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oisaburnquist/Desktop/EINT2019GRAD/"/>
    </mc:Choice>
  </mc:AlternateContent>
  <xr:revisionPtr revIDLastSave="0" documentId="8_{D3F66ECD-8DD5-9545-8413-E239B47F7C26}" xr6:coauthVersionLast="45" xr6:coauthVersionMax="45" xr10:uidLastSave="{00000000-0000-0000-0000-000000000000}"/>
  <bookViews>
    <workbookView xWindow="0" yWindow="460" windowWidth="28800" windowHeight="16660" xr2:uid="{E9C6855C-5813-A74E-93A0-812548EF12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1" l="1"/>
  <c r="J51" i="1"/>
  <c r="J50" i="1"/>
  <c r="N28" i="1"/>
  <c r="M30" i="1"/>
  <c r="O30" i="1" s="1"/>
  <c r="M29" i="1"/>
  <c r="N29" i="1" s="1"/>
  <c r="M28" i="1"/>
  <c r="M27" i="1"/>
  <c r="N27" i="1" s="1"/>
  <c r="E33" i="1"/>
  <c r="F33" i="1"/>
  <c r="H33" i="1"/>
  <c r="I33" i="1"/>
  <c r="K30" i="1"/>
  <c r="L30" i="1" s="1"/>
  <c r="K29" i="1"/>
  <c r="L29" i="1" s="1"/>
  <c r="K28" i="1"/>
  <c r="L28" i="1" s="1"/>
  <c r="K27" i="1"/>
  <c r="L27" i="1" s="1"/>
  <c r="L33" i="1" s="1"/>
  <c r="J27" i="1"/>
  <c r="J28" i="1"/>
  <c r="J29" i="1"/>
  <c r="J30" i="1"/>
  <c r="J31" i="1"/>
  <c r="G27" i="1"/>
  <c r="G28" i="1"/>
  <c r="G29" i="1"/>
  <c r="G30" i="1"/>
  <c r="I31" i="1"/>
  <c r="H31" i="1"/>
  <c r="K31" i="1" s="1"/>
  <c r="L31" i="1" s="1"/>
  <c r="F31" i="1"/>
  <c r="E31" i="1"/>
  <c r="G31" i="1" s="1"/>
  <c r="O17" i="1"/>
  <c r="N17" i="1"/>
  <c r="M17" i="1"/>
  <c r="L17" i="1"/>
  <c r="K17" i="1"/>
  <c r="I17" i="1"/>
  <c r="N11" i="1"/>
  <c r="M11" i="1"/>
  <c r="L11" i="1"/>
  <c r="O29" i="1" l="1"/>
  <c r="K33" i="1"/>
  <c r="M31" i="1"/>
  <c r="N30" i="1"/>
  <c r="O27" i="1"/>
  <c r="H52" i="1" l="1"/>
  <c r="J52" i="1" s="1"/>
  <c r="J53" i="1" s="1"/>
  <c r="O31" i="1"/>
  <c r="N31" i="1"/>
</calcChain>
</file>

<file path=xl/sharedStrings.xml><?xml version="1.0" encoding="utf-8"?>
<sst xmlns="http://schemas.openxmlformats.org/spreadsheetml/2006/main" count="114" uniqueCount="59">
  <si>
    <r>
      <t> </t>
    </r>
    <r>
      <rPr>
        <b/>
        <sz val="20"/>
        <color indexed="8"/>
        <rFont val="Times New Roman"/>
        <family val="1"/>
      </rPr>
      <t xml:space="preserve"> </t>
    </r>
  </si>
  <si>
    <r>
      <t xml:space="preserve">Cresc </t>
    </r>
    <r>
      <rPr>
        <b/>
        <sz val="20"/>
        <color indexed="8"/>
        <rFont val="Times New Roman"/>
        <family val="1"/>
      </rPr>
      <t xml:space="preserve"> </t>
    </r>
  </si>
  <si>
    <r>
      <t>Impor-tação</t>
    </r>
    <r>
      <rPr>
        <b/>
        <sz val="20"/>
        <color indexed="8"/>
        <rFont val="Times New Roman"/>
        <family val="1"/>
      </rPr>
      <t xml:space="preserve"> </t>
    </r>
  </si>
  <si>
    <r>
      <t>Cresc</t>
    </r>
    <r>
      <rPr>
        <b/>
        <sz val="20"/>
        <color indexed="8"/>
        <rFont val="Times New Roman"/>
        <family val="1"/>
      </rPr>
      <t xml:space="preserve"> </t>
    </r>
  </si>
  <si>
    <r>
      <t>Mantém</t>
    </r>
    <r>
      <rPr>
        <b/>
        <sz val="20"/>
        <color indexed="13"/>
        <rFont val="Times New Roman"/>
        <family val="1"/>
      </rPr>
      <t xml:space="preserve"> </t>
    </r>
  </si>
  <si>
    <r>
      <t xml:space="preserve">Export </t>
    </r>
    <r>
      <rPr>
        <b/>
        <sz val="20"/>
        <color indexed="8"/>
        <rFont val="Times New Roman"/>
        <family val="1"/>
      </rPr>
      <t xml:space="preserve"> </t>
    </r>
  </si>
  <si>
    <r>
      <t>Produto</t>
    </r>
    <r>
      <rPr>
        <b/>
        <sz val="20"/>
        <color indexed="8"/>
        <rFont val="Times New Roman"/>
        <family val="1"/>
      </rPr>
      <t xml:space="preserve"> </t>
    </r>
  </si>
  <si>
    <r>
      <t>Mercado</t>
    </r>
    <r>
      <rPr>
        <b/>
        <sz val="20"/>
        <color indexed="8"/>
        <rFont val="Times New Roman"/>
        <family val="1"/>
      </rPr>
      <t xml:space="preserve"> </t>
    </r>
  </si>
  <si>
    <r>
      <t xml:space="preserve"> por país</t>
    </r>
    <r>
      <rPr>
        <b/>
        <sz val="20"/>
        <color indexed="8"/>
        <rFont val="Times New Roman"/>
        <family val="1"/>
      </rPr>
      <t xml:space="preserve"> </t>
    </r>
  </si>
  <si>
    <r>
      <t>Tx. Cresc.</t>
    </r>
    <r>
      <rPr>
        <b/>
        <sz val="20"/>
        <color indexed="13"/>
        <rFont val="Times New Roman"/>
        <family val="1"/>
      </rPr>
      <t xml:space="preserve"> </t>
    </r>
  </si>
  <si>
    <r>
      <t>Mudança</t>
    </r>
    <r>
      <rPr>
        <b/>
        <sz val="20"/>
        <color indexed="8"/>
        <rFont val="Times New Roman"/>
        <family val="1"/>
      </rPr>
      <t xml:space="preserve"> </t>
    </r>
  </si>
  <si>
    <r>
      <t>MSC2</t>
    </r>
    <r>
      <rPr>
        <b/>
        <sz val="20"/>
        <color indexed="8"/>
        <rFont val="Times New Roman"/>
        <family val="1"/>
      </rPr>
      <t xml:space="preserve"> </t>
    </r>
  </si>
  <si>
    <r>
      <t>Efeito</t>
    </r>
    <r>
      <rPr>
        <b/>
        <sz val="20"/>
        <color indexed="8"/>
        <rFont val="Times New Roman"/>
        <family val="1"/>
      </rPr>
      <t xml:space="preserve"> </t>
    </r>
  </si>
  <si>
    <r>
      <t>ou</t>
    </r>
    <r>
      <rPr>
        <b/>
        <sz val="20"/>
        <color indexed="8"/>
        <rFont val="Times New Roman"/>
        <family val="1"/>
      </rPr>
      <t xml:space="preserve"> </t>
    </r>
  </si>
  <si>
    <t>Var:95/</t>
  </si>
  <si>
    <r>
      <t>Import por país</t>
    </r>
    <r>
      <rPr>
        <b/>
        <sz val="20"/>
        <color indexed="8"/>
        <rFont val="Times New Roman"/>
        <family val="1"/>
      </rPr>
      <t xml:space="preserve"> </t>
    </r>
  </si>
  <si>
    <r>
      <t>Var:95/85</t>
    </r>
    <r>
      <rPr>
        <b/>
        <sz val="20"/>
        <color indexed="13"/>
        <rFont val="Times New Roman"/>
        <family val="1"/>
      </rPr>
      <t xml:space="preserve"> </t>
    </r>
  </si>
  <si>
    <r>
      <t xml:space="preserve"> MSC1</t>
    </r>
    <r>
      <rPr>
        <b/>
        <sz val="20"/>
        <color indexed="8"/>
        <rFont val="Times New Roman"/>
        <family val="1"/>
      </rPr>
      <t xml:space="preserve"> </t>
    </r>
  </si>
  <si>
    <r>
      <t>por país</t>
    </r>
    <r>
      <rPr>
        <b/>
        <sz val="20"/>
        <color indexed="8"/>
        <rFont val="Times New Roman"/>
        <family val="1"/>
      </rPr>
      <t xml:space="preserve"> </t>
    </r>
  </si>
  <si>
    <t>Mercado</t>
  </si>
  <si>
    <r>
      <t>Compet</t>
    </r>
    <r>
      <rPr>
        <b/>
        <sz val="20"/>
        <color indexed="8"/>
        <rFont val="Times New Roman"/>
        <family val="1"/>
      </rPr>
      <t xml:space="preserve"> </t>
    </r>
  </si>
  <si>
    <r>
      <t>import</t>
    </r>
    <r>
      <rPr>
        <b/>
        <sz val="20"/>
        <color indexed="8"/>
        <rFont val="Times New Roman"/>
        <family val="1"/>
      </rPr>
      <t xml:space="preserve"> </t>
    </r>
  </si>
  <si>
    <r>
      <t>IMP</t>
    </r>
    <r>
      <rPr>
        <b/>
        <sz val="20"/>
        <color indexed="8"/>
        <rFont val="Times New Roman"/>
        <family val="1"/>
      </rPr>
      <t xml:space="preserve"> </t>
    </r>
  </si>
  <si>
    <r>
      <t>Ano Base</t>
    </r>
    <r>
      <rPr>
        <b/>
        <sz val="20"/>
        <color indexed="8"/>
        <rFont val="Times New Roman"/>
        <family val="1"/>
      </rPr>
      <t xml:space="preserve"> </t>
    </r>
  </si>
  <si>
    <r>
      <t>=(4)*1,29</t>
    </r>
    <r>
      <rPr>
        <b/>
        <sz val="20"/>
        <color indexed="13"/>
        <rFont val="Times New Roman"/>
        <family val="1"/>
      </rPr>
      <t xml:space="preserve"> </t>
    </r>
  </si>
  <si>
    <r>
      <t xml:space="preserve"> =(9)-(7)</t>
    </r>
    <r>
      <rPr>
        <b/>
        <sz val="20"/>
        <color indexed="8"/>
        <rFont val="Times New Roman"/>
        <family val="1"/>
      </rPr>
      <t xml:space="preserve"> </t>
    </r>
  </si>
  <si>
    <r>
      <t>I*</t>
    </r>
    <r>
      <rPr>
        <b/>
        <sz val="20"/>
        <color indexed="8"/>
        <rFont val="Times New Roman"/>
        <family val="1"/>
      </rPr>
      <t xml:space="preserve"> </t>
    </r>
  </si>
  <si>
    <r>
      <t>II</t>
    </r>
    <r>
      <rPr>
        <b/>
        <sz val="20"/>
        <color indexed="8"/>
        <rFont val="Times New Roman"/>
        <family val="1"/>
      </rPr>
      <t xml:space="preserve"> </t>
    </r>
  </si>
  <si>
    <r>
      <t>III</t>
    </r>
    <r>
      <rPr>
        <b/>
        <sz val="20"/>
        <color indexed="8"/>
        <rFont val="Times New Roman"/>
        <family val="1"/>
      </rPr>
      <t xml:space="preserve"> </t>
    </r>
  </si>
  <si>
    <r>
      <t>IV</t>
    </r>
    <r>
      <rPr>
        <b/>
        <sz val="20"/>
        <color indexed="8"/>
        <rFont val="Times New Roman"/>
        <family val="1"/>
      </rPr>
      <t xml:space="preserve"> </t>
    </r>
  </si>
  <si>
    <r>
      <t>Total</t>
    </r>
    <r>
      <rPr>
        <b/>
        <sz val="20"/>
        <color indexed="8"/>
        <rFont val="Times New Roman"/>
        <family val="1"/>
      </rPr>
      <t xml:space="preserve"> </t>
    </r>
  </si>
  <si>
    <t>Mundial</t>
  </si>
  <si>
    <t>Mercado Mundial</t>
  </si>
  <si>
    <r>
      <t>Importação</t>
    </r>
    <r>
      <rPr>
        <b/>
        <sz val="20"/>
        <color indexed="8"/>
        <rFont val="Times New Roman"/>
        <family val="1"/>
      </rPr>
      <t xml:space="preserve"> </t>
    </r>
  </si>
  <si>
    <r>
      <t>(2-1)/(1) </t>
    </r>
    <r>
      <rPr>
        <b/>
        <sz val="20"/>
        <color indexed="8"/>
        <rFont val="Times New Roman"/>
        <family val="1"/>
      </rPr>
      <t xml:space="preserve"> </t>
    </r>
  </si>
  <si>
    <r>
      <t>(5-4)/(4)</t>
    </r>
    <r>
      <rPr>
        <b/>
        <sz val="20"/>
        <color indexed="8"/>
        <rFont val="Times New Roman"/>
        <family val="1"/>
      </rPr>
      <t xml:space="preserve"> </t>
    </r>
  </si>
  <si>
    <t>I</t>
  </si>
  <si>
    <t>Países importadores</t>
  </si>
  <si>
    <t>Exemplo:</t>
  </si>
  <si>
    <t>Analisar o Mercado de Soja considerando o desempenho Brasileiro junto aos 4 maiores importadores do mercado para dois períodos.</t>
  </si>
  <si>
    <r>
      <t>Tx. Cresc.</t>
    </r>
    <r>
      <rPr>
        <b/>
        <sz val="20"/>
        <color indexed="13"/>
        <rFont val="Times New Roman"/>
        <family val="1"/>
      </rPr>
      <t xml:space="preserve"> </t>
    </r>
    <r>
      <rPr>
        <b/>
        <sz val="20"/>
        <color rgb="FFF4FA04"/>
        <rFont val="Arial"/>
        <family val="2"/>
      </rPr>
      <t>Mundial</t>
    </r>
  </si>
  <si>
    <t>Se o crescimento de cada país tivesse acompanhado o crescimento mundial 29%</t>
  </si>
  <si>
    <t>('=(5)-(7))*</t>
  </si>
  <si>
    <t>*</t>
  </si>
  <si>
    <t>(=(3)*(4))**</t>
  </si>
  <si>
    <t>**</t>
  </si>
  <si>
    <t>(=(5)-(9))***</t>
  </si>
  <si>
    <t>***</t>
  </si>
  <si>
    <t>Se cada país tivesse mantido o crescimento dado pelo desempenho individual  (Efeito Composição do Mercado)</t>
  </si>
  <si>
    <t>Se cada país tivesse mantido o crescimento dado pelo desempenho individual no mercado mundial (Efeito Crescimento do Mercado Mundial)</t>
  </si>
  <si>
    <t>CRESCIMENTO TOTAL DAS EXPORTAÇÕES BRASILEIRAS NESTE MERCADO: 63%, PASSOU DE 1000 PARA 1630</t>
  </si>
  <si>
    <t>IDENTIFICANDO OS EFEITOS DECOMPOSTOS</t>
  </si>
  <si>
    <t>TOTAL</t>
  </si>
  <si>
    <t>EFEITO MERCADO MUNDIAL</t>
  </si>
  <si>
    <t>EFEITO COMPOSIÇÃO DO MERCADO</t>
  </si>
  <si>
    <t>RESÍDUO COMPETITIVIDADE</t>
  </si>
  <si>
    <r>
      <t>( =(9)-(7)</t>
    </r>
    <r>
      <rPr>
        <b/>
        <sz val="20"/>
        <color indexed="8"/>
        <rFont val="Times New Roman"/>
        <family val="1"/>
      </rPr>
      <t xml:space="preserve"> )****</t>
    </r>
  </si>
  <si>
    <t>****</t>
  </si>
  <si>
    <t>O efeito competitividade é calculado como um resíduo considerando a diferença entre o efeito mercado mundial e o efeito composição de mercado)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</si>
</sst>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Arial"/>
      <family val="2"/>
    </font>
    <font>
      <b/>
      <sz val="20"/>
      <color indexed="8"/>
      <name val="Times New Roman"/>
      <family val="1"/>
    </font>
    <font>
      <b/>
      <sz val="20"/>
      <color rgb="FFFFFFFF"/>
      <name val="Arial"/>
      <family val="2"/>
    </font>
    <font>
      <b/>
      <sz val="20"/>
      <color rgb="FFFFFF00"/>
      <name val="Arial"/>
      <family val="2"/>
    </font>
    <font>
      <b/>
      <sz val="20"/>
      <color rgb="FFF4FA04"/>
      <name val="Arial"/>
      <family val="2"/>
    </font>
    <font>
      <b/>
      <sz val="20"/>
      <color indexed="13"/>
      <name val="Times New Roman"/>
      <family val="1"/>
    </font>
    <font>
      <b/>
      <i/>
      <sz val="20"/>
      <color rgb="FFFFFF00"/>
      <name val="Arial"/>
      <family val="2"/>
    </font>
    <font>
      <b/>
      <sz val="20"/>
      <color theme="1"/>
      <name val="Arial"/>
      <family val="2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870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00000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 readingOrder="1"/>
    </xf>
    <xf numFmtId="0" fontId="4" fillId="3" borderId="1" xfId="0" applyFont="1" applyFill="1" applyBorder="1" applyAlignment="1">
      <alignment horizontal="center" wrapText="1" readingOrder="1"/>
    </xf>
    <xf numFmtId="0" fontId="5" fillId="4" borderId="1" xfId="0" applyFont="1" applyFill="1" applyBorder="1" applyAlignment="1">
      <alignment horizontal="center" wrapText="1" readingOrder="1"/>
    </xf>
    <xf numFmtId="0" fontId="6" fillId="4" borderId="1" xfId="0" applyFont="1" applyFill="1" applyBorder="1" applyAlignment="1">
      <alignment horizontal="center" wrapText="1" readingOrder="1"/>
    </xf>
    <xf numFmtId="0" fontId="2" fillId="2" borderId="2" xfId="0" applyFont="1" applyFill="1" applyBorder="1" applyAlignment="1">
      <alignment horizontal="center" wrapText="1" readingOrder="1"/>
    </xf>
    <xf numFmtId="0" fontId="4" fillId="3" borderId="2" xfId="0" applyFont="1" applyFill="1" applyBorder="1" applyAlignment="1">
      <alignment horizontal="center" wrapText="1" readingOrder="1"/>
    </xf>
    <xf numFmtId="0" fontId="5" fillId="4" borderId="2" xfId="0" applyFont="1" applyFill="1" applyBorder="1" applyAlignment="1">
      <alignment horizontal="center" wrapText="1" readingOrder="1"/>
    </xf>
    <xf numFmtId="0" fontId="6" fillId="4" borderId="2" xfId="0" applyFont="1" applyFill="1" applyBorder="1" applyAlignment="1">
      <alignment horizontal="center" wrapText="1" readingOrder="1"/>
    </xf>
    <xf numFmtId="0" fontId="8" fillId="4" borderId="2" xfId="0" applyFont="1" applyFill="1" applyBorder="1" applyAlignment="1">
      <alignment horizontal="center" wrapText="1" readingOrder="1"/>
    </xf>
    <xf numFmtId="0" fontId="4" fillId="3" borderId="3" xfId="0" applyFont="1" applyFill="1" applyBorder="1" applyAlignment="1">
      <alignment horizontal="center" wrapText="1" readingOrder="1"/>
    </xf>
    <xf numFmtId="0" fontId="2" fillId="2" borderId="3" xfId="0" applyFont="1" applyFill="1" applyBorder="1" applyAlignment="1">
      <alignment horizontal="center" wrapText="1" readingOrder="1"/>
    </xf>
    <xf numFmtId="0" fontId="4" fillId="3" borderId="4" xfId="0" applyFont="1" applyFill="1" applyBorder="1" applyAlignment="1">
      <alignment horizontal="left" wrapText="1" readingOrder="1"/>
    </xf>
    <xf numFmtId="0" fontId="4" fillId="3" borderId="4" xfId="0" applyFont="1" applyFill="1" applyBorder="1" applyAlignment="1">
      <alignment horizontal="center" wrapText="1" readingOrder="1"/>
    </xf>
    <xf numFmtId="0" fontId="5" fillId="4" borderId="3" xfId="0" applyFont="1" applyFill="1" applyBorder="1" applyAlignment="1">
      <alignment horizontal="center" wrapText="1" readingOrder="1"/>
    </xf>
    <xf numFmtId="0" fontId="6" fillId="4" borderId="3" xfId="0" applyFont="1" applyFill="1" applyBorder="1" applyAlignment="1">
      <alignment horizontal="center" wrapText="1" readingOrder="1"/>
    </xf>
    <xf numFmtId="0" fontId="2" fillId="5" borderId="4" xfId="0" applyFont="1" applyFill="1" applyBorder="1" applyAlignment="1">
      <alignment horizontal="center" wrapText="1" readingOrder="1"/>
    </xf>
    <xf numFmtId="0" fontId="2" fillId="5" borderId="5" xfId="0" applyFont="1" applyFill="1" applyBorder="1" applyAlignment="1">
      <alignment horizontal="center" wrapText="1" readingOrder="1"/>
    </xf>
    <xf numFmtId="0" fontId="2" fillId="5" borderId="6" xfId="0" applyFont="1" applyFill="1" applyBorder="1" applyAlignment="1">
      <alignment horizontal="center" wrapText="1" readingOrder="1"/>
    </xf>
    <xf numFmtId="0" fontId="2" fillId="5" borderId="7" xfId="0" applyFont="1" applyFill="1" applyBorder="1" applyAlignment="1">
      <alignment horizontal="center" wrapText="1" readingOrder="1"/>
    </xf>
    <xf numFmtId="0" fontId="2" fillId="2" borderId="8" xfId="0" applyFont="1" applyFill="1" applyBorder="1" applyAlignment="1">
      <alignment horizontal="center" wrapText="1" readingOrder="1"/>
    </xf>
    <xf numFmtId="0" fontId="2" fillId="5" borderId="9" xfId="0" applyFont="1" applyFill="1" applyBorder="1" applyAlignment="1">
      <alignment horizontal="center" wrapText="1" readingOrder="1"/>
    </xf>
    <xf numFmtId="9" fontId="2" fillId="5" borderId="7" xfId="0" applyNumberFormat="1" applyFont="1" applyFill="1" applyBorder="1" applyAlignment="1">
      <alignment horizontal="center" wrapText="1" readingOrder="1"/>
    </xf>
    <xf numFmtId="0" fontId="2" fillId="5" borderId="0" xfId="0" applyFont="1" applyFill="1" applyAlignment="1">
      <alignment horizontal="center" wrapText="1" readingOrder="1"/>
    </xf>
    <xf numFmtId="0" fontId="2" fillId="2" borderId="0" xfId="0" applyFont="1" applyFill="1" applyAlignment="1">
      <alignment horizontal="center" wrapText="1" readingOrder="1"/>
    </xf>
    <xf numFmtId="0" fontId="2" fillId="5" borderId="10" xfId="0" applyFont="1" applyFill="1" applyBorder="1" applyAlignment="1">
      <alignment horizontal="center" wrapText="1" readingOrder="1"/>
    </xf>
    <xf numFmtId="9" fontId="2" fillId="5" borderId="0" xfId="0" applyNumberFormat="1" applyFont="1" applyFill="1" applyAlignment="1">
      <alignment horizontal="center" wrapText="1" readingOrder="1"/>
    </xf>
    <xf numFmtId="9" fontId="2" fillId="5" borderId="11" xfId="0" applyNumberFormat="1" applyFont="1" applyFill="1" applyBorder="1" applyAlignment="1">
      <alignment horizontal="center" wrapText="1" readingOrder="1"/>
    </xf>
    <xf numFmtId="0" fontId="2" fillId="5" borderId="11" xfId="0" applyFont="1" applyFill="1" applyBorder="1" applyAlignment="1">
      <alignment horizontal="center" wrapText="1" readingOrder="1"/>
    </xf>
    <xf numFmtId="0" fontId="5" fillId="6" borderId="11" xfId="0" applyFont="1" applyFill="1" applyBorder="1" applyAlignment="1">
      <alignment horizontal="center" wrapText="1" readingOrder="1"/>
    </xf>
    <xf numFmtId="9" fontId="6" fillId="6" borderId="11" xfId="0" applyNumberFormat="1" applyFont="1" applyFill="1" applyBorder="1" applyAlignment="1">
      <alignment horizontal="center" wrapText="1" readingOrder="1"/>
    </xf>
    <xf numFmtId="0" fontId="2" fillId="7" borderId="11" xfId="0" applyFont="1" applyFill="1" applyBorder="1" applyAlignment="1">
      <alignment horizontal="center" wrapText="1" readingOrder="1"/>
    </xf>
    <xf numFmtId="0" fontId="2" fillId="0" borderId="12" xfId="0" applyFont="1" applyBorder="1" applyAlignment="1">
      <alignment horizontal="center" wrapText="1" readingOrder="1"/>
    </xf>
    <xf numFmtId="0" fontId="1" fillId="0" borderId="12" xfId="0" applyFont="1" applyBorder="1"/>
    <xf numFmtId="0" fontId="2" fillId="0" borderId="0" xfId="0" applyFont="1" applyAlignment="1">
      <alignment horizontal="center" wrapText="1" readingOrder="1"/>
    </xf>
    <xf numFmtId="9" fontId="9" fillId="0" borderId="11" xfId="0" applyNumberFormat="1" applyFont="1" applyFill="1" applyBorder="1" applyAlignment="1">
      <alignment horizontal="center" wrapText="1" readingOrder="1"/>
    </xf>
    <xf numFmtId="0" fontId="10" fillId="0" borderId="0" xfId="0" applyFont="1"/>
    <xf numFmtId="0" fontId="5" fillId="4" borderId="3" xfId="0" quotePrefix="1" applyFont="1" applyFill="1" applyBorder="1" applyAlignment="1">
      <alignment horizontal="center" wrapText="1" readingOrder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2" fillId="5" borderId="0" xfId="0" applyFont="1" applyFill="1" applyBorder="1" applyAlignment="1">
      <alignment horizontal="center" wrapText="1" readingOrder="1"/>
    </xf>
    <xf numFmtId="0" fontId="2" fillId="8" borderId="10" xfId="0" applyFont="1" applyFill="1" applyBorder="1" applyAlignment="1">
      <alignment horizontal="center" wrapText="1" readingOrder="1"/>
    </xf>
    <xf numFmtId="0" fontId="2" fillId="8" borderId="0" xfId="0" applyFont="1" applyFill="1" applyAlignment="1">
      <alignment horizontal="center" wrapText="1" readingOrder="1"/>
    </xf>
    <xf numFmtId="9" fontId="2" fillId="8" borderId="11" xfId="0" applyNumberFormat="1" applyFont="1" applyFill="1" applyBorder="1" applyAlignment="1">
      <alignment horizontal="center" wrapText="1" readingOrder="1"/>
    </xf>
    <xf numFmtId="0" fontId="2" fillId="9" borderId="0" xfId="0" applyFont="1" applyFill="1" applyAlignment="1">
      <alignment horizontal="center" wrapText="1" readingOrder="1"/>
    </xf>
    <xf numFmtId="9" fontId="9" fillId="8" borderId="11" xfId="0" applyNumberFormat="1" applyFont="1" applyFill="1" applyBorder="1" applyAlignment="1">
      <alignment horizontal="center" wrapText="1" readingOrder="1"/>
    </xf>
    <xf numFmtId="0" fontId="2" fillId="8" borderId="7" xfId="0" applyFont="1" applyFill="1" applyBorder="1" applyAlignment="1">
      <alignment horizontal="center" wrapText="1" readingOrder="1"/>
    </xf>
    <xf numFmtId="0" fontId="2" fillId="8" borderId="11" xfId="0" applyFont="1" applyFill="1" applyBorder="1" applyAlignment="1">
      <alignment horizontal="center" wrapText="1" readingOrder="1"/>
    </xf>
    <xf numFmtId="0" fontId="0" fillId="8" borderId="0" xfId="0" applyFill="1"/>
    <xf numFmtId="0" fontId="6" fillId="4" borderId="2" xfId="0" applyFont="1" applyFill="1" applyBorder="1" applyAlignment="1">
      <alignment horizontal="center" wrapText="1" readingOrder="1"/>
    </xf>
    <xf numFmtId="0" fontId="5" fillId="4" borderId="2" xfId="0" applyFont="1" applyFill="1" applyBorder="1" applyAlignment="1">
      <alignment horizontal="center" wrapText="1" readingOrder="1"/>
    </xf>
    <xf numFmtId="0" fontId="8" fillId="4" borderId="2" xfId="0" applyFont="1" applyFill="1" applyBorder="1" applyAlignment="1">
      <alignment horizontal="center" wrapText="1" readingOrder="1"/>
    </xf>
    <xf numFmtId="0" fontId="2" fillId="2" borderId="2" xfId="0" applyFont="1" applyFill="1" applyBorder="1" applyAlignment="1">
      <alignment horizontal="center" wrapText="1" readingOrder="1"/>
    </xf>
    <xf numFmtId="0" fontId="4" fillId="3" borderId="2" xfId="0" applyFont="1" applyFill="1" applyBorder="1" applyAlignment="1">
      <alignment horizontal="center" wrapText="1" readingOrder="1"/>
    </xf>
    <xf numFmtId="0" fontId="4" fillId="3" borderId="3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D9F87-98C9-6C44-800B-F7038080D009}">
  <dimension ref="D2:R56"/>
  <sheetViews>
    <sheetView tabSelected="1" topLeftCell="A29" workbookViewId="0">
      <selection activeCell="C44" sqref="C44"/>
    </sheetView>
  </sheetViews>
  <sheetFormatPr baseColWidth="10" defaultRowHeight="16"/>
  <cols>
    <col min="4" max="4" width="18.83203125" customWidth="1"/>
    <col min="5" max="5" width="16.1640625" customWidth="1"/>
    <col min="6" max="6" width="15.1640625" customWidth="1"/>
    <col min="7" max="7" width="54" customWidth="1"/>
    <col min="8" max="8" width="21.6640625" customWidth="1"/>
    <col min="10" max="10" width="21" customWidth="1"/>
    <col min="11" max="11" width="20.1640625" customWidth="1"/>
    <col min="12" max="12" width="23.5" customWidth="1"/>
    <col min="13" max="13" width="19" customWidth="1"/>
    <col min="14" max="14" width="20.83203125" customWidth="1"/>
    <col min="15" max="15" width="29.33203125" customWidth="1"/>
  </cols>
  <sheetData>
    <row r="2" spans="4:18" ht="29">
      <c r="D2" s="37" t="s">
        <v>38</v>
      </c>
      <c r="E2" s="37" t="s">
        <v>39</v>
      </c>
      <c r="F2" s="37"/>
      <c r="G2" s="37"/>
      <c r="H2" s="37"/>
      <c r="I2" s="37"/>
      <c r="J2" s="37"/>
      <c r="K2" s="37"/>
    </row>
    <row r="6" spans="4:18" ht="27" thickBot="1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4:18" ht="27">
      <c r="D7" s="2" t="s">
        <v>0</v>
      </c>
      <c r="E7" s="3" t="s">
        <v>0</v>
      </c>
      <c r="F7" s="3" t="s">
        <v>0</v>
      </c>
      <c r="G7" s="3" t="s">
        <v>1</v>
      </c>
      <c r="H7" s="3" t="s">
        <v>2</v>
      </c>
      <c r="I7" s="3" t="s">
        <v>0</v>
      </c>
      <c r="J7" s="4" t="s">
        <v>3</v>
      </c>
      <c r="K7" s="5" t="s">
        <v>4</v>
      </c>
      <c r="L7" s="4" t="s">
        <v>0</v>
      </c>
      <c r="M7" s="4" t="s">
        <v>5</v>
      </c>
      <c r="N7" s="4" t="s">
        <v>0</v>
      </c>
      <c r="O7" s="2" t="s">
        <v>0</v>
      </c>
      <c r="P7" s="1"/>
      <c r="Q7" s="1"/>
      <c r="R7" s="1"/>
    </row>
    <row r="8" spans="4:18" ht="27">
      <c r="D8" s="6" t="s">
        <v>6</v>
      </c>
      <c r="E8" s="7" t="s">
        <v>7</v>
      </c>
      <c r="F8" s="7" t="s">
        <v>31</v>
      </c>
      <c r="G8" s="7" t="s">
        <v>32</v>
      </c>
      <c r="H8" s="7" t="s">
        <v>8</v>
      </c>
      <c r="I8" s="7" t="s">
        <v>0</v>
      </c>
      <c r="J8" s="8" t="s">
        <v>7</v>
      </c>
      <c r="K8" s="9" t="s">
        <v>9</v>
      </c>
      <c r="L8" s="8" t="s">
        <v>10</v>
      </c>
      <c r="M8" s="10" t="s">
        <v>11</v>
      </c>
      <c r="N8" s="8" t="s">
        <v>12</v>
      </c>
      <c r="O8" s="6" t="s">
        <v>12</v>
      </c>
      <c r="P8" s="1"/>
      <c r="Q8" s="1"/>
      <c r="R8" s="1"/>
    </row>
    <row r="9" spans="4:18" ht="27">
      <c r="D9" s="54" t="s">
        <v>13</v>
      </c>
      <c r="E9" s="55">
        <v>1985</v>
      </c>
      <c r="F9" s="55">
        <v>1995</v>
      </c>
      <c r="G9" s="7" t="s">
        <v>14</v>
      </c>
      <c r="H9" s="55">
        <v>1985</v>
      </c>
      <c r="I9" s="55">
        <v>1995</v>
      </c>
      <c r="J9" s="52" t="s">
        <v>15</v>
      </c>
      <c r="K9" s="51" t="s">
        <v>16</v>
      </c>
      <c r="L9" s="52" t="s">
        <v>17</v>
      </c>
      <c r="M9" s="53" t="s">
        <v>18</v>
      </c>
      <c r="N9" s="8" t="s">
        <v>19</v>
      </c>
      <c r="O9" s="54" t="s">
        <v>20</v>
      </c>
      <c r="P9" s="1"/>
      <c r="Q9" s="1"/>
      <c r="R9" s="1"/>
    </row>
    <row r="10" spans="4:18" ht="28" thickBot="1">
      <c r="D10" s="54"/>
      <c r="E10" s="56"/>
      <c r="F10" s="56"/>
      <c r="G10" s="11">
        <v>85</v>
      </c>
      <c r="H10" s="56"/>
      <c r="I10" s="56"/>
      <c r="J10" s="52"/>
      <c r="K10" s="51"/>
      <c r="L10" s="52"/>
      <c r="M10" s="53"/>
      <c r="N10" s="8" t="s">
        <v>21</v>
      </c>
      <c r="O10" s="54"/>
      <c r="P10" s="1"/>
      <c r="Q10" s="1"/>
      <c r="R10" s="1"/>
    </row>
    <row r="11" spans="4:18" ht="54" thickBot="1">
      <c r="D11" s="12" t="s">
        <v>22</v>
      </c>
      <c r="E11" s="14" t="s">
        <v>23</v>
      </c>
      <c r="F11" s="13" t="s">
        <v>0</v>
      </c>
      <c r="G11" s="14" t="s">
        <v>34</v>
      </c>
      <c r="H11" s="13" t="s">
        <v>0</v>
      </c>
      <c r="I11" s="13" t="s">
        <v>0</v>
      </c>
      <c r="J11" s="15" t="s">
        <v>35</v>
      </c>
      <c r="K11" s="16" t="s">
        <v>24</v>
      </c>
      <c r="L11" s="15">
        <f>(5)-(7)</f>
        <v>-2</v>
      </c>
      <c r="M11" s="15">
        <f>(3)*(4)</f>
        <v>12</v>
      </c>
      <c r="N11" s="15">
        <f>(5)-(9)</f>
        <v>-4</v>
      </c>
      <c r="O11" s="12" t="s">
        <v>25</v>
      </c>
      <c r="P11" s="1"/>
      <c r="Q11" s="1"/>
      <c r="R11" s="1"/>
    </row>
    <row r="12" spans="4:18" ht="28" thickBot="1">
      <c r="D12" s="17" t="s">
        <v>0</v>
      </c>
      <c r="E12" s="17">
        <v>1</v>
      </c>
      <c r="F12" s="17">
        <v>2</v>
      </c>
      <c r="G12" s="17">
        <v>3</v>
      </c>
      <c r="H12" s="17">
        <v>4</v>
      </c>
      <c r="I12" s="17">
        <v>5</v>
      </c>
      <c r="J12" s="18">
        <v>6</v>
      </c>
      <c r="K12" s="19">
        <v>7</v>
      </c>
      <c r="L12" s="19">
        <v>8</v>
      </c>
      <c r="M12" s="19">
        <v>9</v>
      </c>
      <c r="N12" s="20">
        <v>10</v>
      </c>
      <c r="O12" s="21">
        <v>11</v>
      </c>
      <c r="P12" s="1"/>
      <c r="Q12" s="1"/>
      <c r="R12" s="1"/>
    </row>
    <row r="13" spans="4:18" ht="27">
      <c r="D13" s="22" t="s">
        <v>26</v>
      </c>
      <c r="E13" s="20">
        <v>20</v>
      </c>
      <c r="F13" s="20">
        <v>22</v>
      </c>
      <c r="G13" s="23">
        <v>0.1</v>
      </c>
      <c r="H13" s="20">
        <v>500</v>
      </c>
      <c r="I13" s="20">
        <v>1000</v>
      </c>
      <c r="J13" s="23">
        <v>1</v>
      </c>
      <c r="K13" s="20">
        <v>645</v>
      </c>
      <c r="L13" s="20">
        <v>355</v>
      </c>
      <c r="M13" s="20">
        <v>550</v>
      </c>
      <c r="N13" s="24">
        <v>450</v>
      </c>
      <c r="O13" s="25">
        <v>-95</v>
      </c>
      <c r="P13" s="1"/>
      <c r="Q13" s="1"/>
      <c r="R13" s="1"/>
    </row>
    <row r="14" spans="4:18" ht="27">
      <c r="D14" s="26" t="s">
        <v>27</v>
      </c>
      <c r="E14" s="24">
        <v>40</v>
      </c>
      <c r="F14" s="24">
        <v>48</v>
      </c>
      <c r="G14" s="27">
        <v>0.2</v>
      </c>
      <c r="H14" s="24">
        <v>100</v>
      </c>
      <c r="I14" s="24">
        <v>100</v>
      </c>
      <c r="J14" s="27">
        <v>0</v>
      </c>
      <c r="K14" s="24">
        <v>129</v>
      </c>
      <c r="L14" s="24">
        <v>-29</v>
      </c>
      <c r="M14" s="24">
        <v>120</v>
      </c>
      <c r="N14" s="24">
        <v>-20</v>
      </c>
      <c r="O14" s="25">
        <v>-9</v>
      </c>
      <c r="P14" s="1"/>
      <c r="Q14" s="1"/>
      <c r="R14" s="1"/>
    </row>
    <row r="15" spans="4:18" ht="27">
      <c r="D15" s="26" t="s">
        <v>28</v>
      </c>
      <c r="E15" s="24">
        <v>80</v>
      </c>
      <c r="F15" s="24">
        <v>104</v>
      </c>
      <c r="G15" s="27">
        <v>0.3</v>
      </c>
      <c r="H15" s="24">
        <v>200</v>
      </c>
      <c r="I15" s="24">
        <v>250</v>
      </c>
      <c r="J15" s="27">
        <v>0.25</v>
      </c>
      <c r="K15" s="24">
        <v>258</v>
      </c>
      <c r="L15" s="24">
        <v>-8</v>
      </c>
      <c r="M15" s="24">
        <v>260</v>
      </c>
      <c r="N15" s="24">
        <v>-10</v>
      </c>
      <c r="O15" s="25">
        <v>2</v>
      </c>
      <c r="P15" s="1"/>
      <c r="Q15" s="1"/>
      <c r="R15" s="1"/>
    </row>
    <row r="16" spans="4:18" ht="27">
      <c r="D16" s="26" t="s">
        <v>29</v>
      </c>
      <c r="E16" s="24">
        <v>60</v>
      </c>
      <c r="F16" s="24">
        <v>84</v>
      </c>
      <c r="G16" s="27">
        <v>0.4</v>
      </c>
      <c r="H16" s="24">
        <v>200</v>
      </c>
      <c r="I16" s="24">
        <v>280</v>
      </c>
      <c r="J16" s="27">
        <v>0.4</v>
      </c>
      <c r="K16" s="24">
        <v>258</v>
      </c>
      <c r="L16" s="24">
        <v>22</v>
      </c>
      <c r="M16" s="24">
        <v>280</v>
      </c>
      <c r="N16" s="24">
        <v>0</v>
      </c>
      <c r="O16" s="25">
        <v>22</v>
      </c>
      <c r="P16" s="1"/>
      <c r="Q16" s="1"/>
      <c r="R16" s="1"/>
    </row>
    <row r="17" spans="4:18" ht="28" thickBot="1">
      <c r="D17" s="26" t="s">
        <v>30</v>
      </c>
      <c r="E17" s="24">
        <v>200</v>
      </c>
      <c r="F17" s="24">
        <v>258</v>
      </c>
      <c r="G17" s="28">
        <v>0.28999999999999998</v>
      </c>
      <c r="H17" s="29">
        <v>1</v>
      </c>
      <c r="I17" s="30">
        <f>SUM(I13:I16)</f>
        <v>1630</v>
      </c>
      <c r="J17" s="31">
        <v>0.63</v>
      </c>
      <c r="K17" s="32">
        <f>SUM(K13:K16)</f>
        <v>1290</v>
      </c>
      <c r="L17" s="32">
        <f>SUM(L13:L16)</f>
        <v>340</v>
      </c>
      <c r="M17" s="32">
        <f>SUM(M13:M16)</f>
        <v>1210</v>
      </c>
      <c r="N17" s="32">
        <f>SUM(N13:N16)</f>
        <v>420</v>
      </c>
      <c r="O17" s="32">
        <f>SUM(O13:O16)</f>
        <v>-80</v>
      </c>
      <c r="P17" s="1"/>
      <c r="Q17" s="1"/>
      <c r="R17" s="1"/>
    </row>
    <row r="18" spans="4:18" ht="27">
      <c r="D18" s="33" t="s">
        <v>0</v>
      </c>
      <c r="E18" s="34"/>
      <c r="F18" s="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26">
      <c r="D19" s="3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18" ht="27" thickBot="1">
      <c r="D20" s="3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4:18" ht="27">
      <c r="D21" s="2" t="s">
        <v>0</v>
      </c>
      <c r="E21" s="3" t="s">
        <v>0</v>
      </c>
      <c r="F21" s="3" t="s">
        <v>0</v>
      </c>
      <c r="G21" s="3" t="s">
        <v>1</v>
      </c>
      <c r="H21" s="3" t="s">
        <v>33</v>
      </c>
      <c r="I21" s="3" t="s">
        <v>0</v>
      </c>
      <c r="J21" s="4" t="s">
        <v>3</v>
      </c>
      <c r="K21" s="5" t="s">
        <v>4</v>
      </c>
      <c r="L21" s="4" t="s">
        <v>0</v>
      </c>
      <c r="M21" s="4" t="s">
        <v>5</v>
      </c>
      <c r="N21" s="4" t="s">
        <v>0</v>
      </c>
      <c r="O21" s="2" t="s">
        <v>0</v>
      </c>
      <c r="P21" s="1"/>
      <c r="Q21" s="1"/>
      <c r="R21" s="1"/>
    </row>
    <row r="22" spans="4:18" ht="78">
      <c r="D22" s="6" t="s">
        <v>37</v>
      </c>
      <c r="E22" s="7" t="s">
        <v>7</v>
      </c>
      <c r="F22" s="7" t="s">
        <v>31</v>
      </c>
      <c r="G22" s="7" t="s">
        <v>32</v>
      </c>
      <c r="H22" s="7" t="s">
        <v>8</v>
      </c>
      <c r="I22" s="7" t="s">
        <v>0</v>
      </c>
      <c r="J22" s="8" t="s">
        <v>7</v>
      </c>
      <c r="K22" s="9" t="s">
        <v>40</v>
      </c>
      <c r="L22" s="8" t="s">
        <v>10</v>
      </c>
      <c r="M22" s="10" t="s">
        <v>11</v>
      </c>
      <c r="N22" s="8" t="s">
        <v>12</v>
      </c>
      <c r="O22" s="6" t="s">
        <v>12</v>
      </c>
    </row>
    <row r="23" spans="4:18" ht="26">
      <c r="D23" s="54"/>
      <c r="E23" s="55">
        <v>1985</v>
      </c>
      <c r="F23" s="55">
        <v>1995</v>
      </c>
      <c r="G23" s="7" t="s">
        <v>14</v>
      </c>
      <c r="H23" s="55">
        <v>1985</v>
      </c>
      <c r="I23" s="55">
        <v>1995</v>
      </c>
      <c r="J23" s="52" t="s">
        <v>15</v>
      </c>
      <c r="K23" s="51" t="s">
        <v>16</v>
      </c>
      <c r="L23" s="52" t="s">
        <v>17</v>
      </c>
      <c r="M23" s="53" t="s">
        <v>18</v>
      </c>
      <c r="N23" s="8" t="s">
        <v>19</v>
      </c>
      <c r="O23" s="54" t="s">
        <v>20</v>
      </c>
    </row>
    <row r="24" spans="4:18" ht="27" thickBot="1">
      <c r="D24" s="54"/>
      <c r="E24" s="56"/>
      <c r="F24" s="56"/>
      <c r="G24" s="11">
        <v>85</v>
      </c>
      <c r="H24" s="56"/>
      <c r="I24" s="56"/>
      <c r="J24" s="52"/>
      <c r="K24" s="51"/>
      <c r="L24" s="52"/>
      <c r="M24" s="53"/>
      <c r="N24" s="8" t="s">
        <v>21</v>
      </c>
      <c r="O24" s="54"/>
    </row>
    <row r="25" spans="4:18" ht="53" thickBot="1">
      <c r="D25" s="12"/>
      <c r="E25" s="14" t="s">
        <v>23</v>
      </c>
      <c r="F25" s="13" t="s">
        <v>0</v>
      </c>
      <c r="G25" s="14" t="s">
        <v>34</v>
      </c>
      <c r="H25" s="13" t="s">
        <v>0</v>
      </c>
      <c r="I25" s="13" t="s">
        <v>0</v>
      </c>
      <c r="J25" s="15" t="s">
        <v>35</v>
      </c>
      <c r="K25" s="16" t="s">
        <v>24</v>
      </c>
      <c r="L25" s="38" t="s">
        <v>42</v>
      </c>
      <c r="M25" s="38" t="s">
        <v>44</v>
      </c>
      <c r="N25" s="38" t="s">
        <v>46</v>
      </c>
      <c r="O25" s="12" t="s">
        <v>56</v>
      </c>
    </row>
    <row r="26" spans="4:18" ht="27" thickBot="1">
      <c r="D26" s="17" t="s">
        <v>0</v>
      </c>
      <c r="E26" s="17">
        <v>1</v>
      </c>
      <c r="F26" s="17">
        <v>2</v>
      </c>
      <c r="G26" s="17">
        <v>3</v>
      </c>
      <c r="H26" s="17">
        <v>4</v>
      </c>
      <c r="I26" s="17">
        <v>5</v>
      </c>
      <c r="J26" s="18">
        <v>6</v>
      </c>
      <c r="K26" s="19">
        <v>7</v>
      </c>
      <c r="L26" s="19">
        <v>8</v>
      </c>
      <c r="M26" s="19">
        <v>9</v>
      </c>
      <c r="N26" s="20">
        <v>10</v>
      </c>
      <c r="O26" s="21">
        <v>11</v>
      </c>
    </row>
    <row r="27" spans="4:18" ht="27" thickBot="1">
      <c r="D27" s="22" t="s">
        <v>36</v>
      </c>
      <c r="E27" s="20">
        <v>20</v>
      </c>
      <c r="F27" s="20">
        <v>22</v>
      </c>
      <c r="G27" s="28">
        <f>(F27-E27)/E27</f>
        <v>0.1</v>
      </c>
      <c r="H27" s="20">
        <v>500</v>
      </c>
      <c r="I27" s="20">
        <v>1000</v>
      </c>
      <c r="J27" s="36">
        <f>(I27-H27)/H27</f>
        <v>1</v>
      </c>
      <c r="K27" s="20">
        <f>H27*1.29</f>
        <v>645</v>
      </c>
      <c r="L27" s="20">
        <f>I27-K27</f>
        <v>355</v>
      </c>
      <c r="M27" s="20">
        <f>1.1*H27</f>
        <v>550</v>
      </c>
      <c r="N27" s="24">
        <f>I27-M27</f>
        <v>450</v>
      </c>
      <c r="O27" s="25">
        <f>M27-K27</f>
        <v>-95</v>
      </c>
    </row>
    <row r="28" spans="4:18" ht="27" thickBot="1">
      <c r="D28" s="26" t="s">
        <v>27</v>
      </c>
      <c r="E28" s="24">
        <v>40</v>
      </c>
      <c r="F28" s="24">
        <v>48</v>
      </c>
      <c r="G28" s="28">
        <f>(F28-E28)/E28</f>
        <v>0.2</v>
      </c>
      <c r="H28" s="24">
        <v>100</v>
      </c>
      <c r="I28" s="24">
        <v>100</v>
      </c>
      <c r="J28" s="36">
        <f>(I28-H28)/H28</f>
        <v>0</v>
      </c>
      <c r="K28" s="20">
        <f t="shared" ref="K28:K31" si="0">H28*1.29</f>
        <v>129</v>
      </c>
      <c r="L28" s="20">
        <f t="shared" ref="L28:L31" si="1">I28-K28</f>
        <v>-29</v>
      </c>
      <c r="M28" s="24">
        <f>1.2*100</f>
        <v>120</v>
      </c>
      <c r="N28" s="24">
        <f>I28-M28</f>
        <v>-20</v>
      </c>
      <c r="O28" s="25">
        <f t="shared" ref="O28:O31" si="2">M28-K28</f>
        <v>-9</v>
      </c>
    </row>
    <row r="29" spans="4:18" ht="27" thickBot="1">
      <c r="D29" s="26" t="s">
        <v>28</v>
      </c>
      <c r="E29" s="24">
        <v>80</v>
      </c>
      <c r="F29" s="24">
        <v>104</v>
      </c>
      <c r="G29" s="28">
        <f>(F29-E29)/E29</f>
        <v>0.3</v>
      </c>
      <c r="H29" s="24">
        <v>200</v>
      </c>
      <c r="I29" s="24">
        <v>250</v>
      </c>
      <c r="J29" s="36">
        <f>(I29-H29)/H29</f>
        <v>0.25</v>
      </c>
      <c r="K29" s="20">
        <f t="shared" si="0"/>
        <v>258</v>
      </c>
      <c r="L29" s="20">
        <f t="shared" si="1"/>
        <v>-8</v>
      </c>
      <c r="M29" s="24">
        <f>1.3*H29</f>
        <v>260</v>
      </c>
      <c r="N29" s="24">
        <f>I29-M29</f>
        <v>-10</v>
      </c>
      <c r="O29" s="25">
        <f t="shared" si="2"/>
        <v>2</v>
      </c>
    </row>
    <row r="30" spans="4:18" ht="27" thickBot="1">
      <c r="D30" s="26" t="s">
        <v>29</v>
      </c>
      <c r="E30" s="24">
        <v>60</v>
      </c>
      <c r="F30" s="24">
        <v>84</v>
      </c>
      <c r="G30" s="28">
        <f>(F30-E30)/E30</f>
        <v>0.4</v>
      </c>
      <c r="H30" s="24">
        <v>200</v>
      </c>
      <c r="I30" s="24">
        <v>280</v>
      </c>
      <c r="J30" s="36">
        <f>(I30-H30)/H30</f>
        <v>0.4</v>
      </c>
      <c r="K30" s="20">
        <f t="shared" si="0"/>
        <v>258</v>
      </c>
      <c r="L30" s="20">
        <f t="shared" si="1"/>
        <v>22</v>
      </c>
      <c r="M30" s="24">
        <f>1.4*H30</f>
        <v>280</v>
      </c>
      <c r="N30" s="24">
        <f>I30-M30</f>
        <v>0</v>
      </c>
      <c r="O30" s="25">
        <f t="shared" si="2"/>
        <v>22</v>
      </c>
    </row>
    <row r="31" spans="4:18" s="50" customFormat="1" ht="27" thickBot="1">
      <c r="D31" s="43" t="s">
        <v>30</v>
      </c>
      <c r="E31" s="44">
        <f>SUM(E27:E30)</f>
        <v>200</v>
      </c>
      <c r="F31" s="44">
        <f>SUM(F27:F30)</f>
        <v>258</v>
      </c>
      <c r="G31" s="45">
        <f>(F31-E31)/E31</f>
        <v>0.28999999999999998</v>
      </c>
      <c r="H31" s="46">
        <f>SUM(H27:H30)</f>
        <v>1000</v>
      </c>
      <c r="I31" s="46">
        <f>SUM(I27:I30)</f>
        <v>1630</v>
      </c>
      <c r="J31" s="47">
        <f>(I31-H31)/H31</f>
        <v>0.63</v>
      </c>
      <c r="K31" s="48">
        <f t="shared" si="0"/>
        <v>1290</v>
      </c>
      <c r="L31" s="48">
        <f t="shared" si="1"/>
        <v>340</v>
      </c>
      <c r="M31" s="49">
        <f>SUM(M27:M30)</f>
        <v>1210</v>
      </c>
      <c r="N31" s="44">
        <f>I31-M31</f>
        <v>420</v>
      </c>
      <c r="O31" s="25">
        <f t="shared" si="2"/>
        <v>-80</v>
      </c>
    </row>
    <row r="33" spans="5:15" ht="25">
      <c r="E33" s="42">
        <f>SUM(E27:E30)</f>
        <v>200</v>
      </c>
      <c r="F33" s="42">
        <f>SUM(F27:F30)</f>
        <v>258</v>
      </c>
      <c r="H33" s="42">
        <f>SUM(H27:H30)</f>
        <v>1000</v>
      </c>
      <c r="I33" s="42">
        <f>SUM(I27:I30)</f>
        <v>1630</v>
      </c>
      <c r="K33" s="42">
        <f>SUM(K27:K30)</f>
        <v>1290</v>
      </c>
      <c r="L33" s="42">
        <f>SUM(L27:L30)</f>
        <v>340</v>
      </c>
    </row>
    <row r="35" spans="5:15" ht="24">
      <c r="K35" s="39" t="s">
        <v>43</v>
      </c>
      <c r="L35" s="40" t="s">
        <v>41</v>
      </c>
      <c r="M35" s="41"/>
      <c r="N35" s="41"/>
      <c r="O35" s="41"/>
    </row>
    <row r="37" spans="5:15" ht="24">
      <c r="K37" s="39" t="s">
        <v>45</v>
      </c>
      <c r="L37" s="40" t="s">
        <v>49</v>
      </c>
    </row>
    <row r="39" spans="5:15" ht="24">
      <c r="K39" s="39" t="s">
        <v>47</v>
      </c>
      <c r="L39" s="40" t="s">
        <v>48</v>
      </c>
    </row>
    <row r="41" spans="5:15" ht="24">
      <c r="K41" s="39" t="s">
        <v>57</v>
      </c>
      <c r="L41" s="40" t="s">
        <v>58</v>
      </c>
    </row>
    <row r="42" spans="5:15" ht="24">
      <c r="K42" s="39"/>
      <c r="L42" s="40"/>
    </row>
    <row r="43" spans="5:15" ht="24">
      <c r="K43" s="39"/>
      <c r="L43" s="40"/>
    </row>
    <row r="44" spans="5:15" ht="24">
      <c r="K44" s="39"/>
      <c r="L44" s="40"/>
    </row>
    <row r="45" spans="5:15" ht="26">
      <c r="G45" s="1" t="s">
        <v>50</v>
      </c>
    </row>
    <row r="46" spans="5:15" ht="26">
      <c r="G46" s="1" t="s">
        <v>51</v>
      </c>
      <c r="H46" s="1"/>
      <c r="I46" s="1"/>
      <c r="J46" s="1"/>
      <c r="K46" s="1"/>
      <c r="L46" s="1"/>
    </row>
    <row r="47" spans="5:15" ht="26">
      <c r="G47" s="1"/>
      <c r="H47" s="1"/>
      <c r="I47" s="1"/>
      <c r="J47" s="1"/>
      <c r="K47" s="1"/>
      <c r="L47" s="1"/>
    </row>
    <row r="48" spans="5:15" ht="26">
      <c r="G48" s="1"/>
      <c r="H48" s="1"/>
      <c r="I48" s="1"/>
      <c r="J48" s="1"/>
      <c r="K48" s="1"/>
      <c r="L48" s="1"/>
    </row>
    <row r="49" spans="7:12" ht="26">
      <c r="G49" s="1" t="s">
        <v>52</v>
      </c>
      <c r="H49" s="1">
        <v>630</v>
      </c>
      <c r="I49" s="1"/>
      <c r="J49" s="1">
        <v>100</v>
      </c>
      <c r="K49" s="1"/>
      <c r="L49" s="1"/>
    </row>
    <row r="50" spans="7:12" ht="26">
      <c r="G50" s="1" t="s">
        <v>53</v>
      </c>
      <c r="H50" s="1">
        <v>340</v>
      </c>
      <c r="I50" s="1"/>
      <c r="J50" s="1">
        <f>H50/$H$49</f>
        <v>0.53968253968253965</v>
      </c>
      <c r="K50" s="1"/>
      <c r="L50" s="1"/>
    </row>
    <row r="51" spans="7:12" ht="26">
      <c r="G51" s="1" t="s">
        <v>54</v>
      </c>
      <c r="H51" s="1">
        <v>420</v>
      </c>
      <c r="I51" s="1"/>
      <c r="J51" s="1">
        <f>H51/$H$49</f>
        <v>0.66666666666666663</v>
      </c>
      <c r="K51" s="1"/>
      <c r="L51" s="1"/>
    </row>
    <row r="52" spans="7:12" ht="26">
      <c r="G52" s="1" t="s">
        <v>55</v>
      </c>
      <c r="H52" s="1">
        <f>M31-K31</f>
        <v>-80</v>
      </c>
      <c r="I52" s="1"/>
      <c r="J52" s="1">
        <f>H52/$H$49</f>
        <v>-0.12698412698412698</v>
      </c>
      <c r="K52" s="1"/>
      <c r="L52" s="1"/>
    </row>
    <row r="53" spans="7:12" ht="26">
      <c r="G53" s="1"/>
      <c r="H53" s="1"/>
      <c r="I53" s="1"/>
      <c r="J53" s="1">
        <f>SUM(J50:J52)</f>
        <v>1.0793650793650793</v>
      </c>
      <c r="K53" s="1"/>
      <c r="L53" s="1"/>
    </row>
    <row r="54" spans="7:12" ht="26">
      <c r="G54" s="1"/>
      <c r="H54" s="1"/>
      <c r="I54" s="1"/>
      <c r="J54" s="1"/>
      <c r="K54" s="1"/>
      <c r="L54" s="1"/>
    </row>
    <row r="55" spans="7:12" ht="26">
      <c r="G55" s="1"/>
      <c r="H55" s="1"/>
      <c r="I55" s="1"/>
      <c r="J55" s="1"/>
      <c r="K55" s="1"/>
      <c r="L55" s="1"/>
    </row>
    <row r="56" spans="7:12" ht="26">
      <c r="G56" s="1"/>
      <c r="H56" s="1"/>
      <c r="I56" s="1"/>
      <c r="J56" s="1"/>
      <c r="K56" s="1"/>
      <c r="L56" s="1"/>
    </row>
  </sheetData>
  <mergeCells count="20">
    <mergeCell ref="J23:J24"/>
    <mergeCell ref="D9:D10"/>
    <mergeCell ref="E9:E10"/>
    <mergeCell ref="F9:F10"/>
    <mergeCell ref="H9:H10"/>
    <mergeCell ref="I9:I10"/>
    <mergeCell ref="J9:J10"/>
    <mergeCell ref="D23:D24"/>
    <mergeCell ref="E23:E24"/>
    <mergeCell ref="F23:F24"/>
    <mergeCell ref="H23:H24"/>
    <mergeCell ref="I23:I24"/>
    <mergeCell ref="K23:K24"/>
    <mergeCell ref="L23:L24"/>
    <mergeCell ref="M23:M24"/>
    <mergeCell ref="O23:O24"/>
    <mergeCell ref="K9:K10"/>
    <mergeCell ref="L9:L10"/>
    <mergeCell ref="M9:M10"/>
    <mergeCell ref="O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Heloisa Burnquist</dc:creator>
  <cp:lastModifiedBy>Heloisa Burnquist</cp:lastModifiedBy>
  <dcterms:created xsi:type="dcterms:W3CDTF">2019-10-22T19:50:33Z</dcterms:created>
  <dcterms:modified xsi:type="dcterms:W3CDTF">2019-10-22T20:39:39Z</dcterms:modified>
</cp:coreProperties>
</file>