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ISCIPLINAS GRADUAÇÃO FEARP\2019\2º Semestre 2019\GEC - RCC0320\Materiais\"/>
    </mc:Choice>
  </mc:AlternateContent>
  <xr:revisionPtr revIDLastSave="0" documentId="8_{772536CD-EA33-4FB4-BE8B-9947CE277C91}" xr6:coauthVersionLast="43" xr6:coauthVersionMax="43" xr10:uidLastSave="{00000000-0000-0000-0000-000000000000}"/>
  <bookViews>
    <workbookView xWindow="-108" yWindow="-108" windowWidth="23256" windowHeight="12576" xr2:uid="{F0C80CEB-96F6-4A65-9C98-08145B5C6B44}"/>
  </bookViews>
  <sheets>
    <sheet name="exerc aco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38" i="1" s="1"/>
  <c r="E39" i="1" s="1"/>
  <c r="D7" i="1"/>
  <c r="F38" i="1" s="1"/>
  <c r="F39" i="1" s="1"/>
  <c r="F41" i="1" s="1"/>
  <c r="C9" i="1"/>
  <c r="D4" i="1" s="1"/>
  <c r="C38" i="1" s="1"/>
  <c r="D13" i="1"/>
  <c r="D14" i="1"/>
  <c r="D15" i="1"/>
  <c r="D19" i="1"/>
  <c r="D20" i="1"/>
  <c r="D21" i="1"/>
  <c r="C22" i="1"/>
  <c r="E28" i="1"/>
  <c r="E29" i="1"/>
  <c r="I33" i="1"/>
  <c r="I34" i="1"/>
  <c r="I35" i="1"/>
  <c r="I36" i="1"/>
  <c r="C37" i="1"/>
  <c r="I37" i="1" s="1"/>
  <c r="D37" i="1"/>
  <c r="E37" i="1"/>
  <c r="F37" i="1"/>
  <c r="G37" i="1"/>
  <c r="H37" i="1"/>
  <c r="E50" i="1"/>
  <c r="E51" i="1"/>
  <c r="C39" i="1" l="1"/>
  <c r="C42" i="1"/>
  <c r="D42" i="1"/>
  <c r="E42" i="1"/>
  <c r="D5" i="1"/>
  <c r="D38" i="1" s="1"/>
  <c r="D39" i="1" s="1"/>
  <c r="D8" i="1"/>
  <c r="G38" i="1" s="1"/>
  <c r="G39" i="1" s="1"/>
  <c r="H38" i="1" l="1"/>
  <c r="H39" i="1" s="1"/>
  <c r="H41" i="1" s="1"/>
  <c r="H43" i="1" s="1"/>
  <c r="E43" i="1"/>
  <c r="E44" i="1" s="1"/>
  <c r="E46" i="1" s="1"/>
  <c r="D43" i="1"/>
  <c r="I38" i="1"/>
  <c r="I39" i="1" s="1"/>
  <c r="C40" i="1"/>
  <c r="D40" i="1"/>
  <c r="D41" i="1" s="1"/>
  <c r="E40" i="1"/>
  <c r="E41" i="1" s="1"/>
  <c r="I42" i="1"/>
  <c r="F42" i="1"/>
  <c r="F43" i="1" s="1"/>
  <c r="D44" i="1" l="1"/>
  <c r="D45" i="1"/>
  <c r="D46" i="1" s="1"/>
  <c r="I40" i="1"/>
  <c r="I41" i="1" s="1"/>
  <c r="I43" i="1" s="1"/>
  <c r="C41" i="1"/>
  <c r="C43" i="1" s="1"/>
  <c r="G40" i="1"/>
  <c r="G41" i="1" s="1"/>
  <c r="G43" i="1" s="1"/>
  <c r="C44" i="1" l="1"/>
  <c r="C45" i="1"/>
  <c r="I45" i="1" s="1"/>
  <c r="I46" i="1" l="1"/>
  <c r="D52" i="1"/>
  <c r="D53" i="1" s="1"/>
  <c r="D54" i="1" s="1"/>
  <c r="I44" i="1"/>
  <c r="C52" i="1" s="1"/>
  <c r="C46" i="1"/>
  <c r="C53" i="1" l="1"/>
  <c r="C54" i="1" s="1"/>
  <c r="E52" i="1"/>
  <c r="E53" i="1" s="1"/>
</calcChain>
</file>

<file path=xl/sharedStrings.xml><?xml version="1.0" encoding="utf-8"?>
<sst xmlns="http://schemas.openxmlformats.org/spreadsheetml/2006/main" count="63" uniqueCount="35">
  <si>
    <t>Custo Unitário</t>
  </si>
  <si>
    <t>Custo Total</t>
  </si>
  <si>
    <t>CIP</t>
  </si>
  <si>
    <t>Mão-de-Obra</t>
  </si>
  <si>
    <t>Material</t>
  </si>
  <si>
    <t>Custos Diretos</t>
  </si>
  <si>
    <t>Total</t>
  </si>
  <si>
    <t>Trancas</t>
  </si>
  <si>
    <t>Maçanetas</t>
  </si>
  <si>
    <t>c)</t>
  </si>
  <si>
    <t>b)</t>
  </si>
  <si>
    <t>Soma</t>
  </si>
  <si>
    <t>a)</t>
  </si>
  <si>
    <t>Repasse Almoxarifado</t>
  </si>
  <si>
    <t>Repasse Manutenção</t>
  </si>
  <si>
    <t>Repasse Adm. Geral</t>
  </si>
  <si>
    <t>Aluguel</t>
  </si>
  <si>
    <t>MOI</t>
  </si>
  <si>
    <t>Energia Elétrica</t>
  </si>
  <si>
    <t>Mat. Indireto</t>
  </si>
  <si>
    <t>Adm. Geral Produção</t>
  </si>
  <si>
    <t>Manutenção</t>
  </si>
  <si>
    <t>Almoxarifado</t>
  </si>
  <si>
    <t>Furação</t>
  </si>
  <si>
    <t>Montagem</t>
  </si>
  <si>
    <t>Estamparia</t>
  </si>
  <si>
    <t>Custos Indiretos</t>
  </si>
  <si>
    <t>Volume</t>
  </si>
  <si>
    <t xml:space="preserve">Total </t>
  </si>
  <si>
    <t>Proporção</t>
  </si>
  <si>
    <t>Num. Requisições</t>
  </si>
  <si>
    <t>Deptos</t>
  </si>
  <si>
    <t>Hmaq</t>
  </si>
  <si>
    <t>Nº de Funcionários</t>
  </si>
  <si>
    <t>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</si>
</sst>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4" fontId="1" fillId="0" borderId="0" xfId="1"/>
    <xf numFmtId="164" fontId="1" fillId="0" borderId="1" xfId="1" applyBorder="1"/>
    <xf numFmtId="164" fontId="0" fillId="0" borderId="1" xfId="1" applyFont="1" applyBorder="1"/>
    <xf numFmtId="164" fontId="2" fillId="0" borderId="2" xfId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0" fillId="0" borderId="0" xfId="1" applyFont="1"/>
    <xf numFmtId="164" fontId="1" fillId="2" borderId="1" xfId="1" applyFill="1" applyBorder="1"/>
    <xf numFmtId="164" fontId="0" fillId="2" borderId="0" xfId="1" applyFont="1" applyFill="1"/>
    <xf numFmtId="164" fontId="1" fillId="3" borderId="1" xfId="1" applyFill="1" applyBorder="1"/>
    <xf numFmtId="164" fontId="0" fillId="3" borderId="0" xfId="1" applyFont="1" applyFill="1"/>
    <xf numFmtId="165" fontId="1" fillId="0" borderId="1" xfId="1" applyNumberFormat="1" applyBorder="1"/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6" fillId="0" borderId="1" xfId="1" applyNumberFormat="1" applyFont="1" applyBorder="1"/>
    <xf numFmtId="164" fontId="6" fillId="0" borderId="1" xfId="1" applyFont="1" applyBorder="1"/>
    <xf numFmtId="164" fontId="2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88066-0F59-4232-9AE4-E9EB62E45826}">
  <dimension ref="A3:I54"/>
  <sheetViews>
    <sheetView showGridLines="0" tabSelected="1" topLeftCell="A29" zoomScale="85" zoomScaleNormal="85" zoomScalePageLayoutView="125" workbookViewId="0">
      <selection activeCell="A57" sqref="A57"/>
    </sheetView>
  </sheetViews>
  <sheetFormatPr defaultColWidth="10.796875" defaultRowHeight="15.6" x14ac:dyDescent="0.3"/>
  <cols>
    <col min="1" max="1" width="10.796875" style="1"/>
    <col min="2" max="3" width="20.296875" style="1" customWidth="1"/>
    <col min="4" max="9" width="18" style="1" customWidth="1"/>
    <col min="10" max="16384" width="10.796875" style="1"/>
  </cols>
  <sheetData>
    <row r="3" spans="2:4" x14ac:dyDescent="0.3">
      <c r="B3" s="18" t="s">
        <v>34</v>
      </c>
      <c r="C3" s="18" t="s">
        <v>33</v>
      </c>
      <c r="D3" s="5" t="s">
        <v>29</v>
      </c>
    </row>
    <row r="4" spans="2:4" x14ac:dyDescent="0.3">
      <c r="B4" s="2" t="s">
        <v>25</v>
      </c>
      <c r="C4" s="11">
        <v>35</v>
      </c>
      <c r="D4" s="2">
        <f>+C4/$C$9</f>
        <v>0.35</v>
      </c>
    </row>
    <row r="5" spans="2:4" x14ac:dyDescent="0.3">
      <c r="B5" s="2" t="s">
        <v>24</v>
      </c>
      <c r="C5" s="11">
        <v>15</v>
      </c>
      <c r="D5" s="2">
        <f>+C5/$C$9</f>
        <v>0.15</v>
      </c>
    </row>
    <row r="6" spans="2:4" x14ac:dyDescent="0.3">
      <c r="B6" s="2" t="s">
        <v>23</v>
      </c>
      <c r="C6" s="11">
        <v>30</v>
      </c>
      <c r="D6" s="2">
        <f>+C6/$C$9</f>
        <v>0.3</v>
      </c>
    </row>
    <row r="7" spans="2:4" x14ac:dyDescent="0.3">
      <c r="B7" s="2" t="s">
        <v>22</v>
      </c>
      <c r="C7" s="11">
        <v>10</v>
      </c>
      <c r="D7" s="2">
        <f>+C7/$C$9</f>
        <v>0.1</v>
      </c>
    </row>
    <row r="8" spans="2:4" x14ac:dyDescent="0.3">
      <c r="B8" s="2" t="s">
        <v>21</v>
      </c>
      <c r="C8" s="11">
        <v>10</v>
      </c>
      <c r="D8" s="2">
        <f>+C8/$C$9</f>
        <v>0.1</v>
      </c>
    </row>
    <row r="9" spans="2:4" x14ac:dyDescent="0.3">
      <c r="B9" s="17" t="s">
        <v>6</v>
      </c>
      <c r="C9" s="16">
        <f>SUM(C4:C8)</f>
        <v>100</v>
      </c>
    </row>
    <row r="12" spans="2:4" x14ac:dyDescent="0.3">
      <c r="B12" s="15" t="s">
        <v>31</v>
      </c>
      <c r="C12" s="15" t="s">
        <v>32</v>
      </c>
      <c r="D12" s="5" t="s">
        <v>29</v>
      </c>
    </row>
    <row r="13" spans="2:4" x14ac:dyDescent="0.3">
      <c r="B13" s="2" t="s">
        <v>25</v>
      </c>
      <c r="C13" s="14">
        <v>4800</v>
      </c>
      <c r="D13" s="2">
        <f>+C13/$C$16</f>
        <v>0.4</v>
      </c>
    </row>
    <row r="14" spans="2:4" x14ac:dyDescent="0.3">
      <c r="B14" s="2" t="s">
        <v>24</v>
      </c>
      <c r="C14" s="14">
        <v>3000</v>
      </c>
      <c r="D14" s="2">
        <f>+C14/$C$16</f>
        <v>0.25</v>
      </c>
    </row>
    <row r="15" spans="2:4" x14ac:dyDescent="0.3">
      <c r="B15" s="2" t="s">
        <v>23</v>
      </c>
      <c r="C15" s="14">
        <v>4200</v>
      </c>
      <c r="D15" s="2">
        <f>+C15/$C$16</f>
        <v>0.35</v>
      </c>
    </row>
    <row r="16" spans="2:4" ht="16.2" x14ac:dyDescent="0.3">
      <c r="B16" s="13" t="s">
        <v>28</v>
      </c>
      <c r="C16" s="12">
        <v>12000</v>
      </c>
    </row>
    <row r="18" spans="2:9" x14ac:dyDescent="0.3">
      <c r="B18" s="15" t="s">
        <v>31</v>
      </c>
      <c r="C18" s="15" t="s">
        <v>30</v>
      </c>
      <c r="D18" s="5" t="s">
        <v>29</v>
      </c>
    </row>
    <row r="19" spans="2:9" x14ac:dyDescent="0.3">
      <c r="B19" s="2" t="s">
        <v>25</v>
      </c>
      <c r="C19" s="14">
        <v>600</v>
      </c>
      <c r="D19" s="2">
        <f>+C19/$C$22</f>
        <v>0.5</v>
      </c>
    </row>
    <row r="20" spans="2:9" x14ac:dyDescent="0.3">
      <c r="B20" s="2" t="s">
        <v>24</v>
      </c>
      <c r="C20" s="14">
        <v>300</v>
      </c>
      <c r="D20" s="2">
        <f>+C20/$C$22</f>
        <v>0.25</v>
      </c>
    </row>
    <row r="21" spans="2:9" x14ac:dyDescent="0.3">
      <c r="B21" s="2" t="s">
        <v>23</v>
      </c>
      <c r="C21" s="14">
        <v>300</v>
      </c>
      <c r="D21" s="2">
        <f>+C21/$C$22</f>
        <v>0.25</v>
      </c>
    </row>
    <row r="22" spans="2:9" ht="16.2" x14ac:dyDescent="0.3">
      <c r="B22" s="13" t="s">
        <v>28</v>
      </c>
      <c r="C22" s="12">
        <f>SUM(C19:C21)</f>
        <v>1200</v>
      </c>
    </row>
    <row r="26" spans="2:9" x14ac:dyDescent="0.3">
      <c r="B26" s="5"/>
      <c r="C26" s="5" t="s">
        <v>8</v>
      </c>
      <c r="D26" s="5" t="s">
        <v>7</v>
      </c>
      <c r="E26" s="5" t="s">
        <v>6</v>
      </c>
    </row>
    <row r="27" spans="2:9" x14ac:dyDescent="0.3">
      <c r="B27" s="2" t="s">
        <v>27</v>
      </c>
      <c r="C27" s="11">
        <v>12000</v>
      </c>
      <c r="D27" s="11">
        <v>4000</v>
      </c>
      <c r="E27" s="2"/>
    </row>
    <row r="28" spans="2:9" x14ac:dyDescent="0.3">
      <c r="B28" s="2" t="s">
        <v>4</v>
      </c>
      <c r="C28" s="2">
        <v>8352</v>
      </c>
      <c r="D28" s="2">
        <v>5568</v>
      </c>
      <c r="E28" s="2">
        <f>SUM(C28:D28)</f>
        <v>13920</v>
      </c>
    </row>
    <row r="29" spans="2:9" x14ac:dyDescent="0.3">
      <c r="B29" s="2" t="s">
        <v>3</v>
      </c>
      <c r="C29" s="2">
        <v>6048</v>
      </c>
      <c r="D29" s="2">
        <v>4032</v>
      </c>
      <c r="E29" s="2">
        <f>SUM(C29:D29)</f>
        <v>10080</v>
      </c>
    </row>
    <row r="32" spans="2:9" x14ac:dyDescent="0.3">
      <c r="B32" s="5" t="s">
        <v>26</v>
      </c>
      <c r="C32" s="5" t="s">
        <v>25</v>
      </c>
      <c r="D32" s="5" t="s">
        <v>24</v>
      </c>
      <c r="E32" s="5" t="s">
        <v>23</v>
      </c>
      <c r="F32" s="5" t="s">
        <v>22</v>
      </c>
      <c r="G32" s="5" t="s">
        <v>21</v>
      </c>
      <c r="H32" s="5" t="s">
        <v>20</v>
      </c>
      <c r="I32" s="5" t="s">
        <v>6</v>
      </c>
    </row>
    <row r="33" spans="1:9" x14ac:dyDescent="0.3">
      <c r="B33" s="2" t="s">
        <v>19</v>
      </c>
      <c r="C33" s="2">
        <v>159</v>
      </c>
      <c r="D33" s="2">
        <v>57</v>
      </c>
      <c r="E33" s="2">
        <v>46</v>
      </c>
      <c r="F33" s="2">
        <v>90</v>
      </c>
      <c r="G33" s="2">
        <v>112</v>
      </c>
      <c r="H33" s="2">
        <v>336</v>
      </c>
      <c r="I33" s="2">
        <f>SUM(C33:H33)</f>
        <v>800</v>
      </c>
    </row>
    <row r="34" spans="1:9" ht="15" customHeight="1" x14ac:dyDescent="0.3">
      <c r="B34" s="2" t="s">
        <v>18</v>
      </c>
      <c r="C34" s="2">
        <v>2400</v>
      </c>
      <c r="D34" s="2">
        <v>432</v>
      </c>
      <c r="E34" s="2">
        <v>1340</v>
      </c>
      <c r="F34" s="2">
        <v>240</v>
      </c>
      <c r="G34" s="2">
        <v>240</v>
      </c>
      <c r="H34" s="2">
        <v>148</v>
      </c>
      <c r="I34" s="2">
        <f>SUM(C34:H34)</f>
        <v>4800</v>
      </c>
    </row>
    <row r="35" spans="1:9" x14ac:dyDescent="0.3">
      <c r="B35" s="2" t="s">
        <v>17</v>
      </c>
      <c r="C35" s="2">
        <v>532</v>
      </c>
      <c r="D35" s="2">
        <v>672</v>
      </c>
      <c r="E35" s="2">
        <v>390</v>
      </c>
      <c r="F35" s="2">
        <v>140</v>
      </c>
      <c r="G35" s="2">
        <v>170</v>
      </c>
      <c r="H35" s="2">
        <v>896</v>
      </c>
      <c r="I35" s="2">
        <f>SUM(C35:H35)</f>
        <v>2800</v>
      </c>
    </row>
    <row r="36" spans="1:9" x14ac:dyDescent="0.3">
      <c r="B36" s="2" t="s">
        <v>16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3200</v>
      </c>
      <c r="I36" s="2">
        <f>SUM(C36:H36)</f>
        <v>3200</v>
      </c>
    </row>
    <row r="37" spans="1:9" x14ac:dyDescent="0.3">
      <c r="B37" s="2" t="s">
        <v>6</v>
      </c>
      <c r="C37" s="2">
        <f>SUM(C33:C36)</f>
        <v>3091</v>
      </c>
      <c r="D37" s="2">
        <f>SUM(D33:D36)</f>
        <v>1161</v>
      </c>
      <c r="E37" s="2">
        <f>SUM(E33:E36)</f>
        <v>1776</v>
      </c>
      <c r="F37" s="2">
        <f>SUM(F33:F36)</f>
        <v>470</v>
      </c>
      <c r="G37" s="2">
        <f>SUM(G33:G36)</f>
        <v>522</v>
      </c>
      <c r="H37" s="2">
        <f>SUM(H33:H36)</f>
        <v>4580</v>
      </c>
      <c r="I37" s="2">
        <f>SUM(C37:H37)</f>
        <v>11600</v>
      </c>
    </row>
    <row r="38" spans="1:9" x14ac:dyDescent="0.3">
      <c r="B38" s="3" t="s">
        <v>15</v>
      </c>
      <c r="C38" s="2">
        <f>H37*D4</f>
        <v>1603</v>
      </c>
      <c r="D38" s="2">
        <f>H37*D5</f>
        <v>687</v>
      </c>
      <c r="E38" s="2">
        <f>H37*D6</f>
        <v>1374</v>
      </c>
      <c r="F38" s="2">
        <f>H37*D7</f>
        <v>458</v>
      </c>
      <c r="G38" s="2">
        <f>H37*D8</f>
        <v>458</v>
      </c>
      <c r="H38" s="2">
        <f>-SUM(C38:G38)</f>
        <v>-4580</v>
      </c>
      <c r="I38" s="2">
        <f>SUM(C38:H38)</f>
        <v>0</v>
      </c>
    </row>
    <row r="39" spans="1:9" x14ac:dyDescent="0.3">
      <c r="B39" s="2" t="s">
        <v>11</v>
      </c>
      <c r="C39" s="2">
        <f>+C38+C37</f>
        <v>4694</v>
      </c>
      <c r="D39" s="2">
        <f>+D38+D37</f>
        <v>1848</v>
      </c>
      <c r="E39" s="2">
        <f>+E38+E37</f>
        <v>3150</v>
      </c>
      <c r="F39" s="2">
        <f>+F38+F37</f>
        <v>928</v>
      </c>
      <c r="G39" s="2">
        <f>+G38+G37</f>
        <v>980</v>
      </c>
      <c r="H39" s="2">
        <f>+H38+H37</f>
        <v>0</v>
      </c>
      <c r="I39" s="2">
        <f>+I38+I37</f>
        <v>11600</v>
      </c>
    </row>
    <row r="40" spans="1:9" x14ac:dyDescent="0.3">
      <c r="B40" s="3" t="s">
        <v>14</v>
      </c>
      <c r="C40" s="2">
        <f>G39*D13</f>
        <v>392</v>
      </c>
      <c r="D40" s="2">
        <f>G39*D14</f>
        <v>245</v>
      </c>
      <c r="E40" s="2">
        <f>G39*D15</f>
        <v>343</v>
      </c>
      <c r="F40" s="2">
        <v>0</v>
      </c>
      <c r="G40" s="3">
        <f>-SUM(C40:F40)</f>
        <v>-980</v>
      </c>
      <c r="H40" s="2">
        <v>0</v>
      </c>
      <c r="I40" s="2">
        <f>SUM(C40:H40)</f>
        <v>0</v>
      </c>
    </row>
    <row r="41" spans="1:9" x14ac:dyDescent="0.3">
      <c r="B41" s="2" t="s">
        <v>11</v>
      </c>
      <c r="C41" s="2">
        <f>+C40+C39</f>
        <v>5086</v>
      </c>
      <c r="D41" s="2">
        <f>+D40+D39</f>
        <v>2093</v>
      </c>
      <c r="E41" s="2">
        <f>+E40+E39</f>
        <v>3493</v>
      </c>
      <c r="F41" s="2">
        <f>+F40+F39</f>
        <v>928</v>
      </c>
      <c r="G41" s="2">
        <f>+G40+G39</f>
        <v>0</v>
      </c>
      <c r="H41" s="2">
        <f>+H40+H39</f>
        <v>0</v>
      </c>
      <c r="I41" s="2">
        <f>+I40+I39</f>
        <v>11600</v>
      </c>
    </row>
    <row r="42" spans="1:9" x14ac:dyDescent="0.3">
      <c r="B42" s="3" t="s">
        <v>13</v>
      </c>
      <c r="C42" s="2">
        <f>F41*D19</f>
        <v>464</v>
      </c>
      <c r="D42" s="2">
        <f>F41*D20</f>
        <v>232</v>
      </c>
      <c r="E42" s="2">
        <f>F41*D21</f>
        <v>232</v>
      </c>
      <c r="F42" s="2">
        <f>-SUM(C42:E42)</f>
        <v>-928</v>
      </c>
      <c r="G42" s="2">
        <v>0</v>
      </c>
      <c r="H42" s="2">
        <v>0</v>
      </c>
      <c r="I42" s="2">
        <f>SUM(C42:H42)</f>
        <v>0</v>
      </c>
    </row>
    <row r="43" spans="1:9" x14ac:dyDescent="0.3">
      <c r="A43" s="10" t="s">
        <v>12</v>
      </c>
      <c r="B43" s="9" t="s">
        <v>11</v>
      </c>
      <c r="C43" s="9">
        <f>+C42+C41</f>
        <v>5550</v>
      </c>
      <c r="D43" s="9">
        <f>+D42+D41</f>
        <v>2325</v>
      </c>
      <c r="E43" s="9">
        <f>+E42+E41</f>
        <v>3725</v>
      </c>
      <c r="F43" s="2">
        <f>+F42+F41</f>
        <v>0</v>
      </c>
      <c r="G43" s="2">
        <f>+G42+G41</f>
        <v>0</v>
      </c>
      <c r="H43" s="2">
        <f>+H42+H41</f>
        <v>0</v>
      </c>
      <c r="I43" s="2">
        <f>+I42+I41</f>
        <v>11600</v>
      </c>
    </row>
    <row r="44" spans="1:9" x14ac:dyDescent="0.3">
      <c r="A44" s="8" t="s">
        <v>10</v>
      </c>
      <c r="B44" s="2" t="s">
        <v>8</v>
      </c>
      <c r="C44" s="2">
        <f>C43*(C28/E28)</f>
        <v>3330</v>
      </c>
      <c r="D44" s="2">
        <f>D43*(C28/E28)</f>
        <v>1395</v>
      </c>
      <c r="E44" s="2">
        <f>+E43</f>
        <v>3725</v>
      </c>
      <c r="F44" s="2"/>
      <c r="G44" s="2"/>
      <c r="H44" s="2"/>
      <c r="I44" s="7">
        <f>SUM(C44:H44)</f>
        <v>8450</v>
      </c>
    </row>
    <row r="45" spans="1:9" x14ac:dyDescent="0.3">
      <c r="B45" s="2" t="s">
        <v>7</v>
      </c>
      <c r="C45" s="2">
        <f>C43*(D28/E28)</f>
        <v>2220</v>
      </c>
      <c r="D45" s="2">
        <f>D43*(D28/E28)</f>
        <v>930</v>
      </c>
      <c r="E45" s="2">
        <v>0</v>
      </c>
      <c r="F45" s="2"/>
      <c r="G45" s="2"/>
      <c r="H45" s="2"/>
      <c r="I45" s="7">
        <f>SUM(C45:H45)</f>
        <v>3150</v>
      </c>
    </row>
    <row r="46" spans="1:9" x14ac:dyDescent="0.3">
      <c r="B46" s="2" t="s">
        <v>6</v>
      </c>
      <c r="C46" s="2">
        <f>SUM(C44:C45)</f>
        <v>5550</v>
      </c>
      <c r="D46" s="2">
        <f>+D45+D44</f>
        <v>2325</v>
      </c>
      <c r="E46" s="2">
        <f>+E45+E44</f>
        <v>3725</v>
      </c>
      <c r="F46" s="2"/>
      <c r="G46" s="2"/>
      <c r="H46" s="2"/>
      <c r="I46" s="2">
        <f>+I45+I44</f>
        <v>11600</v>
      </c>
    </row>
    <row r="48" spans="1:9" x14ac:dyDescent="0.3">
      <c r="A48" s="6" t="s">
        <v>9</v>
      </c>
      <c r="C48" s="5" t="s">
        <v>8</v>
      </c>
      <c r="D48" s="5" t="s">
        <v>7</v>
      </c>
      <c r="E48" s="4" t="s">
        <v>6</v>
      </c>
    </row>
    <row r="49" spans="2:5" x14ac:dyDescent="0.3">
      <c r="B49" s="3" t="s">
        <v>5</v>
      </c>
      <c r="C49" s="2"/>
      <c r="D49" s="2"/>
      <c r="E49" s="2"/>
    </row>
    <row r="50" spans="2:5" x14ac:dyDescent="0.3">
      <c r="B50" s="2" t="s">
        <v>4</v>
      </c>
      <c r="C50" s="2">
        <v>8352</v>
      </c>
      <c r="D50" s="2">
        <v>5568</v>
      </c>
      <c r="E50" s="2">
        <f>SUM(C50:D50)</f>
        <v>13920</v>
      </c>
    </row>
    <row r="51" spans="2:5" x14ac:dyDescent="0.3">
      <c r="B51" s="2" t="s">
        <v>3</v>
      </c>
      <c r="C51" s="2">
        <v>6048</v>
      </c>
      <c r="D51" s="2">
        <v>4032</v>
      </c>
      <c r="E51" s="2">
        <f>SUM(C51:D51)</f>
        <v>10080</v>
      </c>
    </row>
    <row r="52" spans="2:5" x14ac:dyDescent="0.3">
      <c r="B52" s="3" t="s">
        <v>2</v>
      </c>
      <c r="C52" s="2">
        <f>I44</f>
        <v>8450</v>
      </c>
      <c r="D52" s="2">
        <f>I45</f>
        <v>3150</v>
      </c>
      <c r="E52" s="2">
        <f>SUM(C52:D52)</f>
        <v>11600</v>
      </c>
    </row>
    <row r="53" spans="2:5" x14ac:dyDescent="0.3">
      <c r="B53" s="3" t="s">
        <v>1</v>
      </c>
      <c r="C53" s="2">
        <f>SUM(C50:C52)</f>
        <v>22850</v>
      </c>
      <c r="D53" s="2">
        <f>SUM(D50:D52)</f>
        <v>12750</v>
      </c>
      <c r="E53" s="2">
        <f>SUM(E50:E52)</f>
        <v>35600</v>
      </c>
    </row>
    <row r="54" spans="2:5" x14ac:dyDescent="0.3">
      <c r="B54" s="3" t="s">
        <v>0</v>
      </c>
      <c r="C54" s="2">
        <f>C53/C27</f>
        <v>1.9041666666666666</v>
      </c>
      <c r="D54" s="2">
        <f>D53/D27</f>
        <v>3.1875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 acomp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2019-08-23T22:03:18Z</dcterms:created>
  <dcterms:modified xsi:type="dcterms:W3CDTF">2019-08-23T22:04:02Z</dcterms:modified>
</cp:coreProperties>
</file>