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740"/>
  </bookViews>
  <sheets>
    <sheet name="Plan2" sheetId="2" r:id="rId1"/>
    <sheet name="Plan3" sheetId="3" r:id="rId2"/>
    <sheet name="Plan1" sheetId="1" r:id="rId3"/>
  </sheets>
  <calcPr calcId="145621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2" i="2"/>
  <c r="J13" i="2" l="1"/>
  <c r="H3" i="2"/>
  <c r="H4" i="2"/>
  <c r="H5" i="2"/>
  <c r="H6" i="2"/>
  <c r="H7" i="2"/>
  <c r="H8" i="2"/>
  <c r="H10" i="2"/>
  <c r="H11" i="2"/>
  <c r="H12" i="2"/>
  <c r="H13" i="2"/>
  <c r="H2" i="2"/>
  <c r="G3" i="2"/>
  <c r="I3" i="2" s="1"/>
  <c r="G4" i="2"/>
  <c r="I4" i="2" s="1"/>
  <c r="G5" i="2"/>
  <c r="I5" i="2" s="1"/>
  <c r="G6" i="2"/>
  <c r="I6" i="2" s="1"/>
  <c r="K6" i="2" s="1"/>
  <c r="G7" i="2"/>
  <c r="I7" i="2" s="1"/>
  <c r="G8" i="2"/>
  <c r="I8" i="2" s="1"/>
  <c r="G10" i="2"/>
  <c r="I10" i="2" s="1"/>
  <c r="G11" i="2"/>
  <c r="I11" i="2" s="1"/>
  <c r="K11" i="2" s="1"/>
  <c r="G12" i="2"/>
  <c r="I12" i="2" s="1"/>
  <c r="G13" i="2"/>
  <c r="I13" i="2" s="1"/>
  <c r="K13" i="2" s="1"/>
  <c r="G2" i="2"/>
  <c r="I2" i="2" s="1"/>
  <c r="D3" i="2"/>
  <c r="J3" i="2" s="1"/>
  <c r="D4" i="2"/>
  <c r="J4" i="2" s="1"/>
  <c r="D5" i="2"/>
  <c r="J5" i="2" s="1"/>
  <c r="D6" i="2"/>
  <c r="J6" i="2" s="1"/>
  <c r="D7" i="2"/>
  <c r="J7" i="2" s="1"/>
  <c r="D8" i="2"/>
  <c r="J8" i="2" s="1"/>
  <c r="D10" i="2"/>
  <c r="J10" i="2" s="1"/>
  <c r="D11" i="2"/>
  <c r="J11" i="2" s="1"/>
  <c r="D12" i="2"/>
  <c r="J12" i="2" s="1"/>
  <c r="D2" i="2"/>
  <c r="J2" i="2" s="1"/>
  <c r="K2" i="2" l="1"/>
  <c r="K10" i="2"/>
  <c r="K5" i="2"/>
  <c r="K8" i="2"/>
  <c r="K4" i="2"/>
  <c r="K12" i="2"/>
  <c r="K7" i="2"/>
  <c r="K3" i="2"/>
</calcChain>
</file>

<file path=xl/sharedStrings.xml><?xml version="1.0" encoding="utf-8"?>
<sst xmlns="http://schemas.openxmlformats.org/spreadsheetml/2006/main" count="118" uniqueCount="52">
  <si>
    <t>Conclusão sobre a Avaliação do Projeto de Pesquisa apresentado</t>
  </si>
  <si>
    <t>[    ] Excelente.</t>
  </si>
  <si>
    <t>E</t>
  </si>
  <si>
    <t>A+</t>
  </si>
  <si>
    <t>[    ] Muito Boa.</t>
  </si>
  <si>
    <t>MB</t>
  </si>
  <si>
    <t>B+</t>
  </si>
  <si>
    <t xml:space="preserve">[    ] Muito Boa, com algumas deficiências facilmente sanáveis. </t>
  </si>
  <si>
    <t>MBD</t>
  </si>
  <si>
    <t>B</t>
  </si>
  <si>
    <t>[    ] Boa.</t>
  </si>
  <si>
    <t>B-</t>
  </si>
  <si>
    <t>[    ] Boa com deficiências.</t>
  </si>
  <si>
    <t>BD</t>
  </si>
  <si>
    <t>C</t>
  </si>
  <si>
    <t>[    ] Regular.</t>
  </si>
  <si>
    <t>R</t>
  </si>
  <si>
    <t>D</t>
  </si>
  <si>
    <t>[    ] Com sérias deficiências.</t>
  </si>
  <si>
    <t>SD</t>
  </si>
  <si>
    <t>F</t>
  </si>
  <si>
    <t>ID do Estudante</t>
  </si>
  <si>
    <t>Usuário ou Número USP</t>
  </si>
  <si>
    <t>Felipe Alonso Lazaro</t>
  </si>
  <si>
    <t>Laiz Barbosa de Carvalho</t>
  </si>
  <si>
    <t>Sérgio da Silva Ignacio</t>
  </si>
  <si>
    <t>Arthur de Souza Godeli</t>
  </si>
  <si>
    <t>Bruna Goussain Santana</t>
  </si>
  <si>
    <t>Hugo Mamoru Aoki Hissanaga</t>
  </si>
  <si>
    <t>Rodrigo Ribeiro Remédio</t>
  </si>
  <si>
    <t>Sabrina Rocha Andrade</t>
  </si>
  <si>
    <t>Vitor Rodrigues Jucá</t>
  </si>
  <si>
    <t>Leandro Seiti Anazawa</t>
  </si>
  <si>
    <t>Nasaré Vieira Nogueira</t>
  </si>
  <si>
    <t>Projeto</t>
  </si>
  <si>
    <t>Luan michel soares pereira</t>
  </si>
  <si>
    <t>Nota</t>
  </si>
  <si>
    <t>Letra</t>
  </si>
  <si>
    <t>GP</t>
  </si>
  <si>
    <t>A</t>
  </si>
  <si>
    <t>A-</t>
  </si>
  <si>
    <t>C+</t>
  </si>
  <si>
    <t>C-</t>
  </si>
  <si>
    <t>D+</t>
  </si>
  <si>
    <t>Nota Apresentação 1 - Tempo</t>
  </si>
  <si>
    <t>Nota Apresentação 2 - Conteúdo</t>
  </si>
  <si>
    <t>Nota Apres</t>
  </si>
  <si>
    <t>Nota Cont</t>
  </si>
  <si>
    <t>Média Nota Apresentação</t>
  </si>
  <si>
    <t>Nota Projeto</t>
  </si>
  <si>
    <t>Média Final</t>
  </si>
  <si>
    <t>Média Final Conceito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</si>
</sst>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M13" sqref="M13"/>
    </sheetView>
  </sheetViews>
  <sheetFormatPr defaultRowHeight="15" x14ac:dyDescent="0.25"/>
  <cols>
    <col min="2" max="2" width="27.5703125" bestFit="1" customWidth="1"/>
  </cols>
  <sheetData>
    <row r="1" spans="1:13" x14ac:dyDescent="0.25">
      <c r="A1" t="s">
        <v>21</v>
      </c>
      <c r="B1" t="s">
        <v>22</v>
      </c>
      <c r="C1" t="s">
        <v>34</v>
      </c>
      <c r="D1" t="s">
        <v>36</v>
      </c>
      <c r="E1" s="6" t="s">
        <v>44</v>
      </c>
      <c r="F1" s="6" t="s">
        <v>45</v>
      </c>
      <c r="G1" s="6" t="s">
        <v>46</v>
      </c>
      <c r="H1" s="6" t="s">
        <v>47</v>
      </c>
      <c r="I1" s="6" t="s">
        <v>48</v>
      </c>
      <c r="J1" s="6" t="s">
        <v>49</v>
      </c>
      <c r="K1" s="6" t="s">
        <v>50</v>
      </c>
      <c r="L1" s="6"/>
      <c r="M1" s="6" t="s">
        <v>51</v>
      </c>
    </row>
    <row r="2" spans="1:13" x14ac:dyDescent="0.25">
      <c r="A2">
        <v>17119</v>
      </c>
      <c r="B2" t="s">
        <v>26</v>
      </c>
      <c r="C2" t="s">
        <v>5</v>
      </c>
      <c r="D2" t="str">
        <f>VLOOKUP(C2,Plan1!$B$2:$C$8,2,FALSE)</f>
        <v>B+</v>
      </c>
      <c r="E2" t="s">
        <v>9</v>
      </c>
      <c r="F2" t="s">
        <v>39</v>
      </c>
      <c r="G2">
        <f>VLOOKUP(Plan2!E2,Plan1!$F$1:$G$13,2,FALSE)</f>
        <v>3</v>
      </c>
      <c r="H2">
        <f>VLOOKUP(Plan2!F2,Plan1!$F$1:$G$13,2,FALSE)</f>
        <v>4</v>
      </c>
      <c r="I2">
        <f>2.5*AVERAGE(G2:H2)</f>
        <v>8.75</v>
      </c>
      <c r="J2">
        <f>2.5*VLOOKUP(D2,Plan1!$F$1:$G$13,2,FALSE)</f>
        <v>8.25</v>
      </c>
      <c r="K2">
        <f>AVERAGE(I2:J2)</f>
        <v>8.5</v>
      </c>
      <c r="L2">
        <f>K2/2.5</f>
        <v>3.4</v>
      </c>
      <c r="M2" t="s">
        <v>39</v>
      </c>
    </row>
    <row r="3" spans="1:13" x14ac:dyDescent="0.25">
      <c r="A3">
        <v>56190</v>
      </c>
      <c r="B3" t="s">
        <v>27</v>
      </c>
      <c r="C3" t="s">
        <v>5</v>
      </c>
      <c r="D3" t="str">
        <f>VLOOKUP(C3,Plan1!$B$2:$C$8,2,FALSE)</f>
        <v>B+</v>
      </c>
      <c r="E3" t="s">
        <v>6</v>
      </c>
      <c r="F3" t="s">
        <v>39</v>
      </c>
      <c r="G3">
        <f>VLOOKUP(Plan2!E3,Plan1!$F$1:$G$13,2,FALSE)</f>
        <v>3.3</v>
      </c>
      <c r="H3">
        <f>VLOOKUP(Plan2!F3,Plan1!$F$1:$G$13,2,FALSE)</f>
        <v>4</v>
      </c>
      <c r="I3">
        <f t="shared" ref="I3:I13" si="0">2.5*AVERAGE(G3:H3)</f>
        <v>9.125</v>
      </c>
      <c r="J3">
        <f>2.5*VLOOKUP(D3,Plan1!$F$1:$G$13,2,FALSE)</f>
        <v>8.25</v>
      </c>
      <c r="K3">
        <f t="shared" ref="K3:K13" si="1">AVERAGE(I3:J3)</f>
        <v>8.6875</v>
      </c>
      <c r="L3">
        <f t="shared" ref="L3:L13" si="2">K3/2.5</f>
        <v>3.4750000000000001</v>
      </c>
      <c r="M3" t="s">
        <v>39</v>
      </c>
    </row>
    <row r="4" spans="1:13" x14ac:dyDescent="0.25">
      <c r="A4">
        <v>56146</v>
      </c>
      <c r="B4" t="s">
        <v>23</v>
      </c>
      <c r="C4" t="s">
        <v>5</v>
      </c>
      <c r="D4" t="str">
        <f>VLOOKUP(C4,Plan1!$B$2:$C$8,2,FALSE)</f>
        <v>B+</v>
      </c>
      <c r="E4" t="s">
        <v>11</v>
      </c>
      <c r="F4" t="s">
        <v>9</v>
      </c>
      <c r="G4">
        <f>VLOOKUP(Plan2!E4,Plan1!$F$1:$G$13,2,FALSE)</f>
        <v>2.7</v>
      </c>
      <c r="H4">
        <f>VLOOKUP(Plan2!F4,Plan1!$F$1:$G$13,2,FALSE)</f>
        <v>3</v>
      </c>
      <c r="I4">
        <f t="shared" si="0"/>
        <v>7.125</v>
      </c>
      <c r="J4">
        <f>2.5*VLOOKUP(D4,Plan1!$F$1:$G$13,2,FALSE)</f>
        <v>8.25</v>
      </c>
      <c r="K4">
        <f t="shared" si="1"/>
        <v>7.6875</v>
      </c>
      <c r="L4">
        <f t="shared" si="2"/>
        <v>3.0750000000000002</v>
      </c>
      <c r="M4" t="s">
        <v>9</v>
      </c>
    </row>
    <row r="5" spans="1:13" x14ac:dyDescent="0.25">
      <c r="A5">
        <v>56221</v>
      </c>
      <c r="B5" t="s">
        <v>28</v>
      </c>
      <c r="C5" t="s">
        <v>5</v>
      </c>
      <c r="D5" t="str">
        <f>VLOOKUP(C5,Plan1!$B$2:$C$8,2,FALSE)</f>
        <v>B+</v>
      </c>
      <c r="E5" t="s">
        <v>6</v>
      </c>
      <c r="F5" t="s">
        <v>39</v>
      </c>
      <c r="G5">
        <f>VLOOKUP(Plan2!E5,Plan1!$F$1:$G$13,2,FALSE)</f>
        <v>3.3</v>
      </c>
      <c r="H5">
        <f>VLOOKUP(Plan2!F5,Plan1!$F$1:$G$13,2,FALSE)</f>
        <v>4</v>
      </c>
      <c r="I5">
        <f t="shared" si="0"/>
        <v>9.125</v>
      </c>
      <c r="J5">
        <f>2.5*VLOOKUP(D5,Plan1!$F$1:$G$13,2,FALSE)</f>
        <v>8.25</v>
      </c>
      <c r="K5">
        <f t="shared" si="1"/>
        <v>8.6875</v>
      </c>
      <c r="L5">
        <f t="shared" si="2"/>
        <v>3.4750000000000001</v>
      </c>
      <c r="M5" t="s">
        <v>39</v>
      </c>
    </row>
    <row r="6" spans="1:13" x14ac:dyDescent="0.25">
      <c r="A6">
        <v>56147</v>
      </c>
      <c r="B6" t="s">
        <v>24</v>
      </c>
      <c r="C6" t="s">
        <v>2</v>
      </c>
      <c r="D6" t="str">
        <f>VLOOKUP(C6,Plan1!$B$2:$C$8,2,FALSE)</f>
        <v>A+</v>
      </c>
      <c r="E6" t="s">
        <v>39</v>
      </c>
      <c r="F6" t="s">
        <v>39</v>
      </c>
      <c r="G6">
        <f>VLOOKUP(Plan2!E6,Plan1!$F$1:$G$13,2,FALSE)</f>
        <v>4</v>
      </c>
      <c r="H6">
        <f>VLOOKUP(Plan2!F6,Plan1!$F$1:$G$13,2,FALSE)</f>
        <v>4</v>
      </c>
      <c r="I6">
        <f t="shared" si="0"/>
        <v>10</v>
      </c>
      <c r="J6">
        <f>2.5*VLOOKUP(D6,Plan1!$F$1:$G$13,2,FALSE)</f>
        <v>10</v>
      </c>
      <c r="K6">
        <f t="shared" si="1"/>
        <v>10</v>
      </c>
      <c r="L6">
        <f t="shared" si="2"/>
        <v>4</v>
      </c>
      <c r="M6" t="s">
        <v>39</v>
      </c>
    </row>
    <row r="7" spans="1:13" x14ac:dyDescent="0.25">
      <c r="A7">
        <v>56191</v>
      </c>
      <c r="B7" t="s">
        <v>32</v>
      </c>
      <c r="C7" t="s">
        <v>5</v>
      </c>
      <c r="D7" t="str">
        <f>VLOOKUP(C7,Plan1!$B$2:$C$8,2,FALSE)</f>
        <v>B+</v>
      </c>
      <c r="E7" t="s">
        <v>39</v>
      </c>
      <c r="F7" t="s">
        <v>39</v>
      </c>
      <c r="G7">
        <f>VLOOKUP(Plan2!E7,Plan1!$F$1:$G$13,2,FALSE)</f>
        <v>4</v>
      </c>
      <c r="H7">
        <f>VLOOKUP(Plan2!F7,Plan1!$F$1:$G$13,2,FALSE)</f>
        <v>4</v>
      </c>
      <c r="I7">
        <f t="shared" si="0"/>
        <v>10</v>
      </c>
      <c r="J7">
        <f>2.5*VLOOKUP(D7,Plan1!$F$1:$G$13,2,FALSE)</f>
        <v>8.25</v>
      </c>
      <c r="K7">
        <f t="shared" si="1"/>
        <v>9.125</v>
      </c>
      <c r="L7">
        <f t="shared" si="2"/>
        <v>3.65</v>
      </c>
      <c r="M7" t="s">
        <v>39</v>
      </c>
    </row>
    <row r="8" spans="1:13" x14ac:dyDescent="0.25">
      <c r="A8">
        <v>56274</v>
      </c>
      <c r="B8" t="s">
        <v>35</v>
      </c>
      <c r="C8" t="s">
        <v>8</v>
      </c>
      <c r="D8" t="str">
        <f>VLOOKUP(C8,Plan1!$B$2:$C$8,2,FALSE)</f>
        <v>B</v>
      </c>
      <c r="E8" t="s">
        <v>39</v>
      </c>
      <c r="F8" t="s">
        <v>9</v>
      </c>
      <c r="G8">
        <f>VLOOKUP(Plan2!E8,Plan1!$F$1:$G$13,2,FALSE)</f>
        <v>4</v>
      </c>
      <c r="H8">
        <f>VLOOKUP(Plan2!F8,Plan1!$F$1:$G$13,2,FALSE)</f>
        <v>3</v>
      </c>
      <c r="I8">
        <f t="shared" si="0"/>
        <v>8.75</v>
      </c>
      <c r="J8">
        <f>2.5*VLOOKUP(D8,Plan1!$F$1:$G$13,2,FALSE)</f>
        <v>7.5</v>
      </c>
      <c r="K8">
        <f t="shared" si="1"/>
        <v>8.125</v>
      </c>
      <c r="L8">
        <f t="shared" si="2"/>
        <v>3.25</v>
      </c>
      <c r="M8" t="s">
        <v>9</v>
      </c>
    </row>
    <row r="9" spans="1:13" x14ac:dyDescent="0.25">
      <c r="A9">
        <v>67082</v>
      </c>
      <c r="B9" t="s">
        <v>33</v>
      </c>
      <c r="D9" t="s">
        <v>20</v>
      </c>
      <c r="L9">
        <f t="shared" si="2"/>
        <v>0</v>
      </c>
      <c r="M9" t="s">
        <v>20</v>
      </c>
    </row>
    <row r="10" spans="1:13" x14ac:dyDescent="0.25">
      <c r="A10">
        <v>56154</v>
      </c>
      <c r="B10" t="s">
        <v>29</v>
      </c>
      <c r="C10" t="s">
        <v>9</v>
      </c>
      <c r="D10" t="str">
        <f>VLOOKUP(C10,Plan1!$B$2:$C$8,2,FALSE)</f>
        <v>B-</v>
      </c>
      <c r="E10" t="s">
        <v>9</v>
      </c>
      <c r="F10" t="s">
        <v>39</v>
      </c>
      <c r="G10">
        <f>VLOOKUP(Plan2!E10,Plan1!$F$1:$G$13,2,FALSE)</f>
        <v>3</v>
      </c>
      <c r="H10">
        <f>VLOOKUP(Plan2!F10,Plan1!$F$1:$G$13,2,FALSE)</f>
        <v>4</v>
      </c>
      <c r="I10">
        <f t="shared" si="0"/>
        <v>8.75</v>
      </c>
      <c r="J10">
        <f>2.5*VLOOKUP(D10,Plan1!$F$1:$G$13,2,FALSE)</f>
        <v>6.75</v>
      </c>
      <c r="K10">
        <f t="shared" si="1"/>
        <v>7.75</v>
      </c>
      <c r="L10">
        <f t="shared" si="2"/>
        <v>3.1</v>
      </c>
      <c r="M10" t="s">
        <v>9</v>
      </c>
    </row>
    <row r="11" spans="1:13" x14ac:dyDescent="0.25">
      <c r="A11">
        <v>56179</v>
      </c>
      <c r="B11" t="s">
        <v>30</v>
      </c>
      <c r="C11" t="s">
        <v>5</v>
      </c>
      <c r="D11" t="str">
        <f>VLOOKUP(C11,Plan1!$B$2:$C$8,2,FALSE)</f>
        <v>B+</v>
      </c>
      <c r="E11" t="s">
        <v>9</v>
      </c>
      <c r="F11" t="s">
        <v>9</v>
      </c>
      <c r="G11">
        <f>VLOOKUP(Plan2!E11,Plan1!$F$1:$G$13,2,FALSE)</f>
        <v>3</v>
      </c>
      <c r="H11">
        <f>VLOOKUP(Plan2!F11,Plan1!$F$1:$G$13,2,FALSE)</f>
        <v>3</v>
      </c>
      <c r="I11">
        <f t="shared" si="0"/>
        <v>7.5</v>
      </c>
      <c r="J11">
        <f>2.5*VLOOKUP(D11,Plan1!$F$1:$G$13,2,FALSE)</f>
        <v>8.25</v>
      </c>
      <c r="K11">
        <f t="shared" si="1"/>
        <v>7.875</v>
      </c>
      <c r="L11">
        <f t="shared" si="2"/>
        <v>3.15</v>
      </c>
      <c r="M11" t="s">
        <v>9</v>
      </c>
    </row>
    <row r="12" spans="1:13" x14ac:dyDescent="0.25">
      <c r="A12">
        <v>51967</v>
      </c>
      <c r="B12" t="s">
        <v>25</v>
      </c>
      <c r="C12" t="s">
        <v>5</v>
      </c>
      <c r="D12" t="str">
        <f>VLOOKUP(C12,Plan1!$B$2:$C$8,2,FALSE)</f>
        <v>B+</v>
      </c>
      <c r="E12" t="s">
        <v>39</v>
      </c>
      <c r="F12" t="s">
        <v>39</v>
      </c>
      <c r="G12">
        <f>VLOOKUP(Plan2!E12,Plan1!$F$1:$G$13,2,FALSE)</f>
        <v>4</v>
      </c>
      <c r="H12">
        <f>VLOOKUP(Plan2!F12,Plan1!$F$1:$G$13,2,FALSE)</f>
        <v>4</v>
      </c>
      <c r="I12">
        <f t="shared" si="0"/>
        <v>10</v>
      </c>
      <c r="J12">
        <f>2.5*VLOOKUP(D12,Plan1!$F$1:$G$13,2,FALSE)</f>
        <v>8.25</v>
      </c>
      <c r="K12">
        <f t="shared" si="1"/>
        <v>9.125</v>
      </c>
      <c r="L12">
        <f t="shared" si="2"/>
        <v>3.65</v>
      </c>
      <c r="M12" t="s">
        <v>9</v>
      </c>
    </row>
    <row r="13" spans="1:13" x14ac:dyDescent="0.25">
      <c r="A13">
        <v>56209</v>
      </c>
      <c r="B13" t="s">
        <v>31</v>
      </c>
      <c r="D13" t="s">
        <v>20</v>
      </c>
      <c r="E13" t="s">
        <v>14</v>
      </c>
      <c r="F13" t="s">
        <v>14</v>
      </c>
      <c r="G13">
        <f>VLOOKUP(Plan2!E13,Plan1!$F$1:$G$13,2,FALSE)</f>
        <v>2</v>
      </c>
      <c r="H13">
        <f>VLOOKUP(Plan2!F13,Plan1!$F$1:$G$13,2,FALSE)</f>
        <v>2</v>
      </c>
      <c r="I13">
        <f t="shared" si="0"/>
        <v>5</v>
      </c>
      <c r="J13">
        <f>2.5*VLOOKUP(D13,Plan1!$F$1:$G$13,2,FALSE)</f>
        <v>0</v>
      </c>
      <c r="K13">
        <f t="shared" si="1"/>
        <v>2.5</v>
      </c>
      <c r="L13">
        <f t="shared" si="2"/>
        <v>1</v>
      </c>
    </row>
  </sheetData>
  <sortState ref="A2:C13">
    <sortCondition ref="B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" sqref="H1:H13"/>
    </sheetView>
  </sheetViews>
  <sheetFormatPr defaultRowHeight="15" x14ac:dyDescent="0.25"/>
  <cols>
    <col min="1" max="1" width="55" customWidth="1"/>
  </cols>
  <sheetData>
    <row r="1" spans="1:8" ht="26.25" thickBot="1" x14ac:dyDescent="0.3">
      <c r="A1" s="1" t="s">
        <v>0</v>
      </c>
      <c r="B1" s="2"/>
      <c r="F1" t="s">
        <v>37</v>
      </c>
      <c r="G1" t="s">
        <v>38</v>
      </c>
      <c r="H1" t="s">
        <v>37</v>
      </c>
    </row>
    <row r="2" spans="1:8" x14ac:dyDescent="0.25">
      <c r="A2" s="3" t="s">
        <v>1</v>
      </c>
      <c r="B2" s="4" t="s">
        <v>2</v>
      </c>
      <c r="C2" t="s">
        <v>3</v>
      </c>
      <c r="F2" t="s">
        <v>3</v>
      </c>
      <c r="G2">
        <v>4</v>
      </c>
      <c r="H2" t="s">
        <v>3</v>
      </c>
    </row>
    <row r="3" spans="1:8" x14ac:dyDescent="0.25">
      <c r="A3" s="3" t="s">
        <v>4</v>
      </c>
      <c r="B3" s="4" t="s">
        <v>5</v>
      </c>
      <c r="C3" t="s">
        <v>6</v>
      </c>
      <c r="F3" t="s">
        <v>39</v>
      </c>
      <c r="G3">
        <v>4</v>
      </c>
      <c r="H3" t="s">
        <v>39</v>
      </c>
    </row>
    <row r="4" spans="1:8" x14ac:dyDescent="0.25">
      <c r="A4" s="3" t="s">
        <v>7</v>
      </c>
      <c r="B4" s="4" t="s">
        <v>8</v>
      </c>
      <c r="C4" t="s">
        <v>9</v>
      </c>
      <c r="F4" t="s">
        <v>40</v>
      </c>
      <c r="G4">
        <v>3.7</v>
      </c>
      <c r="H4" t="s">
        <v>40</v>
      </c>
    </row>
    <row r="5" spans="1:8" x14ac:dyDescent="0.25">
      <c r="A5" s="3" t="s">
        <v>10</v>
      </c>
      <c r="B5" s="4" t="s">
        <v>9</v>
      </c>
      <c r="C5" t="s">
        <v>11</v>
      </c>
      <c r="F5" t="s">
        <v>6</v>
      </c>
      <c r="G5">
        <v>3.3</v>
      </c>
      <c r="H5" t="s">
        <v>6</v>
      </c>
    </row>
    <row r="6" spans="1:8" x14ac:dyDescent="0.25">
      <c r="A6" s="3" t="s">
        <v>12</v>
      </c>
      <c r="B6" s="4" t="s">
        <v>13</v>
      </c>
      <c r="C6" t="s">
        <v>14</v>
      </c>
      <c r="F6" t="s">
        <v>9</v>
      </c>
      <c r="G6">
        <v>3</v>
      </c>
      <c r="H6" t="s">
        <v>9</v>
      </c>
    </row>
    <row r="7" spans="1:8" x14ac:dyDescent="0.25">
      <c r="A7" s="3" t="s">
        <v>15</v>
      </c>
      <c r="B7" s="4" t="s">
        <v>16</v>
      </c>
      <c r="C7" t="s">
        <v>17</v>
      </c>
      <c r="F7" t="s">
        <v>11</v>
      </c>
      <c r="G7">
        <v>2.7</v>
      </c>
      <c r="H7" t="s">
        <v>11</v>
      </c>
    </row>
    <row r="8" spans="1:8" ht="15.75" thickBot="1" x14ac:dyDescent="0.3">
      <c r="A8" s="5" t="s">
        <v>18</v>
      </c>
      <c r="B8" s="4" t="s">
        <v>19</v>
      </c>
      <c r="C8" t="s">
        <v>20</v>
      </c>
      <c r="F8" t="s">
        <v>41</v>
      </c>
      <c r="G8">
        <v>2.2999999999999998</v>
      </c>
      <c r="H8" t="s">
        <v>41</v>
      </c>
    </row>
    <row r="9" spans="1:8" x14ac:dyDescent="0.25">
      <c r="F9" t="s">
        <v>14</v>
      </c>
      <c r="G9">
        <v>2</v>
      </c>
      <c r="H9" t="s">
        <v>14</v>
      </c>
    </row>
    <row r="10" spans="1:8" x14ac:dyDescent="0.25">
      <c r="F10" t="s">
        <v>42</v>
      </c>
      <c r="G10">
        <v>1.7</v>
      </c>
      <c r="H10" t="s">
        <v>42</v>
      </c>
    </row>
    <row r="11" spans="1:8" x14ac:dyDescent="0.25">
      <c r="F11" t="s">
        <v>43</v>
      </c>
      <c r="G11">
        <v>1.3</v>
      </c>
      <c r="H11" t="s">
        <v>43</v>
      </c>
    </row>
    <row r="12" spans="1:8" x14ac:dyDescent="0.25">
      <c r="F12" t="s">
        <v>43</v>
      </c>
      <c r="G12">
        <v>1</v>
      </c>
      <c r="H12" t="s">
        <v>43</v>
      </c>
    </row>
    <row r="13" spans="1:8" x14ac:dyDescent="0.25">
      <c r="F13" t="s">
        <v>20</v>
      </c>
      <c r="G13">
        <v>0</v>
      </c>
      <c r="H13" t="s">
        <v>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Plan2</vt:lpstr>
      <vt:lpstr>Plan3</vt:lpstr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XXXXXXXXXXXXXXXXXXXXXXX</dc:creator>
  <cp:lastModifiedBy>XXXXXXXXXXXXXXXXXXXXXXX</cp:lastModifiedBy>
  <dcterms:created xsi:type="dcterms:W3CDTF">2015-10-01T17:37:37Z</dcterms:created>
  <dcterms:modified xsi:type="dcterms:W3CDTF">2015-10-19T12:58:53Z</dcterms:modified>
</cp:coreProperties>
</file>