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6740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<sst xmlns="http://schemas.openxmlformats.org/spreadsheetml/2006/main" count="58" uniqueCount="43">
  <si>
    <t xml:space="preserve">          FEA/USP</t>
  </si>
  <si>
    <t xml:space="preserve">              DEPTO. CONTABILIDADE E ATUÁRIA</t>
  </si>
  <si>
    <t>Prof. Eliseu Martins</t>
  </si>
  <si>
    <t>1) Balanços Patrimoniais</t>
  </si>
  <si>
    <t>(Em R$ mil)</t>
  </si>
  <si>
    <t>Inicial</t>
  </si>
  <si>
    <t>Final</t>
  </si>
  <si>
    <t>Caixa</t>
  </si>
  <si>
    <t>Operações de Crédito</t>
  </si>
  <si>
    <t>Empréstimos</t>
  </si>
  <si>
    <t>Capital</t>
  </si>
  <si>
    <t>Lucros Ac.</t>
  </si>
  <si>
    <t>2) Demonstração do Resultado</t>
  </si>
  <si>
    <t>Receitas Financeiras</t>
  </si>
  <si>
    <t>Despesas Financeiras</t>
  </si>
  <si>
    <t>Despesas Operacionais</t>
  </si>
  <si>
    <t>LAIR</t>
  </si>
  <si>
    <t>IR</t>
  </si>
  <si>
    <t>LL/PL</t>
  </si>
  <si>
    <t>LL</t>
  </si>
  <si>
    <t>3) Comente a Afirmação de um "Contador":</t>
  </si>
  <si>
    <t>"É uma pena que, com a redução da inflação neste ano para apenas</t>
  </si>
  <si>
    <t>, nossos</t>
  </si>
  <si>
    <t xml:space="preserve">acionistas não tenham conseguido ganhar mais do que </t>
  </si>
  <si>
    <t>.</t>
  </si>
  <si>
    <t>4) Balanços Patrimoniais</t>
  </si>
  <si>
    <t>Terrenos</t>
  </si>
  <si>
    <t>Empréstimos LP</t>
  </si>
  <si>
    <t>5) Demonstração do Resultado</t>
  </si>
  <si>
    <t>Receitas Operacionais</t>
  </si>
  <si>
    <t>6) Comente a Afirmação de um "Contador":</t>
  </si>
  <si>
    <t xml:space="preserve">"Que maluquice se ainda existisse a correção monetária. Com inflação de </t>
  </si>
  <si>
    <t>essa empresa teria que distribuir dividendos;ela só daria Resultado por causa daquela</t>
  </si>
  <si>
    <t>correção monetária maluca que existia. Teria o tal do "lucro inflacionário".</t>
  </si>
  <si>
    <t>Coitada, ainda teria que pagar imposto de renda."</t>
  </si>
  <si>
    <t>7) Informação Adicional</t>
  </si>
  <si>
    <t>O empréstimo começará a ser pago no fim do próximo ano; o prazo para a</t>
  </si>
  <si>
    <t>amortização é de 5 anos em 5 prestações iguais, incluindo os juros. Comente.</t>
  </si>
  <si>
    <t xml:space="preserve">                PÓS-GRAD.:  ANÁLISE DAS DEMONSTRAÇÕES CONTÁBEIS</t>
  </si>
  <si>
    <t>ANÁLISE DE BALANÇOS</t>
  </si>
  <si>
    <t>IR Diferido</t>
  </si>
  <si>
    <t>Exercício 2</t>
  </si>
  <si>
    <t>Exercício 3</t>
  </si>
</sst>
</file>

<file path=xl/styles.xml><?xml version="1.0" encoding="utf-8"?>
<styleSheet xmlns="http://schemas.openxmlformats.org/spreadsheetml/2006/main">
  <numFmts count="3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\R\$#,##0_);\(\R\$#,##0\)"/>
    <numFmt numFmtId="179" formatCode="0.0000"/>
    <numFmt numFmtId="180" formatCode="&quot;Cr$&quot;#,##0_);\(&quot;Cr$&quot;#,##0\)"/>
    <numFmt numFmtId="181" formatCode="\R\$#,##0.0000_);\(\R\$#,##0\)"/>
    <numFmt numFmtId="182" formatCode="0.0%"/>
    <numFmt numFmtId="183" formatCode="0.000%"/>
    <numFmt numFmtId="184" formatCode="0.0000%"/>
    <numFmt numFmtId="185" formatCode="0.00000%"/>
    <numFmt numFmtId="186" formatCode="&quot;R$&quot;#,##0.0_);\(&quot;R$&quot;#,##0.0\)"/>
    <numFmt numFmtId="187" formatCode="&quot;R$&quot;#,##0.000_);\(&quot;R$&quot;#,##0.000\)"/>
    <numFmt numFmtId="188" formatCode="&quot;R$&quot;#,##0.0000_);\(&quot;R$&quot;#,##0.0000\)"/>
    <numFmt numFmtId="189" formatCode="_(&quot;R$&quot;* #,##0.0_);_(&quot;R$&quot;* \(#,##0.0\);_(&quot;R$&quot;* &quot;-&quot;??_);_(@_)"/>
    <numFmt numFmtId="190" formatCode="_(&quot;R$&quot;* #,##0_);_(&quot;R$&quot;* \(#,##0\);_(&quot;R$&quot;* &quot;-&quot;??_);_(@_)"/>
    <numFmt numFmtId="191" formatCode="0.000000%"/>
    <numFmt numFmtId="192" formatCode="&quot;R$&quot;#,##0.0_);[Red]\(&quot;R$&quot;#,##0.0\)"/>
    <numFmt numFmtId="193" formatCode=";;;"/>
  </numFmts>
  <fonts count="4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u val="single"/>
      <sz val="10"/>
      <name val="MS Sans Serif"/>
      <family val="2"/>
    </font>
    <font>
      <b/>
      <sz val="14"/>
      <name val="MS Sans Serif"/>
      <family val="2"/>
    </font>
    <font>
      <i/>
      <sz val="10"/>
      <name val="MS Sans Serif"/>
      <family val="2"/>
    </font>
    <font>
      <sz val="16"/>
      <name val="MS Sans Serif"/>
      <family val="2"/>
    </font>
    <font>
      <sz val="8"/>
      <name val="Arial"/>
      <family val="2"/>
    </font>
    <font>
      <sz val="10"/>
      <name val="Braggadocio"/>
      <family val="5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78" fontId="6" fillId="0" borderId="0" xfId="0" applyNumberFormat="1" applyFont="1" applyAlignment="1">
      <alignment horizontal="center"/>
    </xf>
    <xf numFmtId="5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5" fontId="6" fillId="0" borderId="0" xfId="0" applyNumberFormat="1" applyFont="1" applyAlignment="1">
      <alignment/>
    </xf>
    <xf numFmtId="5" fontId="0" fillId="0" borderId="0" xfId="0" applyNumberFormat="1" applyAlignment="1">
      <alignment/>
    </xf>
    <xf numFmtId="5" fontId="5" fillId="0" borderId="0" xfId="0" applyNumberFormat="1" applyFont="1" applyAlignment="1">
      <alignment horizontal="right"/>
    </xf>
    <xf numFmtId="5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8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 horizontal="centerContinuous"/>
    </xf>
    <xf numFmtId="0" fontId="4" fillId="0" borderId="0" xfId="0" applyFont="1" applyFill="1" applyBorder="1" applyAlignment="1" quotePrefix="1">
      <alignment horizontal="centerContinuous"/>
    </xf>
    <xf numFmtId="0" fontId="5" fillId="0" borderId="0" xfId="0" applyFont="1" applyFill="1" applyBorder="1" applyAlignment="1" quotePrefix="1">
      <alignment horizontal="centerContinuous"/>
    </xf>
    <xf numFmtId="178" fontId="8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9" fontId="5" fillId="0" borderId="0" xfId="48" applyFont="1" applyAlignment="1">
      <alignment horizontal="center"/>
    </xf>
    <xf numFmtId="9" fontId="5" fillId="0" borderId="0" xfId="48" applyFont="1" applyAlignment="1">
      <alignment horizontal="left"/>
    </xf>
    <xf numFmtId="178" fontId="11" fillId="0" borderId="0" xfId="0" applyNumberFormat="1" applyFont="1" applyAlignment="1">
      <alignment horizontal="left"/>
    </xf>
    <xf numFmtId="178" fontId="12" fillId="0" borderId="0" xfId="0" applyNumberFormat="1" applyFont="1" applyAlignment="1">
      <alignment/>
    </xf>
    <xf numFmtId="182" fontId="5" fillId="0" borderId="0" xfId="48" applyNumberFormat="1" applyFont="1" applyAlignment="1">
      <alignment/>
    </xf>
    <xf numFmtId="5" fontId="5" fillId="0" borderId="0" xfId="0" applyNumberFormat="1" applyFont="1" applyAlignment="1">
      <alignment/>
    </xf>
    <xf numFmtId="178" fontId="10" fillId="0" borderId="0" xfId="0" applyNumberFormat="1" applyFont="1" applyAlignment="1">
      <alignment horizontal="right"/>
    </xf>
    <xf numFmtId="182" fontId="5" fillId="0" borderId="10" xfId="48" applyNumberFormat="1" applyFont="1" applyBorder="1" applyAlignment="1">
      <alignment horizontal="right"/>
    </xf>
    <xf numFmtId="182" fontId="5" fillId="0" borderId="11" xfId="48" applyNumberFormat="1" applyFont="1" applyBorder="1" applyAlignment="1">
      <alignment/>
    </xf>
    <xf numFmtId="5" fontId="6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showGridLines="0" tabSelected="1" zoomScale="175" zoomScaleNormal="175" zoomScalePageLayoutView="0" workbookViewId="0" topLeftCell="A1">
      <selection activeCell="H16" sqref="H16"/>
    </sheetView>
  </sheetViews>
  <sheetFormatPr defaultColWidth="12.7109375" defaultRowHeight="12.75"/>
  <cols>
    <col min="1" max="1" width="22.00390625" style="0" customWidth="1"/>
    <col min="2" max="2" width="12.7109375" style="0" customWidth="1"/>
    <col min="3" max="3" width="13.421875" style="0" customWidth="1"/>
    <col min="4" max="4" width="10.00390625" style="0" customWidth="1"/>
    <col min="5" max="5" width="5.8515625" style="0" customWidth="1"/>
    <col min="6" max="6" width="12.7109375" style="32" customWidth="1"/>
    <col min="7" max="7" width="7.8515625" style="0" customWidth="1"/>
  </cols>
  <sheetData>
    <row r="1" spans="1:7" ht="36" customHeight="1">
      <c r="A1" s="17"/>
      <c r="B1" s="23" t="s">
        <v>0</v>
      </c>
      <c r="D1" s="19"/>
      <c r="E1" s="20"/>
      <c r="G1" s="21"/>
    </row>
    <row r="2" spans="1:7" ht="19.5">
      <c r="A2" s="17"/>
      <c r="B2" s="24" t="s">
        <v>1</v>
      </c>
      <c r="C2" s="22"/>
      <c r="D2" s="19"/>
      <c r="E2" s="20"/>
      <c r="G2" s="21"/>
    </row>
    <row r="3" spans="1:7" ht="12.75">
      <c r="A3" s="17"/>
      <c r="B3" s="25" t="s">
        <v>38</v>
      </c>
      <c r="C3" s="18"/>
      <c r="D3" s="19"/>
      <c r="E3" s="20"/>
      <c r="G3" s="21"/>
    </row>
    <row r="4" spans="1:7" ht="12.75">
      <c r="A4" s="17"/>
      <c r="B4" s="27"/>
      <c r="C4" s="18"/>
      <c r="D4" s="26" t="s">
        <v>2</v>
      </c>
      <c r="G4" s="21"/>
    </row>
    <row r="5" spans="1:9" ht="12.75">
      <c r="A5" s="1"/>
      <c r="B5" s="38" t="s">
        <v>41</v>
      </c>
      <c r="D5" s="31"/>
      <c r="E5" s="2"/>
      <c r="G5" s="3"/>
      <c r="H5" s="3"/>
      <c r="I5" s="3"/>
    </row>
    <row r="6" spans="1:9" ht="12.75">
      <c r="A6" s="1" t="s">
        <v>3</v>
      </c>
      <c r="D6" s="2"/>
      <c r="E6" s="2"/>
      <c r="G6" s="3"/>
      <c r="H6" s="3"/>
      <c r="I6" s="3"/>
    </row>
    <row r="7" spans="1:9" ht="12.75">
      <c r="A7" s="1"/>
      <c r="D7" s="34" t="s">
        <v>4</v>
      </c>
      <c r="E7" s="2"/>
      <c r="G7" s="3"/>
      <c r="H7" s="3"/>
      <c r="I7" s="3"/>
    </row>
    <row r="8" spans="1:9" ht="18" customHeight="1">
      <c r="A8" s="5"/>
      <c r="B8" s="6" t="s">
        <v>5</v>
      </c>
      <c r="D8" s="7" t="s">
        <v>6</v>
      </c>
      <c r="E8" s="2"/>
      <c r="G8" s="3"/>
      <c r="H8" s="3"/>
      <c r="I8" s="3"/>
    </row>
    <row r="9" spans="1:9" s="10" customFormat="1" ht="12.75">
      <c r="A9" s="5" t="s">
        <v>7</v>
      </c>
      <c r="B9" s="8">
        <v>1000</v>
      </c>
      <c r="C9" s="8"/>
      <c r="D9" s="8">
        <f>+B9+(C21+C22)/2--C23--C25+600</f>
        <v>800</v>
      </c>
      <c r="E9" s="8"/>
      <c r="F9" s="32"/>
      <c r="G9" s="9"/>
      <c r="H9" s="9"/>
      <c r="I9" s="9"/>
    </row>
    <row r="10" spans="1:9" s="10" customFormat="1" ht="12.75">
      <c r="A10" s="5" t="s">
        <v>8</v>
      </c>
      <c r="B10" s="11">
        <v>50000</v>
      </c>
      <c r="C10" s="8"/>
      <c r="D10" s="11">
        <f>+B10+C21/2</f>
        <v>55000</v>
      </c>
      <c r="E10" s="8"/>
      <c r="F10" s="32"/>
      <c r="G10" s="9"/>
      <c r="H10" s="9"/>
      <c r="I10" s="9"/>
    </row>
    <row r="11" spans="1:9" s="10" customFormat="1" ht="12.75">
      <c r="A11" s="5"/>
      <c r="B11" s="8">
        <f>SUM(B9:B10)</f>
        <v>51000</v>
      </c>
      <c r="C11" s="8"/>
      <c r="D11" s="8">
        <f>SUM(D9:D10)</f>
        <v>55800</v>
      </c>
      <c r="E11" s="8"/>
      <c r="F11" s="32"/>
      <c r="G11" s="9"/>
      <c r="H11" s="9"/>
      <c r="I11" s="9"/>
    </row>
    <row r="12" spans="1:9" s="10" customFormat="1" ht="12.75">
      <c r="A12" s="5"/>
      <c r="B12" s="8"/>
      <c r="C12" s="8"/>
      <c r="D12" s="8"/>
      <c r="E12" s="8"/>
      <c r="F12" s="32"/>
      <c r="G12" s="9"/>
      <c r="H12" s="9"/>
      <c r="I12" s="9"/>
    </row>
    <row r="13" spans="1:9" s="10" customFormat="1" ht="12.75">
      <c r="A13" s="5" t="s">
        <v>9</v>
      </c>
      <c r="B13" s="8">
        <v>46000</v>
      </c>
      <c r="C13" s="8"/>
      <c r="D13" s="33">
        <f>+B13-C22/2+600</f>
        <v>50100</v>
      </c>
      <c r="E13" s="8"/>
      <c r="F13" s="32"/>
      <c r="G13" s="9"/>
      <c r="H13" s="9"/>
      <c r="I13" s="9"/>
    </row>
    <row r="14" spans="1:9" s="10" customFormat="1" ht="12.75">
      <c r="A14" s="5" t="s">
        <v>10</v>
      </c>
      <c r="B14" s="8">
        <v>5000</v>
      </c>
      <c r="C14" s="8"/>
      <c r="D14" s="8">
        <f>+B14</f>
        <v>5000</v>
      </c>
      <c r="E14" s="8"/>
      <c r="F14" s="32"/>
      <c r="G14" s="9"/>
      <c r="H14" s="9"/>
      <c r="I14" s="9"/>
    </row>
    <row r="15" spans="1:9" s="10" customFormat="1" ht="12.75">
      <c r="A15" s="5" t="s">
        <v>11</v>
      </c>
      <c r="B15" s="14">
        <v>0</v>
      </c>
      <c r="C15" s="8"/>
      <c r="D15" s="11">
        <f>+B15+C26</f>
        <v>700</v>
      </c>
      <c r="E15" s="8"/>
      <c r="F15" s="32"/>
      <c r="G15" s="9"/>
      <c r="H15" s="9"/>
      <c r="I15" s="9"/>
    </row>
    <row r="16" spans="1:9" s="10" customFormat="1" ht="12.75">
      <c r="A16" s="5"/>
      <c r="B16" s="8">
        <f>SUM(B13:B15)</f>
        <v>51000</v>
      </c>
      <c r="C16" s="8"/>
      <c r="D16" s="8">
        <f>SUM(D13:D15)</f>
        <v>55800</v>
      </c>
      <c r="E16" s="8"/>
      <c r="F16" s="32"/>
      <c r="G16" s="9"/>
      <c r="H16" s="9"/>
      <c r="I16" s="9"/>
    </row>
    <row r="17" spans="1:9" s="10" customFormat="1" ht="12.75">
      <c r="A17" s="5"/>
      <c r="B17" s="8"/>
      <c r="C17" s="8"/>
      <c r="D17" s="8"/>
      <c r="E17" s="8"/>
      <c r="F17" s="32"/>
      <c r="G17" s="9"/>
      <c r="H17" s="9"/>
      <c r="I17" s="9"/>
    </row>
    <row r="18" spans="1:9" s="10" customFormat="1" ht="12.75">
      <c r="A18" s="5"/>
      <c r="B18" s="8"/>
      <c r="C18" s="8"/>
      <c r="D18" s="8"/>
      <c r="E18" s="8"/>
      <c r="F18" s="32"/>
      <c r="G18" s="9"/>
      <c r="H18" s="9"/>
      <c r="I18" s="9"/>
    </row>
    <row r="19" spans="1:9" ht="12.75">
      <c r="A19" s="4" t="s">
        <v>12</v>
      </c>
      <c r="B19" s="12"/>
      <c r="C19" s="12"/>
      <c r="D19" s="12"/>
      <c r="E19" s="12"/>
      <c r="G19" s="3"/>
      <c r="H19" s="3"/>
      <c r="I19" s="3"/>
    </row>
    <row r="20" spans="1:9" s="10" customFormat="1" ht="12.75">
      <c r="A20" s="5"/>
      <c r="B20" s="8"/>
      <c r="C20" s="34" t="s">
        <v>4</v>
      </c>
      <c r="D20" s="8"/>
      <c r="E20" s="8"/>
      <c r="F20" s="32"/>
      <c r="G20" s="9"/>
      <c r="H20" s="9"/>
      <c r="I20" s="9"/>
    </row>
    <row r="21" spans="1:9" s="10" customFormat="1" ht="12.75">
      <c r="A21" s="5" t="s">
        <v>13</v>
      </c>
      <c r="B21" s="8"/>
      <c r="C21" s="13">
        <f>0.2*B10</f>
        <v>10000</v>
      </c>
      <c r="D21" s="32">
        <f aca="true" t="shared" si="0" ref="D21:D26">+C21/$C$21</f>
        <v>1</v>
      </c>
      <c r="E21" s="8"/>
      <c r="F21" s="32"/>
      <c r="G21" s="9"/>
      <c r="H21" s="9"/>
      <c r="I21" s="9"/>
    </row>
    <row r="22" spans="1:9" s="10" customFormat="1" ht="12.75">
      <c r="A22" s="5" t="s">
        <v>14</v>
      </c>
      <c r="B22" s="8"/>
      <c r="C22" s="13">
        <v>-7000</v>
      </c>
      <c r="D22" s="32">
        <f t="shared" si="0"/>
        <v>-0.7</v>
      </c>
      <c r="E22" s="8"/>
      <c r="F22" s="32"/>
      <c r="G22" s="9"/>
      <c r="H22" s="9"/>
      <c r="I22" s="9"/>
    </row>
    <row r="23" spans="1:9" s="10" customFormat="1" ht="12.75">
      <c r="A23" s="5" t="s">
        <v>15</v>
      </c>
      <c r="B23" s="8"/>
      <c r="C23" s="14">
        <v>-2000</v>
      </c>
      <c r="D23" s="32">
        <f t="shared" si="0"/>
        <v>-0.2</v>
      </c>
      <c r="E23" s="8"/>
      <c r="F23" s="32"/>
      <c r="G23" s="9"/>
      <c r="H23" s="9"/>
      <c r="I23" s="9"/>
    </row>
    <row r="24" spans="1:9" s="10" customFormat="1" ht="12.75">
      <c r="A24" s="15" t="s">
        <v>16</v>
      </c>
      <c r="B24" s="8"/>
      <c r="C24" s="13">
        <f>SUM(C21:C23)</f>
        <v>1000</v>
      </c>
      <c r="D24" s="32">
        <f t="shared" si="0"/>
        <v>0.1</v>
      </c>
      <c r="E24" s="8"/>
      <c r="F24" s="32"/>
      <c r="G24" s="9"/>
      <c r="H24" s="9"/>
      <c r="I24" s="9"/>
    </row>
    <row r="25" spans="1:9" s="10" customFormat="1" ht="12.75">
      <c r="A25" s="15" t="s">
        <v>17</v>
      </c>
      <c r="B25" s="8"/>
      <c r="C25" s="14">
        <f>-0.3*C24</f>
        <v>-300</v>
      </c>
      <c r="D25" s="32">
        <f t="shared" si="0"/>
        <v>-0.03</v>
      </c>
      <c r="E25" s="8"/>
      <c r="F25" s="35" t="s">
        <v>18</v>
      </c>
      <c r="G25" s="9"/>
      <c r="H25" s="9"/>
      <c r="I25" s="9"/>
    </row>
    <row r="26" spans="1:9" s="10" customFormat="1" ht="12.75">
      <c r="A26" s="15" t="s">
        <v>19</v>
      </c>
      <c r="B26" s="8"/>
      <c r="C26" s="14">
        <f>SUM(C24:C25)</f>
        <v>700</v>
      </c>
      <c r="D26" s="32">
        <f t="shared" si="0"/>
        <v>0.07</v>
      </c>
      <c r="E26" s="8"/>
      <c r="F26" s="36">
        <f>+C26/B14</f>
        <v>0.14</v>
      </c>
      <c r="G26" s="9"/>
      <c r="H26" s="9"/>
      <c r="I26" s="9"/>
    </row>
    <row r="27" spans="1:9" s="10" customFormat="1" ht="12.75">
      <c r="A27" s="5"/>
      <c r="B27" s="8"/>
      <c r="C27" s="8"/>
      <c r="D27" s="8"/>
      <c r="E27" s="8"/>
      <c r="F27" s="32"/>
      <c r="G27" s="9"/>
      <c r="H27" s="9"/>
      <c r="I27" s="9"/>
    </row>
    <row r="28" spans="1:9" s="10" customFormat="1" ht="12.75">
      <c r="A28" s="1" t="s">
        <v>20</v>
      </c>
      <c r="B28" s="8"/>
      <c r="C28" s="8"/>
      <c r="D28" s="8"/>
      <c r="E28" s="8"/>
      <c r="F28" s="32"/>
      <c r="G28" s="9"/>
      <c r="H28" s="9"/>
      <c r="I28" s="9"/>
    </row>
    <row r="29" spans="1:9" s="10" customFormat="1" ht="12.75">
      <c r="A29" s="5"/>
      <c r="B29" s="8"/>
      <c r="C29" s="8"/>
      <c r="D29" s="8"/>
      <c r="E29" s="8"/>
      <c r="F29" s="32"/>
      <c r="G29" s="9"/>
      <c r="H29" s="9"/>
      <c r="I29" s="9"/>
    </row>
    <row r="30" spans="1:9" s="10" customFormat="1" ht="12.75">
      <c r="A30" s="5" t="s">
        <v>21</v>
      </c>
      <c r="B30" s="8"/>
      <c r="C30" s="8"/>
      <c r="D30" s="8"/>
      <c r="E30" s="29">
        <v>0.1</v>
      </c>
      <c r="F30" s="32" t="s">
        <v>22</v>
      </c>
      <c r="G30" s="9"/>
      <c r="H30" s="9"/>
      <c r="I30" s="9"/>
    </row>
    <row r="31" spans="1:9" s="10" customFormat="1" ht="12.75">
      <c r="A31" s="5" t="s">
        <v>23</v>
      </c>
      <c r="B31" s="8"/>
      <c r="C31" s="8"/>
      <c r="D31" s="28">
        <f>+C26/B14</f>
        <v>0.14</v>
      </c>
      <c r="E31" s="30" t="s">
        <v>24</v>
      </c>
      <c r="F31" s="32"/>
      <c r="G31" s="9"/>
      <c r="H31" s="9"/>
      <c r="I31" s="9"/>
    </row>
    <row r="32" spans="1:9" s="10" customFormat="1" ht="12.75">
      <c r="A32" s="5"/>
      <c r="B32" s="8"/>
      <c r="C32" s="8"/>
      <c r="D32" s="8"/>
      <c r="E32" s="8"/>
      <c r="F32" s="32"/>
      <c r="G32" s="9"/>
      <c r="H32" s="9"/>
      <c r="I32" s="9"/>
    </row>
    <row r="33" spans="1:9" s="10" customFormat="1" ht="12.75">
      <c r="A33" s="5"/>
      <c r="B33" s="8"/>
      <c r="C33" s="8"/>
      <c r="D33" s="8"/>
      <c r="E33" s="8"/>
      <c r="F33" s="32"/>
      <c r="G33" s="9"/>
      <c r="H33" s="9"/>
      <c r="I33" s="9"/>
    </row>
    <row r="34" spans="1:9" s="10" customFormat="1" ht="12.75">
      <c r="A34" s="1"/>
      <c r="B34" s="8"/>
      <c r="C34" s="8"/>
      <c r="D34" s="8"/>
      <c r="E34" s="8"/>
      <c r="F34" s="32"/>
      <c r="G34" s="9"/>
      <c r="H34" s="9"/>
      <c r="I34" s="9"/>
    </row>
    <row r="35" spans="1:9" s="10" customFormat="1" ht="12.75">
      <c r="A35" s="1"/>
      <c r="B35" s="8"/>
      <c r="C35" s="8"/>
      <c r="D35" s="8"/>
      <c r="E35" s="8"/>
      <c r="F35" s="32"/>
      <c r="G35" s="9"/>
      <c r="H35" s="9"/>
      <c r="I35" s="9"/>
    </row>
    <row r="36" spans="1:9" s="10" customFormat="1" ht="12.75">
      <c r="A36" s="1"/>
      <c r="B36" s="8"/>
      <c r="C36" s="8"/>
      <c r="D36" s="8"/>
      <c r="E36" s="8"/>
      <c r="F36" s="32"/>
      <c r="G36" s="9"/>
      <c r="H36" s="9"/>
      <c r="I36" s="9"/>
    </row>
    <row r="37" spans="1:7" ht="12.75">
      <c r="A37" s="17"/>
      <c r="B37" s="25" t="s">
        <v>38</v>
      </c>
      <c r="C37" s="18"/>
      <c r="D37" s="19"/>
      <c r="E37" s="20"/>
      <c r="G37" s="21"/>
    </row>
    <row r="38" spans="1:7" ht="12.75">
      <c r="A38" s="17"/>
      <c r="B38" s="5" t="s">
        <v>39</v>
      </c>
      <c r="C38" s="18"/>
      <c r="D38" s="26" t="s">
        <v>2</v>
      </c>
      <c r="G38" s="21"/>
    </row>
    <row r="39" spans="1:7" ht="12.75">
      <c r="A39" s="17"/>
      <c r="B39" s="27"/>
      <c r="C39" s="18"/>
      <c r="D39" s="26"/>
      <c r="G39" s="21"/>
    </row>
    <row r="40" spans="1:9" ht="12.75">
      <c r="A40" s="1"/>
      <c r="B40" s="38" t="s">
        <v>42</v>
      </c>
      <c r="D40" s="31"/>
      <c r="E40" s="2"/>
      <c r="G40" s="3"/>
      <c r="H40" s="3"/>
      <c r="I40" s="3"/>
    </row>
    <row r="41" spans="1:9" ht="12.75">
      <c r="A41" s="1" t="s">
        <v>25</v>
      </c>
      <c r="D41" s="2"/>
      <c r="E41" s="2"/>
      <c r="G41" s="3"/>
      <c r="H41" s="3"/>
      <c r="I41" s="3"/>
    </row>
    <row r="42" spans="1:9" ht="12.75">
      <c r="A42" s="1"/>
      <c r="D42" s="34" t="s">
        <v>4</v>
      </c>
      <c r="E42" s="2"/>
      <c r="G42" s="3"/>
      <c r="H42" s="3"/>
      <c r="I42" s="3"/>
    </row>
    <row r="43" spans="1:9" ht="12.75">
      <c r="A43" s="5"/>
      <c r="B43" s="6" t="s">
        <v>5</v>
      </c>
      <c r="D43" s="7" t="s">
        <v>6</v>
      </c>
      <c r="E43" s="2"/>
      <c r="G43" s="3"/>
      <c r="H43" s="3"/>
      <c r="I43" s="3"/>
    </row>
    <row r="44" spans="1:9" s="10" customFormat="1" ht="12.75">
      <c r="A44" s="5" t="s">
        <v>7</v>
      </c>
      <c r="B44" s="8">
        <v>0</v>
      </c>
      <c r="C44" s="8"/>
      <c r="D44" s="8">
        <f>+B44+C57+C58</f>
        <v>3000</v>
      </c>
      <c r="E44" s="8"/>
      <c r="F44" s="32"/>
      <c r="G44" s="9"/>
      <c r="H44" s="9"/>
      <c r="I44" s="9"/>
    </row>
    <row r="45" spans="1:9" s="10" customFormat="1" ht="12.75">
      <c r="A45" s="5" t="s">
        <v>40</v>
      </c>
      <c r="B45" s="8"/>
      <c r="C45" s="8"/>
      <c r="D45" s="8">
        <f>+C61</f>
        <v>600</v>
      </c>
      <c r="E45" s="8"/>
      <c r="F45" s="32"/>
      <c r="G45" s="9"/>
      <c r="H45" s="9"/>
      <c r="I45" s="9"/>
    </row>
    <row r="46" spans="1:9" s="10" customFormat="1" ht="12.75">
      <c r="A46" s="5" t="s">
        <v>26</v>
      </c>
      <c r="B46" s="11">
        <v>50000</v>
      </c>
      <c r="C46" s="8"/>
      <c r="D46" s="11">
        <f>+B46</f>
        <v>50000</v>
      </c>
      <c r="E46" s="8"/>
      <c r="F46" s="32"/>
      <c r="G46" s="9"/>
      <c r="H46" s="9"/>
      <c r="I46" s="9"/>
    </row>
    <row r="47" spans="1:9" s="10" customFormat="1" ht="12.75">
      <c r="A47" s="5"/>
      <c r="B47" s="8">
        <f>SUM(B44:B46)</f>
        <v>50000</v>
      </c>
      <c r="C47" s="8"/>
      <c r="D47" s="8">
        <f>SUM(D44:D46)</f>
        <v>53600</v>
      </c>
      <c r="E47" s="8"/>
      <c r="F47" s="32"/>
      <c r="G47" s="9"/>
      <c r="H47" s="9"/>
      <c r="I47" s="9"/>
    </row>
    <row r="48" spans="1:9" s="10" customFormat="1" ht="12.75">
      <c r="A48" s="5"/>
      <c r="B48" s="8"/>
      <c r="C48" s="8"/>
      <c r="D48" s="8"/>
      <c r="E48" s="8"/>
      <c r="F48" s="32"/>
      <c r="G48" s="9"/>
      <c r="H48" s="9"/>
      <c r="I48" s="9"/>
    </row>
    <row r="49" spans="1:9" s="10" customFormat="1" ht="12.75">
      <c r="A49" s="5" t="s">
        <v>27</v>
      </c>
      <c r="B49" s="8">
        <v>30000</v>
      </c>
      <c r="C49" s="8"/>
      <c r="D49" s="8">
        <f>+B49+-C59</f>
        <v>35000</v>
      </c>
      <c r="E49" s="8"/>
      <c r="F49" s="32"/>
      <c r="G49" s="9"/>
      <c r="H49" s="9"/>
      <c r="I49" s="9"/>
    </row>
    <row r="50" spans="1:9" s="10" customFormat="1" ht="12.75">
      <c r="A50" s="5" t="s">
        <v>10</v>
      </c>
      <c r="B50" s="8">
        <v>20000</v>
      </c>
      <c r="C50" s="8"/>
      <c r="D50" s="8">
        <f>+B50</f>
        <v>20000</v>
      </c>
      <c r="E50" s="8"/>
      <c r="F50" s="32"/>
      <c r="G50" s="9"/>
      <c r="H50" s="9"/>
      <c r="I50" s="9"/>
    </row>
    <row r="51" spans="1:9" s="10" customFormat="1" ht="12.75">
      <c r="A51" s="5" t="s">
        <v>11</v>
      </c>
      <c r="B51" s="11">
        <v>0</v>
      </c>
      <c r="C51" s="8"/>
      <c r="D51" s="11">
        <f>+C62</f>
        <v>-1400</v>
      </c>
      <c r="E51" s="8"/>
      <c r="F51" s="32"/>
      <c r="G51" s="9"/>
      <c r="H51" s="9"/>
      <c r="I51" s="9"/>
    </row>
    <row r="52" spans="1:9" s="10" customFormat="1" ht="12.75">
      <c r="A52" s="5"/>
      <c r="B52" s="8">
        <f>SUM(B49:B51)</f>
        <v>50000</v>
      </c>
      <c r="C52" s="8"/>
      <c r="D52" s="8">
        <f>SUM(D49:D51)</f>
        <v>53600</v>
      </c>
      <c r="E52" s="8"/>
      <c r="F52" s="32"/>
      <c r="G52" s="9"/>
      <c r="H52" s="9"/>
      <c r="I52" s="9"/>
    </row>
    <row r="53" spans="1:9" s="10" customFormat="1" ht="12.75">
      <c r="A53" s="5"/>
      <c r="B53" s="8"/>
      <c r="C53" s="8"/>
      <c r="D53" s="8"/>
      <c r="E53" s="8"/>
      <c r="F53" s="32"/>
      <c r="G53" s="9"/>
      <c r="H53" s="9"/>
      <c r="I53" s="9"/>
    </row>
    <row r="54" spans="1:9" s="10" customFormat="1" ht="12.75">
      <c r="A54" s="5"/>
      <c r="B54" s="8"/>
      <c r="C54" s="8"/>
      <c r="D54" s="8"/>
      <c r="E54" s="8"/>
      <c r="F54" s="32"/>
      <c r="G54" s="9"/>
      <c r="H54" s="9"/>
      <c r="I54" s="9"/>
    </row>
    <row r="55" spans="1:9" ht="12.75">
      <c r="A55" s="4" t="s">
        <v>28</v>
      </c>
      <c r="B55" s="12"/>
      <c r="C55" s="12"/>
      <c r="D55" s="12"/>
      <c r="E55" s="12"/>
      <c r="G55" s="3"/>
      <c r="H55" s="3"/>
      <c r="I55" s="3"/>
    </row>
    <row r="56" spans="1:9" s="10" customFormat="1" ht="12.75">
      <c r="A56" s="5"/>
      <c r="B56" s="8"/>
      <c r="C56" s="8"/>
      <c r="D56" s="8"/>
      <c r="E56" s="8"/>
      <c r="F56" s="32"/>
      <c r="G56" s="9"/>
      <c r="H56" s="9"/>
      <c r="I56" s="9"/>
    </row>
    <row r="57" spans="1:9" s="10" customFormat="1" ht="12.75">
      <c r="A57" s="5" t="s">
        <v>29</v>
      </c>
      <c r="B57" s="8"/>
      <c r="C57" s="13">
        <v>32000</v>
      </c>
      <c r="D57" s="32">
        <f>+C57/$C$57</f>
        <v>1</v>
      </c>
      <c r="E57" s="8"/>
      <c r="F57" s="32"/>
      <c r="G57" s="9"/>
      <c r="H57" s="9"/>
      <c r="I57" s="9"/>
    </row>
    <row r="58" spans="1:9" s="10" customFormat="1" ht="12.75">
      <c r="A58" s="5" t="s">
        <v>15</v>
      </c>
      <c r="B58" s="8"/>
      <c r="C58" s="13">
        <v>-29000</v>
      </c>
      <c r="D58" s="32">
        <f>+C58/$C$57</f>
        <v>-0.90625</v>
      </c>
      <c r="E58" s="8"/>
      <c r="F58" s="32"/>
      <c r="G58" s="9"/>
      <c r="H58" s="9"/>
      <c r="I58" s="9"/>
    </row>
    <row r="59" spans="1:9" s="10" customFormat="1" ht="12.75">
      <c r="A59" s="5" t="s">
        <v>14</v>
      </c>
      <c r="B59" s="8"/>
      <c r="C59" s="14">
        <v>-5000</v>
      </c>
      <c r="D59" s="32">
        <f>+C59/$C$57</f>
        <v>-0.15625</v>
      </c>
      <c r="E59" s="8"/>
      <c r="F59" s="32"/>
      <c r="G59" s="9"/>
      <c r="H59" s="9"/>
      <c r="I59" s="9"/>
    </row>
    <row r="60" spans="1:9" s="10" customFormat="1" ht="12.75">
      <c r="A60" s="15" t="s">
        <v>16</v>
      </c>
      <c r="B60" s="8"/>
      <c r="C60" s="13">
        <f>SUM(C57:C59)</f>
        <v>-2000</v>
      </c>
      <c r="D60" s="32">
        <f>+C60/$C$57</f>
        <v>-0.0625</v>
      </c>
      <c r="E60" s="8"/>
      <c r="F60" s="32"/>
      <c r="G60" s="9"/>
      <c r="H60" s="9"/>
      <c r="I60" s="9"/>
    </row>
    <row r="61" spans="1:9" s="10" customFormat="1" ht="12.75">
      <c r="A61" s="15" t="s">
        <v>17</v>
      </c>
      <c r="B61" s="8"/>
      <c r="C61" s="37">
        <f>-0.3*C60</f>
        <v>600</v>
      </c>
      <c r="D61" s="32"/>
      <c r="E61" s="8"/>
      <c r="F61" s="35" t="s">
        <v>18</v>
      </c>
      <c r="G61" s="9"/>
      <c r="H61" s="9"/>
      <c r="I61" s="9"/>
    </row>
    <row r="62" spans="1:9" s="10" customFormat="1" ht="12.75">
      <c r="A62" s="15" t="s">
        <v>19</v>
      </c>
      <c r="B62" s="8"/>
      <c r="C62" s="14">
        <f>SUM(C60:C61)</f>
        <v>-1400</v>
      </c>
      <c r="D62" s="32">
        <f>+C62/$C$57</f>
        <v>-0.04375</v>
      </c>
      <c r="E62" s="8"/>
      <c r="F62" s="36">
        <f>+C62/B50</f>
        <v>-0.07</v>
      </c>
      <c r="G62" s="9"/>
      <c r="H62" s="9"/>
      <c r="I62" s="9"/>
    </row>
    <row r="63" spans="1:9" s="10" customFormat="1" ht="12.75">
      <c r="A63" s="5"/>
      <c r="B63" s="8"/>
      <c r="C63" s="8"/>
      <c r="D63" s="8"/>
      <c r="E63" s="8"/>
      <c r="F63" s="32"/>
      <c r="G63" s="9"/>
      <c r="H63" s="9"/>
      <c r="I63" s="9"/>
    </row>
    <row r="64" spans="1:9" s="10" customFormat="1" ht="12.75">
      <c r="A64" s="1" t="s">
        <v>30</v>
      </c>
      <c r="B64" s="8"/>
      <c r="C64" s="8"/>
      <c r="D64" s="8"/>
      <c r="E64" s="8"/>
      <c r="F64" s="32"/>
      <c r="G64" s="9"/>
      <c r="H64" s="9"/>
      <c r="I64" s="9"/>
    </row>
    <row r="65" spans="1:9" s="10" customFormat="1" ht="12.75">
      <c r="A65" s="5"/>
      <c r="B65" s="8"/>
      <c r="C65" s="8"/>
      <c r="D65" s="8"/>
      <c r="E65" s="8"/>
      <c r="F65" s="32"/>
      <c r="G65" s="9"/>
      <c r="H65" s="9"/>
      <c r="I65" s="9"/>
    </row>
    <row r="66" spans="1:9" s="10" customFormat="1" ht="12.75">
      <c r="A66" s="5" t="s">
        <v>31</v>
      </c>
      <c r="B66" s="8"/>
      <c r="C66" s="8"/>
      <c r="D66" s="8"/>
      <c r="E66" s="8"/>
      <c r="F66" s="32">
        <v>0.1</v>
      </c>
      <c r="G66" s="9"/>
      <c r="H66" s="9"/>
      <c r="I66" s="9"/>
    </row>
    <row r="67" spans="1:9" s="10" customFormat="1" ht="12.75">
      <c r="A67" s="5" t="s">
        <v>32</v>
      </c>
      <c r="B67" s="8"/>
      <c r="C67" s="8"/>
      <c r="D67" s="8"/>
      <c r="E67" s="8"/>
      <c r="F67" s="32"/>
      <c r="G67" s="9"/>
      <c r="H67" s="9"/>
      <c r="I67" s="9"/>
    </row>
    <row r="68" spans="1:9" s="10" customFormat="1" ht="12.75">
      <c r="A68" s="5" t="s">
        <v>33</v>
      </c>
      <c r="B68" s="8"/>
      <c r="C68" s="8"/>
      <c r="D68" s="8"/>
      <c r="E68" s="8"/>
      <c r="F68" s="32"/>
      <c r="G68" s="9"/>
      <c r="H68" s="9"/>
      <c r="I68" s="9"/>
    </row>
    <row r="69" spans="1:9" s="10" customFormat="1" ht="12.75">
      <c r="A69" s="5" t="s">
        <v>34</v>
      </c>
      <c r="B69" s="8"/>
      <c r="C69" s="8"/>
      <c r="D69" s="8"/>
      <c r="E69" s="8"/>
      <c r="F69" s="32"/>
      <c r="G69" s="9"/>
      <c r="H69" s="9"/>
      <c r="I69" s="9"/>
    </row>
    <row r="70" spans="1:9" s="10" customFormat="1" ht="12.75">
      <c r="A70" s="5"/>
      <c r="B70" s="8"/>
      <c r="C70" s="8"/>
      <c r="D70" s="8"/>
      <c r="E70" s="8"/>
      <c r="F70" s="32"/>
      <c r="G70" s="9"/>
      <c r="H70" s="9"/>
      <c r="I70" s="9"/>
    </row>
    <row r="71" spans="1:9" s="10" customFormat="1" ht="12.75">
      <c r="A71" s="1" t="s">
        <v>35</v>
      </c>
      <c r="B71" s="8"/>
      <c r="C71" s="8"/>
      <c r="D71" s="8"/>
      <c r="E71" s="8"/>
      <c r="F71" s="32"/>
      <c r="G71" s="9"/>
      <c r="H71" s="9"/>
      <c r="I71" s="9"/>
    </row>
    <row r="72" spans="1:9" s="10" customFormat="1" ht="12.75">
      <c r="A72" s="1"/>
      <c r="B72" s="8"/>
      <c r="C72" s="8"/>
      <c r="D72" s="8"/>
      <c r="E72" s="8"/>
      <c r="F72" s="32"/>
      <c r="G72" s="9"/>
      <c r="H72" s="9"/>
      <c r="I72" s="9"/>
    </row>
    <row r="73" spans="1:9" s="10" customFormat="1" ht="12.75">
      <c r="A73" s="5" t="s">
        <v>36</v>
      </c>
      <c r="B73" s="8"/>
      <c r="C73" s="8"/>
      <c r="D73" s="8"/>
      <c r="E73" s="8"/>
      <c r="F73" s="32"/>
      <c r="G73" s="9"/>
      <c r="H73" s="9"/>
      <c r="I73" s="9"/>
    </row>
    <row r="74" spans="1:9" s="10" customFormat="1" ht="12.75">
      <c r="A74" s="5" t="s">
        <v>37</v>
      </c>
      <c r="B74" s="8"/>
      <c r="C74" s="8"/>
      <c r="D74" s="8"/>
      <c r="E74" s="8"/>
      <c r="F74" s="32"/>
      <c r="G74" s="9"/>
      <c r="H74" s="9"/>
      <c r="I74" s="9"/>
    </row>
    <row r="75" spans="1:9" s="10" customFormat="1" ht="12.75">
      <c r="A75" s="5"/>
      <c r="D75" s="16"/>
      <c r="E75" s="16"/>
      <c r="F75" s="32"/>
      <c r="G75" s="9"/>
      <c r="H75" s="9"/>
      <c r="I75" s="9"/>
    </row>
    <row r="77" ht="12.75">
      <c r="D77" s="31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/>
  <headerFooter alignWithMargins="0">
    <oddHeader>&amp;CTeoAvPatEx1.xls</oddHeader>
    <oddFooter>&amp;CPágina &amp;P</oddFooter>
  </headerFooter>
  <rowBreaks count="2" manualBreakCount="2">
    <brk id="36" max="65535" man="1"/>
    <brk id="79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5" footer="0.492125985"/>
  <pageSetup orientation="portrait" paperSize="3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5" footer="0.492125985"/>
  <pageSetup orientation="portrait" paperSize="3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5" footer="0.492125985"/>
  <pageSetup orientation="portrait" paperSize="3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5" footer="0.492125985"/>
  <pageSetup orientation="portrait" paperSize="3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5" footer="0.492125985"/>
  <pageSetup orientation="portrait" paperSize="3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5" footer="0.492125985"/>
  <pageSetup orientation="portrait" paperSize="3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5" footer="0.492125985"/>
  <pageSetup orientation="portrait" paperSize="3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B23" sqref="B23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/>
  <headerFooter alignWithMargins="0">
    <oddFooter>&amp;CTeoAvPatEx1.xls&amp;RPágina &amp;P</oddFooter>
  </headerFooter>
  <rowBreaks count="3" manualBreakCount="3">
    <brk id="35" max="65535" man="1"/>
    <brk id="82" max="65535" man="1"/>
    <brk id="116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5" footer="0.492125985"/>
  <pageSetup orientation="portrait" paperSize="3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5" footer="0.492125985"/>
  <pageSetup orientation="portrait" paperSize="3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5" footer="0.492125985"/>
  <pageSetup orientation="portrait" paperSize="3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5" footer="0.492125985"/>
  <pageSetup orientation="portrait" paperSize="3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5" footer="0.492125985"/>
  <pageSetup orientation="portrait" paperSize="3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5" footer="0.492125985"/>
  <pageSetup orientation="portrait" paperSize="3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5" footer="0.492125985"/>
  <pageSetup orientation="portrait" paperSize="3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Eliseu Martins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 portador</dc:creator>
  <cp:keywords/>
  <dc:description/>
  <cp:lastModifiedBy>Eliseu Martins Imac Moc</cp:lastModifiedBy>
  <cp:lastPrinted>2005-02-17T22:55:13Z</cp:lastPrinted>
  <dcterms:created xsi:type="dcterms:W3CDTF">1998-01-30T20:58:38Z</dcterms:created>
  <dcterms:modified xsi:type="dcterms:W3CDTF">2019-04-22T14:20:51Z</dcterms:modified>
  <cp:category/>
  <cp:version/>
  <cp:contentType/>
  <cp:contentStatus/>
</cp:coreProperties>
</file>