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ERAIS\EPUSP\Disciplinas\PEA3100\2015_1sem\aulas\"/>
    </mc:Choice>
  </mc:AlternateContent>
  <bookViews>
    <workbookView xWindow="0" yWindow="0" windowWidth="28800" windowHeight="12375"/>
  </bookViews>
  <sheets>
    <sheet name="planilha principal" sheetId="1" r:id="rId1"/>
    <sheet name="a" sheetId="2" r:id="rId2"/>
    <sheet name="b" sheetId="3" r:id="rId3"/>
    <sheet name="c" sheetId="4" r:id="rId4"/>
    <sheet name="d" sheetId="5" r:id="rId5"/>
    <sheet name="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M14" i="1"/>
  <c r="N14" i="1"/>
  <c r="M11" i="1"/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D268" i="5" s="1"/>
  <c r="B269" i="5"/>
  <c r="B270" i="5"/>
  <c r="B271" i="5"/>
  <c r="B272" i="5"/>
  <c r="D272" i="5" s="1"/>
  <c r="B273" i="5"/>
  <c r="B274" i="5"/>
  <c r="B275" i="5"/>
  <c r="B276" i="5"/>
  <c r="D276" i="5" s="1"/>
  <c r="B277" i="5"/>
  <c r="B278" i="5"/>
  <c r="B279" i="5"/>
  <c r="B280" i="5"/>
  <c r="D280" i="5" s="1"/>
  <c r="B281" i="5"/>
  <c r="B282" i="5"/>
  <c r="B283" i="5"/>
  <c r="B284" i="5"/>
  <c r="D284" i="5" s="1"/>
  <c r="B285" i="5"/>
  <c r="B286" i="5"/>
  <c r="B287" i="5"/>
  <c r="B288" i="5"/>
  <c r="D288" i="5" s="1"/>
  <c r="B289" i="5"/>
  <c r="B290" i="5"/>
  <c r="B3" i="5"/>
  <c r="D290" i="5"/>
  <c r="D289" i="5"/>
  <c r="D287" i="5"/>
  <c r="D286" i="5"/>
  <c r="D285" i="5"/>
  <c r="D283" i="5"/>
  <c r="D282" i="5"/>
  <c r="D281" i="5"/>
  <c r="D279" i="5"/>
  <c r="D278" i="5"/>
  <c r="D277" i="5"/>
  <c r="D275" i="5"/>
  <c r="D274" i="5"/>
  <c r="D273" i="5"/>
  <c r="D271" i="5"/>
  <c r="D270" i="5"/>
  <c r="D269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M146" i="4" s="1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M176" i="4" s="1"/>
  <c r="L177" i="4"/>
  <c r="L178" i="4"/>
  <c r="L179" i="4"/>
  <c r="L180" i="4"/>
  <c r="M180" i="4" s="1"/>
  <c r="L181" i="4"/>
  <c r="L182" i="4"/>
  <c r="L183" i="4"/>
  <c r="L184" i="4"/>
  <c r="M184" i="4" s="1"/>
  <c r="L185" i="4"/>
  <c r="L186" i="4"/>
  <c r="L187" i="4"/>
  <c r="L188" i="4"/>
  <c r="M188" i="4" s="1"/>
  <c r="L189" i="4"/>
  <c r="L190" i="4"/>
  <c r="L191" i="4"/>
  <c r="L192" i="4"/>
  <c r="M192" i="4" s="1"/>
  <c r="L193" i="4"/>
  <c r="L194" i="4"/>
  <c r="L195" i="4"/>
  <c r="L196" i="4"/>
  <c r="M196" i="4" s="1"/>
  <c r="L197" i="4"/>
  <c r="L198" i="4"/>
  <c r="L199" i="4"/>
  <c r="L200" i="4"/>
  <c r="M200" i="4" s="1"/>
  <c r="L201" i="4"/>
  <c r="L202" i="4"/>
  <c r="L203" i="4"/>
  <c r="L204" i="4"/>
  <c r="M204" i="4" s="1"/>
  <c r="L205" i="4"/>
  <c r="L206" i="4"/>
  <c r="L207" i="4"/>
  <c r="L208" i="4"/>
  <c r="M208" i="4" s="1"/>
  <c r="L209" i="4"/>
  <c r="L210" i="4"/>
  <c r="L211" i="4"/>
  <c r="L212" i="4"/>
  <c r="M212" i="4" s="1"/>
  <c r="L213" i="4"/>
  <c r="L214" i="4"/>
  <c r="L215" i="4"/>
  <c r="L216" i="4"/>
  <c r="M216" i="4" s="1"/>
  <c r="L217" i="4"/>
  <c r="L218" i="4"/>
  <c r="L219" i="4"/>
  <c r="L220" i="4"/>
  <c r="M220" i="4" s="1"/>
  <c r="L221" i="4"/>
  <c r="L222" i="4"/>
  <c r="L223" i="4"/>
  <c r="L224" i="4"/>
  <c r="M224" i="4" s="1"/>
  <c r="L225" i="4"/>
  <c r="L226" i="4"/>
  <c r="L227" i="4"/>
  <c r="L228" i="4"/>
  <c r="M228" i="4" s="1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M279" i="4" s="1"/>
  <c r="L280" i="4"/>
  <c r="M280" i="4"/>
  <c r="L281" i="4"/>
  <c r="M281" i="4" s="1"/>
  <c r="L282" i="4"/>
  <c r="L283" i="4"/>
  <c r="M283" i="4" s="1"/>
  <c r="L284" i="4"/>
  <c r="M284" i="4"/>
  <c r="L285" i="4"/>
  <c r="M285" i="4" s="1"/>
  <c r="L286" i="4"/>
  <c r="L287" i="4"/>
  <c r="M287" i="4" s="1"/>
  <c r="L288" i="4"/>
  <c r="M288" i="4"/>
  <c r="L289" i="4"/>
  <c r="M289" i="4" s="1"/>
  <c r="L2" i="4"/>
  <c r="M2" i="4" s="1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M12" i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M149" i="4" s="1"/>
  <c r="I150" i="4"/>
  <c r="I151" i="4"/>
  <c r="I152" i="4"/>
  <c r="I153" i="4"/>
  <c r="M153" i="4" s="1"/>
  <c r="I154" i="4"/>
  <c r="I155" i="4"/>
  <c r="I156" i="4"/>
  <c r="I157" i="4"/>
  <c r="I158" i="4"/>
  <c r="I159" i="4"/>
  <c r="M159" i="4" s="1"/>
  <c r="I160" i="4"/>
  <c r="I161" i="4"/>
  <c r="I162" i="4"/>
  <c r="I163" i="4"/>
  <c r="I164" i="4"/>
  <c r="I165" i="4"/>
  <c r="M165" i="4" s="1"/>
  <c r="I166" i="4"/>
  <c r="I167" i="4"/>
  <c r="I168" i="4"/>
  <c r="I169" i="4"/>
  <c r="M169" i="4" s="1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79" i="4"/>
  <c r="I280" i="4"/>
  <c r="I281" i="4"/>
  <c r="I282" i="4"/>
  <c r="M282" i="4" s="1"/>
  <c r="I283" i="4"/>
  <c r="I284" i="4"/>
  <c r="I285" i="4"/>
  <c r="I286" i="4"/>
  <c r="M286" i="4" s="1"/>
  <c r="I287" i="4"/>
  <c r="I288" i="4"/>
  <c r="I289" i="4"/>
  <c r="I2" i="4"/>
  <c r="H230" i="4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I278" i="4" s="1"/>
  <c r="M278" i="4" s="1"/>
  <c r="C51" i="6"/>
  <c r="C50" i="6"/>
  <c r="B8" i="6"/>
  <c r="B10" i="6"/>
  <c r="B12" i="6"/>
  <c r="B13" i="6"/>
  <c r="B14" i="6"/>
  <c r="B15" i="6"/>
  <c r="B16" i="6"/>
  <c r="B19" i="6"/>
  <c r="B9" i="6" s="1"/>
  <c r="B21" i="6"/>
  <c r="B7" i="6" s="1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6" i="6"/>
  <c r="A41" i="6"/>
  <c r="B41" i="6"/>
  <c r="B2" i="3"/>
  <c r="B3" i="3"/>
  <c r="B6" i="3"/>
  <c r="A9" i="3"/>
  <c r="B9" i="3"/>
  <c r="P31" i="1"/>
  <c r="B8" i="3"/>
  <c r="B7" i="3"/>
  <c r="A8" i="3"/>
  <c r="A7" i="3"/>
  <c r="A6" i="3"/>
  <c r="A5" i="3"/>
  <c r="A4" i="3"/>
  <c r="A3" i="3"/>
  <c r="A2" i="3"/>
  <c r="P23" i="1"/>
  <c r="A6" i="2" s="1"/>
  <c r="B6" i="2"/>
  <c r="A5" i="2"/>
  <c r="A3" i="2"/>
  <c r="B3" i="2"/>
  <c r="A4" i="2"/>
  <c r="B2" i="2"/>
  <c r="A2" i="2"/>
  <c r="S30" i="1"/>
  <c r="T30" i="1" s="1"/>
  <c r="S31" i="1"/>
  <c r="T31" i="1" s="1"/>
  <c r="S29" i="1"/>
  <c r="T29" i="1" s="1"/>
  <c r="S10" i="1"/>
  <c r="S12" i="1"/>
  <c r="S23" i="1"/>
  <c r="T23" i="1"/>
  <c r="S9" i="1"/>
  <c r="R31" i="1"/>
  <c r="R23" i="1"/>
  <c r="R9" i="1"/>
  <c r="T9" i="1" s="1"/>
  <c r="R10" i="1"/>
  <c r="T10" i="1" s="1"/>
  <c r="R11" i="1"/>
  <c r="R12" i="1"/>
  <c r="T12" i="1" s="1"/>
  <c r="R17" i="1"/>
  <c r="G28" i="1"/>
  <c r="I28" i="1" s="1"/>
  <c r="P28" i="1"/>
  <c r="P4" i="1"/>
  <c r="P5" i="1"/>
  <c r="P6" i="1"/>
  <c r="P7" i="1"/>
  <c r="P8" i="1"/>
  <c r="P10" i="1"/>
  <c r="P11" i="1"/>
  <c r="P12" i="1"/>
  <c r="P13" i="1"/>
  <c r="P14" i="1"/>
  <c r="P15" i="1" s="1"/>
  <c r="P16" i="1"/>
  <c r="P18" i="1"/>
  <c r="P19" i="1"/>
  <c r="P20" i="1"/>
  <c r="P21" i="1"/>
  <c r="P22" i="1"/>
  <c r="P24" i="1"/>
  <c r="P25" i="1"/>
  <c r="P26" i="1"/>
  <c r="P27" i="1"/>
  <c r="P29" i="1"/>
  <c r="P30" i="1"/>
  <c r="P3" i="1"/>
  <c r="M4" i="1"/>
  <c r="M5" i="1"/>
  <c r="M6" i="1"/>
  <c r="M7" i="1"/>
  <c r="M8" i="1"/>
  <c r="M10" i="1"/>
  <c r="M13" i="1"/>
  <c r="M16" i="1"/>
  <c r="M3" i="1"/>
  <c r="O3" i="1" s="1"/>
  <c r="I4" i="1"/>
  <c r="N4" i="1" s="1"/>
  <c r="I6" i="1"/>
  <c r="N6" i="1" s="1"/>
  <c r="I7" i="1"/>
  <c r="N7" i="1" s="1"/>
  <c r="I8" i="1"/>
  <c r="N8" i="1" s="1"/>
  <c r="I10" i="1"/>
  <c r="N10" i="1" s="1"/>
  <c r="I11" i="1"/>
  <c r="I12" i="1"/>
  <c r="I13" i="1"/>
  <c r="N13" i="1" s="1"/>
  <c r="I14" i="1"/>
  <c r="I15" i="1"/>
  <c r="I20" i="1"/>
  <c r="O20" i="1" s="1"/>
  <c r="I25" i="1"/>
  <c r="I30" i="1"/>
  <c r="I31" i="1"/>
  <c r="I3" i="1"/>
  <c r="N3" i="1" s="1"/>
  <c r="G27" i="1"/>
  <c r="I27" i="1" s="1"/>
  <c r="G26" i="1"/>
  <c r="I26" i="1" s="1"/>
  <c r="G25" i="1"/>
  <c r="G24" i="1"/>
  <c r="I24" i="1" s="1"/>
  <c r="G20" i="1"/>
  <c r="G21" i="1" s="1"/>
  <c r="G19" i="1"/>
  <c r="I19" i="1" s="1"/>
  <c r="O19" i="1" s="1"/>
  <c r="G18" i="1"/>
  <c r="I18" i="1" s="1"/>
  <c r="O18" i="1" s="1"/>
  <c r="G16" i="1"/>
  <c r="I16" i="1" s="1"/>
  <c r="N16" i="1" s="1"/>
  <c r="G5" i="1"/>
  <c r="I5" i="1" s="1"/>
  <c r="N5" i="1" s="1"/>
  <c r="G4" i="1"/>
  <c r="M265" i="4" l="1"/>
  <c r="M161" i="4"/>
  <c r="M157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64" i="4"/>
  <c r="M152" i="4"/>
  <c r="M145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67" i="4"/>
  <c r="M155" i="4"/>
  <c r="M151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58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3" i="4"/>
  <c r="M59" i="4"/>
  <c r="M55" i="4"/>
  <c r="M51" i="4"/>
  <c r="M47" i="4"/>
  <c r="M43" i="4"/>
  <c r="M39" i="4"/>
  <c r="M35" i="4"/>
  <c r="M31" i="4"/>
  <c r="M27" i="4"/>
  <c r="M23" i="4"/>
  <c r="M19" i="4"/>
  <c r="M15" i="4"/>
  <c r="M11" i="4"/>
  <c r="M7" i="4"/>
  <c r="M3" i="4"/>
  <c r="M172" i="4"/>
  <c r="M166" i="4"/>
  <c r="M163" i="4"/>
  <c r="M160" i="4"/>
  <c r="M154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2" i="4"/>
  <c r="M58" i="4"/>
  <c r="M54" i="4"/>
  <c r="M50" i="4"/>
  <c r="M46" i="4"/>
  <c r="M42" i="4"/>
  <c r="M38" i="4"/>
  <c r="M34" i="4"/>
  <c r="M30" i="4"/>
  <c r="M26" i="4"/>
  <c r="M22" i="4"/>
  <c r="M18" i="4"/>
  <c r="M14" i="4"/>
  <c r="M10" i="4"/>
  <c r="M6" i="4"/>
  <c r="M171" i="4"/>
  <c r="M168" i="4"/>
  <c r="M162" i="4"/>
  <c r="M148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7" i="4"/>
  <c r="M73" i="4"/>
  <c r="M69" i="4"/>
  <c r="M65" i="4"/>
  <c r="M61" i="4"/>
  <c r="M57" i="4"/>
  <c r="M53" i="4"/>
  <c r="M49" i="4"/>
  <c r="M45" i="4"/>
  <c r="M41" i="4"/>
  <c r="M37" i="4"/>
  <c r="M33" i="4"/>
  <c r="M29" i="4"/>
  <c r="M25" i="4"/>
  <c r="M21" i="4"/>
  <c r="M17" i="4"/>
  <c r="M13" i="4"/>
  <c r="M9" i="4"/>
  <c r="M5" i="4"/>
  <c r="M170" i="4"/>
  <c r="M156" i="4"/>
  <c r="M150" i="4"/>
  <c r="M147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60" i="4"/>
  <c r="M56" i="4"/>
  <c r="M52" i="4"/>
  <c r="M48" i="4"/>
  <c r="M44" i="4"/>
  <c r="M40" i="4"/>
  <c r="M36" i="4"/>
  <c r="M32" i="4"/>
  <c r="M28" i="4"/>
  <c r="M24" i="4"/>
  <c r="M20" i="4"/>
  <c r="M16" i="4"/>
  <c r="M12" i="4"/>
  <c r="M8" i="4"/>
  <c r="M4" i="4"/>
  <c r="I262" i="4"/>
  <c r="M262" i="4" s="1"/>
  <c r="I246" i="4"/>
  <c r="M246" i="4" s="1"/>
  <c r="I230" i="4"/>
  <c r="M230" i="4" s="1"/>
  <c r="I274" i="4"/>
  <c r="M274" i="4" s="1"/>
  <c r="I258" i="4"/>
  <c r="M258" i="4" s="1"/>
  <c r="I242" i="4"/>
  <c r="M242" i="4" s="1"/>
  <c r="I270" i="4"/>
  <c r="M270" i="4" s="1"/>
  <c r="I254" i="4"/>
  <c r="M254" i="4" s="1"/>
  <c r="I238" i="4"/>
  <c r="M238" i="4" s="1"/>
  <c r="I266" i="4"/>
  <c r="M266" i="4" s="1"/>
  <c r="I250" i="4"/>
  <c r="M250" i="4" s="1"/>
  <c r="I234" i="4"/>
  <c r="M234" i="4" s="1"/>
  <c r="I277" i="4"/>
  <c r="M277" i="4" s="1"/>
  <c r="I273" i="4"/>
  <c r="M273" i="4" s="1"/>
  <c r="I269" i="4"/>
  <c r="M269" i="4" s="1"/>
  <c r="I265" i="4"/>
  <c r="I261" i="4"/>
  <c r="M261" i="4" s="1"/>
  <c r="I257" i="4"/>
  <c r="M257" i="4" s="1"/>
  <c r="I253" i="4"/>
  <c r="M253" i="4" s="1"/>
  <c r="I249" i="4"/>
  <c r="M249" i="4" s="1"/>
  <c r="I245" i="4"/>
  <c r="M245" i="4" s="1"/>
  <c r="I241" i="4"/>
  <c r="M241" i="4" s="1"/>
  <c r="I237" i="4"/>
  <c r="M237" i="4" s="1"/>
  <c r="I233" i="4"/>
  <c r="M233" i="4" s="1"/>
  <c r="I276" i="4"/>
  <c r="M276" i="4" s="1"/>
  <c r="I272" i="4"/>
  <c r="M272" i="4" s="1"/>
  <c r="I268" i="4"/>
  <c r="M268" i="4" s="1"/>
  <c r="I264" i="4"/>
  <c r="M264" i="4" s="1"/>
  <c r="I260" i="4"/>
  <c r="M260" i="4" s="1"/>
  <c r="I256" i="4"/>
  <c r="M256" i="4" s="1"/>
  <c r="I252" i="4"/>
  <c r="M252" i="4" s="1"/>
  <c r="I248" i="4"/>
  <c r="M248" i="4" s="1"/>
  <c r="I244" i="4"/>
  <c r="M244" i="4" s="1"/>
  <c r="I240" i="4"/>
  <c r="M240" i="4" s="1"/>
  <c r="I236" i="4"/>
  <c r="M236" i="4" s="1"/>
  <c r="I232" i="4"/>
  <c r="M232" i="4" s="1"/>
  <c r="I275" i="4"/>
  <c r="M275" i="4" s="1"/>
  <c r="I271" i="4"/>
  <c r="M271" i="4" s="1"/>
  <c r="I267" i="4"/>
  <c r="M267" i="4" s="1"/>
  <c r="I263" i="4"/>
  <c r="M263" i="4" s="1"/>
  <c r="I259" i="4"/>
  <c r="M259" i="4" s="1"/>
  <c r="I255" i="4"/>
  <c r="M255" i="4" s="1"/>
  <c r="I251" i="4"/>
  <c r="M251" i="4" s="1"/>
  <c r="I247" i="4"/>
  <c r="M247" i="4" s="1"/>
  <c r="I243" i="4"/>
  <c r="M243" i="4" s="1"/>
  <c r="I239" i="4"/>
  <c r="M239" i="4" s="1"/>
  <c r="I235" i="4"/>
  <c r="M235" i="4" s="1"/>
  <c r="I231" i="4"/>
  <c r="M231" i="4" s="1"/>
  <c r="B6" i="6"/>
  <c r="S11" i="1"/>
  <c r="B4" i="2"/>
  <c r="T11" i="1"/>
  <c r="B4" i="3" s="1"/>
  <c r="I21" i="1"/>
  <c r="O21" i="1" s="1"/>
  <c r="G22" i="1"/>
  <c r="I22" i="1" s="1"/>
  <c r="O22" i="1" s="1"/>
  <c r="O23" i="1"/>
  <c r="G29" i="1"/>
  <c r="I29" i="1" s="1"/>
  <c r="N17" i="1"/>
  <c r="S17" i="1" s="1"/>
  <c r="O16" i="1"/>
  <c r="O10" i="1"/>
  <c r="O5" i="1"/>
  <c r="N21" i="1"/>
  <c r="B18" i="6"/>
  <c r="O8" i="1"/>
  <c r="O4" i="1"/>
  <c r="O9" i="1" s="1"/>
  <c r="N20" i="1"/>
  <c r="O14" i="1"/>
  <c r="B17" i="6" s="1"/>
  <c r="B11" i="6" s="1"/>
  <c r="O7" i="1"/>
  <c r="N19" i="1"/>
  <c r="O13" i="1"/>
  <c r="O6" i="1"/>
  <c r="N22" i="1"/>
  <c r="N18" i="1"/>
  <c r="N9" i="1"/>
  <c r="B42" i="6" l="1"/>
  <c r="O17" i="1"/>
  <c r="N23" i="1"/>
  <c r="T17" i="1" l="1"/>
  <c r="B5" i="3" s="1"/>
  <c r="B10" i="3" s="1"/>
  <c r="B49" i="6" s="1"/>
  <c r="B50" i="6" s="1"/>
  <c r="B51" i="6" s="1"/>
  <c r="B20" i="6"/>
  <c r="B5" i="2"/>
  <c r="B7" i="2" s="1"/>
</calcChain>
</file>

<file path=xl/sharedStrings.xml><?xml version="1.0" encoding="utf-8"?>
<sst xmlns="http://schemas.openxmlformats.org/spreadsheetml/2006/main" count="214" uniqueCount="110">
  <si>
    <t>Item</t>
  </si>
  <si>
    <t>UF</t>
  </si>
  <si>
    <t>Equipamento</t>
  </si>
  <si>
    <t>Potência utilizada/consumo</t>
  </si>
  <si>
    <t>Horas de uso</t>
  </si>
  <si>
    <t>Cômodo</t>
  </si>
  <si>
    <t>IL</t>
  </si>
  <si>
    <t>01 lâmpada incandescente</t>
  </si>
  <si>
    <t>60 Watts</t>
  </si>
  <si>
    <t>Das 18:00h às 23:00 h</t>
  </si>
  <si>
    <t>sala</t>
  </si>
  <si>
    <t>02 lâmpadas fluorescentes</t>
  </si>
  <si>
    <t>15 Watts</t>
  </si>
  <si>
    <t>Das 06:00 às 08:00h; Das 18:00h às 22:30h</t>
  </si>
  <si>
    <t>Banheiro</t>
  </si>
  <si>
    <t>02 lâmpadas incandescentes</t>
  </si>
  <si>
    <t>Das 06:00 às 06:30h ; Das 18:00h às 22:00 h</t>
  </si>
  <si>
    <t>quarto</t>
  </si>
  <si>
    <t>100 Watts</t>
  </si>
  <si>
    <t>Das 18:00h às 21:00h</t>
  </si>
  <si>
    <t>Cozinha</t>
  </si>
  <si>
    <t>01 Lâmpada incandescente</t>
  </si>
  <si>
    <t>Das 18:00 h as 23:00h</t>
  </si>
  <si>
    <t>Corredor</t>
  </si>
  <si>
    <t xml:space="preserve">01 Lâmpada incandescente </t>
  </si>
  <si>
    <t>Das 18:00 às 20:00 h</t>
  </si>
  <si>
    <t xml:space="preserve">Área de serviço </t>
  </si>
  <si>
    <t>LZ</t>
  </si>
  <si>
    <t>01 TV</t>
  </si>
  <si>
    <t>100Watts</t>
  </si>
  <si>
    <t>Das 19:00h às 23:00h</t>
  </si>
  <si>
    <t>Sala</t>
  </si>
  <si>
    <t>CA</t>
  </si>
  <si>
    <t>01 Ar condicionado</t>
  </si>
  <si>
    <t>Das 19:00h às 23:00 h ( verão)</t>
  </si>
  <si>
    <t>RE</t>
  </si>
  <si>
    <t>01 Geladeira</t>
  </si>
  <si>
    <t>45  kWh/mês</t>
  </si>
  <si>
    <t>Intermitente</t>
  </si>
  <si>
    <t>OU</t>
  </si>
  <si>
    <t>01 Ferro elétrico</t>
  </si>
  <si>
    <t>1200W</t>
  </si>
  <si>
    <t>Das 10:00h às 11:00h</t>
  </si>
  <si>
    <t>Área de serviço</t>
  </si>
  <si>
    <t>01 Máquina de lavar roupa</t>
  </si>
  <si>
    <t xml:space="preserve"> Das 08:00 h às 09:15h</t>
  </si>
  <si>
    <t>1 ciclo</t>
  </si>
  <si>
    <t xml:space="preserve">01 Liquidificador </t>
  </si>
  <si>
    <t>300Watts</t>
  </si>
  <si>
    <t>Das 10:05h as 10:15h; 20:00h as 20:05h</t>
  </si>
  <si>
    <t>AQ</t>
  </si>
  <si>
    <t>01 Chuveiro elétrico</t>
  </si>
  <si>
    <t>3000W- inverno</t>
  </si>
  <si>
    <t xml:space="preserve">1500W   - Verão </t>
  </si>
  <si>
    <t>Das 07:00h às 07:45h;</t>
  </si>
  <si>
    <t>Das 17:30h às 17:45h</t>
  </si>
  <si>
    <t>Das 18:30 às 18:45h</t>
  </si>
  <si>
    <t>Das 19:30h às 19:45h</t>
  </si>
  <si>
    <t>Das 22:00h às 22:15h</t>
  </si>
  <si>
    <t>01 Aquecedor a gás Natural</t>
  </si>
  <si>
    <t>Vazão= 10l/min</t>
  </si>
  <si>
    <t>Consumo de GN=</t>
  </si>
  <si>
    <t>1,5m3/h</t>
  </si>
  <si>
    <t>CO</t>
  </si>
  <si>
    <t>01 Fogão a gás natural</t>
  </si>
  <si>
    <t>15 m3/mês</t>
  </si>
  <si>
    <t>TR</t>
  </si>
  <si>
    <t>01 Automóvel - gasolina</t>
  </si>
  <si>
    <t>100l/mês</t>
  </si>
  <si>
    <t>dias por mês</t>
  </si>
  <si>
    <t>horas diárias de uso</t>
  </si>
  <si>
    <t>horas/mês</t>
  </si>
  <si>
    <t>kWh/mês</t>
  </si>
  <si>
    <t>inverno</t>
  </si>
  <si>
    <t>verão</t>
  </si>
  <si>
    <t>quantidade</t>
  </si>
  <si>
    <t>potência unitária</t>
  </si>
  <si>
    <t>uso final</t>
  </si>
  <si>
    <t>TOTAL</t>
  </si>
  <si>
    <t>consumo 
não elétrico</t>
  </si>
  <si>
    <t>Conversão TEP</t>
  </si>
  <si>
    <t>(aprx. 40MJ/L)</t>
  </si>
  <si>
    <t>Energia (TEP</t>
  </si>
  <si>
    <t>13000 BTU/h</t>
  </si>
  <si>
    <t>conversão BTUh p/ kW</t>
  </si>
  <si>
    <t>consumo mensal de eletricidade no verão</t>
  </si>
  <si>
    <t>eletricidade por cômodo</t>
  </si>
  <si>
    <t>cômodo</t>
  </si>
  <si>
    <t>moradores</t>
  </si>
  <si>
    <t>consumo em TEP</t>
  </si>
  <si>
    <t>TEP/capita</t>
  </si>
  <si>
    <t>área</t>
  </si>
  <si>
    <t>pessoas</t>
  </si>
  <si>
    <t>m2</t>
  </si>
  <si>
    <t>TEP</t>
  </si>
  <si>
    <t>TEP/m2</t>
  </si>
  <si>
    <t>Consumo per capita verão</t>
  </si>
  <si>
    <t>quantidades</t>
  </si>
  <si>
    <t>unidade</t>
  </si>
  <si>
    <t>consumo</t>
  </si>
  <si>
    <t>horário</t>
  </si>
  <si>
    <t>cozinha</t>
  </si>
  <si>
    <t xml:space="preserve">sala </t>
  </si>
  <si>
    <t>banheiro</t>
  </si>
  <si>
    <t>TOTAL Sala</t>
  </si>
  <si>
    <t>TOTAL cozinha</t>
  </si>
  <si>
    <t>banheiro considerei 1lâmpada para cada</t>
  </si>
  <si>
    <t>TOTAL banheiro</t>
  </si>
  <si>
    <t>0,043kWh/ciclo/kg*</t>
  </si>
  <si>
    <t>* valores do ciclo de lavagem para 1  kg de roupa apenas.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</si>
</sst>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6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3" fillId="3" borderId="3" xfId="0" applyFont="1" applyFill="1" applyBorder="1" applyAlignment="1">
      <alignment horizontal="justify" vertical="center" wrapText="1"/>
    </xf>
    <xf numFmtId="0" fontId="3" fillId="8" borderId="4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3" fillId="9" borderId="4" xfId="0" applyFont="1" applyFill="1" applyBorder="1" applyAlignment="1">
      <alignment horizontal="justify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0" fillId="9" borderId="0" xfId="0" applyFill="1"/>
    <xf numFmtId="0" fontId="3" fillId="9" borderId="6" xfId="0" applyFont="1" applyFill="1" applyBorder="1" applyAlignment="1">
      <alignment horizontal="justify" vertical="center" wrapText="1"/>
    </xf>
    <xf numFmtId="2" fontId="3" fillId="9" borderId="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3" fillId="6" borderId="1" xfId="0" applyFont="1" applyFill="1" applyBorder="1" applyAlignment="1">
      <alignment horizontal="justify" vertical="center" wrapText="1"/>
    </xf>
    <xf numFmtId="0" fontId="3" fillId="6" borderId="2" xfId="0" applyFont="1" applyFill="1" applyBorder="1" applyAlignment="1">
      <alignment horizontal="justify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3" fillId="7" borderId="1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justify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7" borderId="9" xfId="0" applyFill="1" applyBorder="1"/>
    <xf numFmtId="0" fontId="3" fillId="11" borderId="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0" fillId="11" borderId="0" xfId="0" applyFill="1" applyBorder="1"/>
    <xf numFmtId="0" fontId="3" fillId="11" borderId="7" xfId="0" applyFont="1" applyFill="1" applyBorder="1" applyAlignment="1">
      <alignment horizontal="justify" vertical="center" wrapText="1"/>
    </xf>
    <xf numFmtId="0" fontId="0" fillId="11" borderId="5" xfId="0" applyFill="1" applyBorder="1" applyAlignment="1">
      <alignment vertical="top" wrapText="1"/>
    </xf>
    <xf numFmtId="0" fontId="0" fillId="11" borderId="3" xfId="0" applyFill="1" applyBorder="1" applyAlignment="1">
      <alignment vertical="top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1" borderId="9" xfId="0" applyFont="1" applyFill="1" applyBorder="1" applyAlignment="1">
      <alignment horizontal="justify" vertical="center" wrapText="1"/>
    </xf>
    <xf numFmtId="0" fontId="2" fillId="11" borderId="1" xfId="0" applyFont="1" applyFill="1" applyBorder="1" applyAlignment="1">
      <alignment vertical="top" wrapText="1"/>
    </xf>
    <xf numFmtId="0" fontId="2" fillId="11" borderId="9" xfId="0" applyFont="1" applyFill="1" applyBorder="1" applyAlignment="1">
      <alignment horizontal="center" vertical="top" wrapText="1"/>
    </xf>
    <xf numFmtId="0" fontId="2" fillId="11" borderId="9" xfId="0" applyFont="1" applyFill="1" applyBorder="1"/>
    <xf numFmtId="0" fontId="2" fillId="11" borderId="2" xfId="0" applyFont="1" applyFill="1" applyBorder="1"/>
    <xf numFmtId="0" fontId="4" fillId="9" borderId="7" xfId="0" applyFont="1" applyFill="1" applyBorder="1" applyAlignment="1">
      <alignment horizontal="justify" vertical="center" wrapText="1"/>
    </xf>
    <xf numFmtId="0" fontId="4" fillId="9" borderId="10" xfId="0" applyFont="1" applyFill="1" applyBorder="1" applyAlignment="1">
      <alignment horizontal="justify" vertical="center" wrapText="1"/>
    </xf>
    <xf numFmtId="2" fontId="4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/>
    <xf numFmtId="0" fontId="2" fillId="9" borderId="10" xfId="0" applyFont="1" applyFill="1" applyBorder="1"/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2" fillId="3" borderId="2" xfId="0" applyFont="1" applyFill="1" applyBorder="1"/>
    <xf numFmtId="0" fontId="3" fillId="12" borderId="6" xfId="0" applyFont="1" applyFill="1" applyBorder="1" applyAlignment="1">
      <alignment horizontal="justify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0" fillId="12" borderId="0" xfId="0" applyFill="1"/>
    <xf numFmtId="0" fontId="0" fillId="12" borderId="6" xfId="0" applyFill="1" applyBorder="1" applyAlignment="1">
      <alignment vertical="top" wrapText="1"/>
    </xf>
    <xf numFmtId="0" fontId="0" fillId="12" borderId="0" xfId="0" applyFill="1" applyBorder="1" applyAlignment="1">
      <alignment horizontal="center" vertical="top" wrapText="1"/>
    </xf>
    <xf numFmtId="0" fontId="3" fillId="12" borderId="5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justify" vertical="center" wrapText="1"/>
    </xf>
    <xf numFmtId="0" fontId="2" fillId="12" borderId="9" xfId="0" applyFont="1" applyFill="1" applyBorder="1" applyAlignment="1">
      <alignment horizontal="center" vertical="top" wrapText="1"/>
    </xf>
    <xf numFmtId="0" fontId="2" fillId="12" borderId="9" xfId="0" applyFont="1" applyFill="1" applyBorder="1"/>
    <xf numFmtId="0" fontId="3" fillId="13" borderId="4" xfId="0" applyFont="1" applyFill="1" applyBorder="1" applyAlignment="1">
      <alignment horizontal="justify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0" fillId="13" borderId="0" xfId="0" applyFill="1"/>
    <xf numFmtId="0" fontId="3" fillId="1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13" borderId="1" xfId="0" applyFill="1" applyBorder="1"/>
    <xf numFmtId="0" fontId="0" fillId="13" borderId="8" xfId="0" applyFill="1" applyBorder="1"/>
    <xf numFmtId="0" fontId="0" fillId="8" borderId="8" xfId="0" applyFill="1" applyBorder="1"/>
    <xf numFmtId="11" fontId="0" fillId="4" borderId="0" xfId="0" applyNumberFormat="1" applyFill="1"/>
    <xf numFmtId="0" fontId="0" fillId="4" borderId="1" xfId="0" applyFill="1" applyBorder="1" applyAlignment="1">
      <alignment horizontal="center" wrapText="1"/>
    </xf>
    <xf numFmtId="0" fontId="2" fillId="7" borderId="9" xfId="0" applyFont="1" applyFill="1" applyBorder="1"/>
    <xf numFmtId="0" fontId="2" fillId="7" borderId="2" xfId="0" applyFont="1" applyFill="1" applyBorder="1"/>
    <xf numFmtId="0" fontId="2" fillId="4" borderId="9" xfId="0" applyFont="1" applyFill="1" applyBorder="1"/>
    <xf numFmtId="0" fontId="2" fillId="4" borderId="2" xfId="0" applyFont="1" applyFill="1" applyBorder="1"/>
    <xf numFmtId="0" fontId="2" fillId="6" borderId="2" xfId="0" applyFont="1" applyFill="1" applyBorder="1"/>
    <xf numFmtId="0" fontId="0" fillId="12" borderId="1" xfId="0" applyFont="1" applyFill="1" applyBorder="1"/>
    <xf numFmtId="0" fontId="0" fillId="0" borderId="8" xfId="0" applyBorder="1"/>
    <xf numFmtId="0" fontId="0" fillId="0" borderId="2" xfId="0" applyBorder="1"/>
    <xf numFmtId="0" fontId="2" fillId="4" borderId="0" xfId="0" applyFont="1" applyFill="1"/>
    <xf numFmtId="0" fontId="0" fillId="4" borderId="0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0" xfId="0" applyFont="1" applyFill="1"/>
    <xf numFmtId="11" fontId="0" fillId="4" borderId="0" xfId="0" applyNumberFormat="1" applyFont="1" applyFill="1"/>
    <xf numFmtId="0" fontId="0" fillId="3" borderId="1" xfId="0" applyFont="1" applyFill="1" applyBorder="1"/>
    <xf numFmtId="0" fontId="0" fillId="4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4" borderId="0" xfId="0" applyFont="1" applyFill="1" applyBorder="1"/>
    <xf numFmtId="0" fontId="0" fillId="11" borderId="2" xfId="0" applyFont="1" applyFill="1" applyBorder="1"/>
    <xf numFmtId="0" fontId="0" fillId="13" borderId="8" xfId="0" applyFont="1" applyFill="1" applyBorder="1"/>
    <xf numFmtId="0" fontId="0" fillId="8" borderId="8" xfId="0" applyFont="1" applyFill="1" applyBorder="1"/>
    <xf numFmtId="0" fontId="2" fillId="9" borderId="1" xfId="0" applyFont="1" applyFill="1" applyBorder="1"/>
    <xf numFmtId="0" fontId="0" fillId="9" borderId="2" xfId="0" applyFont="1" applyFill="1" applyBorder="1"/>
    <xf numFmtId="0" fontId="2" fillId="9" borderId="2" xfId="0" applyFont="1" applyFill="1" applyBorder="1"/>
    <xf numFmtId="0" fontId="0" fillId="8" borderId="1" xfId="0" applyFill="1" applyBorder="1"/>
    <xf numFmtId="0" fontId="0" fillId="4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164" fontId="0" fillId="0" borderId="13" xfId="0" applyNumberFormat="1" applyBorder="1"/>
    <xf numFmtId="164" fontId="0" fillId="0" borderId="14" xfId="0" applyNumberFormat="1" applyBorder="1"/>
    <xf numFmtId="164" fontId="2" fillId="6" borderId="9" xfId="0" applyNumberFormat="1" applyFont="1" applyFill="1" applyBorder="1"/>
    <xf numFmtId="2" fontId="2" fillId="0" borderId="13" xfId="0" applyNumberFormat="1" applyFont="1" applyBorder="1"/>
    <xf numFmtId="0" fontId="2" fillId="4" borderId="13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2" fillId="4" borderId="17" xfId="0" applyFont="1" applyFill="1" applyBorder="1"/>
    <xf numFmtId="0" fontId="0" fillId="4" borderId="17" xfId="0" applyFill="1" applyBorder="1"/>
    <xf numFmtId="0" fontId="0" fillId="4" borderId="19" xfId="0" applyFill="1" applyBorder="1"/>
    <xf numFmtId="0" fontId="0" fillId="4" borderId="13" xfId="0" applyFill="1" applyBorder="1" applyAlignment="1">
      <alignment horizontal="center"/>
    </xf>
    <xf numFmtId="0" fontId="2" fillId="4" borderId="15" xfId="0" applyFont="1" applyFill="1" applyBorder="1"/>
    <xf numFmtId="0" fontId="2" fillId="4" borderId="20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8" xfId="0" applyFont="1" applyBorder="1"/>
    <xf numFmtId="164" fontId="2" fillId="0" borderId="2" xfId="0" applyNumberFormat="1" applyFont="1" applyBorder="1"/>
    <xf numFmtId="0" fontId="2" fillId="0" borderId="1" xfId="0" applyFont="1" applyBorder="1"/>
    <xf numFmtId="0" fontId="2" fillId="4" borderId="0" xfId="0" applyFont="1" applyFill="1" applyAlignment="1">
      <alignment horizontal="center"/>
    </xf>
    <xf numFmtId="20" fontId="0" fillId="4" borderId="13" xfId="0" applyNumberFormat="1" applyFill="1" applyBorder="1"/>
    <xf numFmtId="0" fontId="0" fillId="10" borderId="13" xfId="0" applyFill="1" applyBorder="1"/>
    <xf numFmtId="0" fontId="2" fillId="2" borderId="17" xfId="0" applyFont="1" applyFill="1" applyBorder="1" applyAlignment="1">
      <alignment horizontal="center"/>
    </xf>
    <xf numFmtId="43" fontId="0" fillId="2" borderId="13" xfId="1" applyFont="1" applyFill="1" applyBorder="1"/>
    <xf numFmtId="0" fontId="0" fillId="2" borderId="13" xfId="0" applyFill="1" applyBorder="1"/>
    <xf numFmtId="0" fontId="2" fillId="10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/>
    <xf numFmtId="43" fontId="0" fillId="2" borderId="13" xfId="0" applyNumberFormat="1" applyFill="1" applyBorder="1"/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2" fontId="0" fillId="9" borderId="0" xfId="0" applyNumberFormat="1" applyFill="1"/>
    <xf numFmtId="0" fontId="3" fillId="11" borderId="7" xfId="0" applyFont="1" applyFill="1" applyBorder="1" applyAlignment="1">
      <alignment horizontal="justify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justify" vertical="center" wrapText="1"/>
    </xf>
    <xf numFmtId="0" fontId="3" fillId="9" borderId="3" xfId="0" applyFont="1" applyFill="1" applyBorder="1" applyAlignment="1">
      <alignment horizontal="justify" vertical="center" wrapText="1"/>
    </xf>
    <xf numFmtId="0" fontId="2" fillId="10" borderId="17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CC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a!$B$1</c:f>
              <c:strCache>
                <c:ptCount val="1"/>
                <c:pt idx="0">
                  <c:v>consumo mensal de eletricidade no verão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a!$A$2:$A$6</c:f>
              <c:strCache>
                <c:ptCount val="5"/>
                <c:pt idx="0">
                  <c:v>IL</c:v>
                </c:pt>
                <c:pt idx="1">
                  <c:v>LZ</c:v>
                </c:pt>
                <c:pt idx="2">
                  <c:v>CA</c:v>
                </c:pt>
                <c:pt idx="3">
                  <c:v>OU</c:v>
                </c:pt>
                <c:pt idx="4">
                  <c:v>AQ</c:v>
                </c:pt>
              </c:strCache>
            </c:strRef>
          </c:cat>
          <c:val>
            <c:numRef>
              <c:f>a!$B$2:$B$6</c:f>
              <c:numCache>
                <c:formatCode>0.0</c:formatCode>
                <c:ptCount val="5"/>
                <c:pt idx="0">
                  <c:v>45.9</c:v>
                </c:pt>
                <c:pt idx="1">
                  <c:v>12</c:v>
                </c:pt>
                <c:pt idx="2">
                  <c:v>128</c:v>
                </c:pt>
                <c:pt idx="3">
                  <c:v>84.037499999999994</c:v>
                </c:pt>
                <c:pt idx="4">
                  <c:v>78.75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Matriz de Consumo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3.803314316761749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149959250203849E-3"/>
                  <c:y val="-5.14138817480720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2999185004074E-2"/>
                  <c:y val="-1.14253070551271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449877750611249E-2"/>
                  <c:y val="5.712653527563448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b!$A$2:$A$9</c:f>
              <c:strCache>
                <c:ptCount val="7"/>
                <c:pt idx="0">
                  <c:v>IL</c:v>
                </c:pt>
                <c:pt idx="1">
                  <c:v>LZ</c:v>
                </c:pt>
                <c:pt idx="2">
                  <c:v>CA</c:v>
                </c:pt>
                <c:pt idx="3">
                  <c:v>OU</c:v>
                </c:pt>
                <c:pt idx="4">
                  <c:v>AQ</c:v>
                </c:pt>
                <c:pt idx="5">
                  <c:v>CO</c:v>
                </c:pt>
                <c:pt idx="6">
                  <c:v>TR</c:v>
                </c:pt>
              </c:strCache>
            </c:strRef>
          </c:cat>
          <c:val>
            <c:numRef>
              <c:f>b!$B$2:$B$9</c:f>
              <c:numCache>
                <c:formatCode>General</c:formatCode>
                <c:ptCount val="7"/>
                <c:pt idx="0">
                  <c:v>3.9466895959966667E-3</c:v>
                </c:pt>
                <c:pt idx="1">
                  <c:v>1.0318142734631807E-3</c:v>
                </c:pt>
                <c:pt idx="2">
                  <c:v>1.1006018916940596E-2</c:v>
                </c:pt>
                <c:pt idx="3">
                  <c:v>7.2259243338468381E-3</c:v>
                </c:pt>
                <c:pt idx="4">
                  <c:v>6.7712811696021245E-3</c:v>
                </c:pt>
                <c:pt idx="5">
                  <c:v>1.35E-2</c:v>
                </c:pt>
                <c:pt idx="6">
                  <c:v>9.5520000000000008E-2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748272090988625"/>
          <c:y val="0.19486111111111112"/>
          <c:w val="0.84732152230971125"/>
          <c:h val="0.6761424613589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'c'!$B$1</c:f>
              <c:strCache>
                <c:ptCount val="1"/>
                <c:pt idx="0">
                  <c:v>cozinha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'c'!$B$2:$B$289</c:f>
            </c:numRef>
          </c:val>
        </c:ser>
        <c:ser>
          <c:idx val="1"/>
          <c:order val="1"/>
          <c:tx>
            <c:strRef>
              <c:f>'c'!$C$1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'c'!$C$2:$C$289</c:f>
            </c:numRef>
          </c:val>
        </c:ser>
        <c:ser>
          <c:idx val="2"/>
          <c:order val="2"/>
          <c:tx>
            <c:strRef>
              <c:f>'c'!$D$1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'c'!$D$2:$D$289</c:f>
            </c:numRef>
          </c:val>
        </c:ser>
        <c:ser>
          <c:idx val="3"/>
          <c:order val="3"/>
          <c:tx>
            <c:strRef>
              <c:f>'c'!$E$1</c:f>
              <c:strCache>
                <c:ptCount val="1"/>
                <c:pt idx="0">
                  <c:v>TOTAL cozinha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'c'!$E$2:$E$289</c:f>
              <c:numCache>
                <c:formatCode>_(* #,##0.00_);_(* \(#,##0.00\);_(* "-"??_);_(@_)</c:formatCode>
                <c:ptCount val="288"/>
                <c:pt idx="0">
                  <c:v>62.5</c:v>
                </c:pt>
                <c:pt idx="1">
                  <c:v>62.5</c:v>
                </c:pt>
                <c:pt idx="2">
                  <c:v>62.5</c:v>
                </c:pt>
                <c:pt idx="3">
                  <c:v>62.5</c:v>
                </c:pt>
                <c:pt idx="4">
                  <c:v>62.5</c:v>
                </c:pt>
                <c:pt idx="5">
                  <c:v>62.5</c:v>
                </c:pt>
                <c:pt idx="6">
                  <c:v>62.5</c:v>
                </c:pt>
                <c:pt idx="7">
                  <c:v>62.5</c:v>
                </c:pt>
                <c:pt idx="8">
                  <c:v>62.5</c:v>
                </c:pt>
                <c:pt idx="9">
                  <c:v>62.5</c:v>
                </c:pt>
                <c:pt idx="10">
                  <c:v>62.5</c:v>
                </c:pt>
                <c:pt idx="11">
                  <c:v>62.5</c:v>
                </c:pt>
                <c:pt idx="12">
                  <c:v>62.5</c:v>
                </c:pt>
                <c:pt idx="13">
                  <c:v>62.5</c:v>
                </c:pt>
                <c:pt idx="14">
                  <c:v>62.5</c:v>
                </c:pt>
                <c:pt idx="15">
                  <c:v>62.5</c:v>
                </c:pt>
                <c:pt idx="16">
                  <c:v>62.5</c:v>
                </c:pt>
                <c:pt idx="17">
                  <c:v>62.5</c:v>
                </c:pt>
                <c:pt idx="18">
                  <c:v>62.5</c:v>
                </c:pt>
                <c:pt idx="19">
                  <c:v>62.5</c:v>
                </c:pt>
                <c:pt idx="20">
                  <c:v>62.5</c:v>
                </c:pt>
                <c:pt idx="21">
                  <c:v>62.5</c:v>
                </c:pt>
                <c:pt idx="22">
                  <c:v>62.5</c:v>
                </c:pt>
                <c:pt idx="23">
                  <c:v>62.5</c:v>
                </c:pt>
                <c:pt idx="24">
                  <c:v>62.5</c:v>
                </c:pt>
                <c:pt idx="25">
                  <c:v>62.5</c:v>
                </c:pt>
                <c:pt idx="26">
                  <c:v>62.5</c:v>
                </c:pt>
                <c:pt idx="27">
                  <c:v>62.5</c:v>
                </c:pt>
                <c:pt idx="28">
                  <c:v>62.5</c:v>
                </c:pt>
                <c:pt idx="29">
                  <c:v>62.5</c:v>
                </c:pt>
                <c:pt idx="30">
                  <c:v>62.5</c:v>
                </c:pt>
                <c:pt idx="31">
                  <c:v>62.5</c:v>
                </c:pt>
                <c:pt idx="32">
                  <c:v>62.5</c:v>
                </c:pt>
                <c:pt idx="33">
                  <c:v>62.5</c:v>
                </c:pt>
                <c:pt idx="34">
                  <c:v>62.5</c:v>
                </c:pt>
                <c:pt idx="35">
                  <c:v>62.5</c:v>
                </c:pt>
                <c:pt idx="36">
                  <c:v>62.5</c:v>
                </c:pt>
                <c:pt idx="37">
                  <c:v>62.5</c:v>
                </c:pt>
                <c:pt idx="38">
                  <c:v>62.5</c:v>
                </c:pt>
                <c:pt idx="39">
                  <c:v>62.5</c:v>
                </c:pt>
                <c:pt idx="40">
                  <c:v>62.5</c:v>
                </c:pt>
                <c:pt idx="41">
                  <c:v>62.5</c:v>
                </c:pt>
                <c:pt idx="42">
                  <c:v>62.5</c:v>
                </c:pt>
                <c:pt idx="43">
                  <c:v>62.5</c:v>
                </c:pt>
                <c:pt idx="44">
                  <c:v>62.5</c:v>
                </c:pt>
                <c:pt idx="45">
                  <c:v>62.5</c:v>
                </c:pt>
                <c:pt idx="46">
                  <c:v>62.5</c:v>
                </c:pt>
                <c:pt idx="47">
                  <c:v>62.5</c:v>
                </c:pt>
                <c:pt idx="48">
                  <c:v>62.5</c:v>
                </c:pt>
                <c:pt idx="49">
                  <c:v>62.5</c:v>
                </c:pt>
                <c:pt idx="50">
                  <c:v>62.5</c:v>
                </c:pt>
                <c:pt idx="51">
                  <c:v>62.5</c:v>
                </c:pt>
                <c:pt idx="52">
                  <c:v>62.5</c:v>
                </c:pt>
                <c:pt idx="53">
                  <c:v>62.5</c:v>
                </c:pt>
                <c:pt idx="54">
                  <c:v>62.5</c:v>
                </c:pt>
                <c:pt idx="55">
                  <c:v>62.5</c:v>
                </c:pt>
                <c:pt idx="56">
                  <c:v>62.5</c:v>
                </c:pt>
                <c:pt idx="57">
                  <c:v>62.5</c:v>
                </c:pt>
                <c:pt idx="58">
                  <c:v>62.5</c:v>
                </c:pt>
                <c:pt idx="59">
                  <c:v>62.5</c:v>
                </c:pt>
                <c:pt idx="60">
                  <c:v>62.5</c:v>
                </c:pt>
                <c:pt idx="61">
                  <c:v>62.5</c:v>
                </c:pt>
                <c:pt idx="62">
                  <c:v>62.5</c:v>
                </c:pt>
                <c:pt idx="63">
                  <c:v>62.5</c:v>
                </c:pt>
                <c:pt idx="64">
                  <c:v>62.5</c:v>
                </c:pt>
                <c:pt idx="65">
                  <c:v>62.5</c:v>
                </c:pt>
                <c:pt idx="66">
                  <c:v>62.5</c:v>
                </c:pt>
                <c:pt idx="67">
                  <c:v>62.5</c:v>
                </c:pt>
                <c:pt idx="68">
                  <c:v>62.5</c:v>
                </c:pt>
                <c:pt idx="69">
                  <c:v>62.5</c:v>
                </c:pt>
                <c:pt idx="70">
                  <c:v>62.5</c:v>
                </c:pt>
                <c:pt idx="71">
                  <c:v>62.5</c:v>
                </c:pt>
                <c:pt idx="72">
                  <c:v>62.5</c:v>
                </c:pt>
                <c:pt idx="73">
                  <c:v>62.5</c:v>
                </c:pt>
                <c:pt idx="74">
                  <c:v>62.5</c:v>
                </c:pt>
                <c:pt idx="75">
                  <c:v>62.5</c:v>
                </c:pt>
                <c:pt idx="76">
                  <c:v>62.5</c:v>
                </c:pt>
                <c:pt idx="77">
                  <c:v>62.5</c:v>
                </c:pt>
                <c:pt idx="78">
                  <c:v>62.5</c:v>
                </c:pt>
                <c:pt idx="79">
                  <c:v>62.5</c:v>
                </c:pt>
                <c:pt idx="80">
                  <c:v>62.5</c:v>
                </c:pt>
                <c:pt idx="81">
                  <c:v>62.5</c:v>
                </c:pt>
                <c:pt idx="82">
                  <c:v>62.5</c:v>
                </c:pt>
                <c:pt idx="83">
                  <c:v>62.5</c:v>
                </c:pt>
                <c:pt idx="84">
                  <c:v>62.5</c:v>
                </c:pt>
                <c:pt idx="85">
                  <c:v>62.5</c:v>
                </c:pt>
                <c:pt idx="86">
                  <c:v>62.5</c:v>
                </c:pt>
                <c:pt idx="87">
                  <c:v>62.5</c:v>
                </c:pt>
                <c:pt idx="88">
                  <c:v>62.5</c:v>
                </c:pt>
                <c:pt idx="89">
                  <c:v>62.5</c:v>
                </c:pt>
                <c:pt idx="90">
                  <c:v>62.5</c:v>
                </c:pt>
                <c:pt idx="91">
                  <c:v>62.5</c:v>
                </c:pt>
                <c:pt idx="92">
                  <c:v>62.5</c:v>
                </c:pt>
                <c:pt idx="93">
                  <c:v>62.5</c:v>
                </c:pt>
                <c:pt idx="94">
                  <c:v>62.5</c:v>
                </c:pt>
                <c:pt idx="95">
                  <c:v>62.5</c:v>
                </c:pt>
                <c:pt idx="96">
                  <c:v>62.5</c:v>
                </c:pt>
                <c:pt idx="97">
                  <c:v>62.5</c:v>
                </c:pt>
                <c:pt idx="98">
                  <c:v>62.5</c:v>
                </c:pt>
                <c:pt idx="99">
                  <c:v>62.5</c:v>
                </c:pt>
                <c:pt idx="100">
                  <c:v>62.5</c:v>
                </c:pt>
                <c:pt idx="101">
                  <c:v>62.5</c:v>
                </c:pt>
                <c:pt idx="102">
                  <c:v>62.5</c:v>
                </c:pt>
                <c:pt idx="103">
                  <c:v>62.5</c:v>
                </c:pt>
                <c:pt idx="104">
                  <c:v>62.5</c:v>
                </c:pt>
                <c:pt idx="105">
                  <c:v>62.5</c:v>
                </c:pt>
                <c:pt idx="106">
                  <c:v>62.5</c:v>
                </c:pt>
                <c:pt idx="107">
                  <c:v>62.5</c:v>
                </c:pt>
                <c:pt idx="108">
                  <c:v>62.5</c:v>
                </c:pt>
                <c:pt idx="109">
                  <c:v>62.5</c:v>
                </c:pt>
                <c:pt idx="110">
                  <c:v>62.5</c:v>
                </c:pt>
                <c:pt idx="111">
                  <c:v>62.5</c:v>
                </c:pt>
                <c:pt idx="112">
                  <c:v>62.5</c:v>
                </c:pt>
                <c:pt idx="113">
                  <c:v>62.5</c:v>
                </c:pt>
                <c:pt idx="114">
                  <c:v>62.5</c:v>
                </c:pt>
                <c:pt idx="115">
                  <c:v>62.5</c:v>
                </c:pt>
                <c:pt idx="116">
                  <c:v>62.5</c:v>
                </c:pt>
                <c:pt idx="117">
                  <c:v>62.5</c:v>
                </c:pt>
                <c:pt idx="118">
                  <c:v>62.5</c:v>
                </c:pt>
                <c:pt idx="119">
                  <c:v>62.5</c:v>
                </c:pt>
                <c:pt idx="120">
                  <c:v>62.5</c:v>
                </c:pt>
                <c:pt idx="121">
                  <c:v>362.5</c:v>
                </c:pt>
                <c:pt idx="122">
                  <c:v>362.5</c:v>
                </c:pt>
                <c:pt idx="123">
                  <c:v>362.5</c:v>
                </c:pt>
                <c:pt idx="124">
                  <c:v>62.5</c:v>
                </c:pt>
                <c:pt idx="125">
                  <c:v>62.5</c:v>
                </c:pt>
                <c:pt idx="126">
                  <c:v>62.5</c:v>
                </c:pt>
                <c:pt idx="127">
                  <c:v>62.5</c:v>
                </c:pt>
                <c:pt idx="128">
                  <c:v>62.5</c:v>
                </c:pt>
                <c:pt idx="129">
                  <c:v>62.5</c:v>
                </c:pt>
                <c:pt idx="130">
                  <c:v>62.5</c:v>
                </c:pt>
                <c:pt idx="131">
                  <c:v>62.5</c:v>
                </c:pt>
                <c:pt idx="132">
                  <c:v>62.5</c:v>
                </c:pt>
                <c:pt idx="133">
                  <c:v>62.5</c:v>
                </c:pt>
                <c:pt idx="134">
                  <c:v>62.5</c:v>
                </c:pt>
                <c:pt idx="135">
                  <c:v>62.5</c:v>
                </c:pt>
                <c:pt idx="136">
                  <c:v>62.5</c:v>
                </c:pt>
                <c:pt idx="137">
                  <c:v>62.5</c:v>
                </c:pt>
                <c:pt idx="138">
                  <c:v>62.5</c:v>
                </c:pt>
                <c:pt idx="139">
                  <c:v>62.5</c:v>
                </c:pt>
                <c:pt idx="140">
                  <c:v>62.5</c:v>
                </c:pt>
                <c:pt idx="141">
                  <c:v>62.5</c:v>
                </c:pt>
                <c:pt idx="142">
                  <c:v>62.5</c:v>
                </c:pt>
                <c:pt idx="143">
                  <c:v>62.5</c:v>
                </c:pt>
                <c:pt idx="144">
                  <c:v>62.5</c:v>
                </c:pt>
                <c:pt idx="145">
                  <c:v>62.5</c:v>
                </c:pt>
                <c:pt idx="146">
                  <c:v>62.5</c:v>
                </c:pt>
                <c:pt idx="147">
                  <c:v>62.5</c:v>
                </c:pt>
                <c:pt idx="148">
                  <c:v>62.5</c:v>
                </c:pt>
                <c:pt idx="149">
                  <c:v>62.5</c:v>
                </c:pt>
                <c:pt idx="150">
                  <c:v>62.5</c:v>
                </c:pt>
                <c:pt idx="151">
                  <c:v>62.5</c:v>
                </c:pt>
                <c:pt idx="152">
                  <c:v>62.5</c:v>
                </c:pt>
                <c:pt idx="153">
                  <c:v>62.5</c:v>
                </c:pt>
                <c:pt idx="154">
                  <c:v>62.5</c:v>
                </c:pt>
                <c:pt idx="155">
                  <c:v>62.5</c:v>
                </c:pt>
                <c:pt idx="156">
                  <c:v>62.5</c:v>
                </c:pt>
                <c:pt idx="157">
                  <c:v>62.5</c:v>
                </c:pt>
                <c:pt idx="158">
                  <c:v>62.5</c:v>
                </c:pt>
                <c:pt idx="159">
                  <c:v>62.5</c:v>
                </c:pt>
                <c:pt idx="160">
                  <c:v>62.5</c:v>
                </c:pt>
                <c:pt idx="161">
                  <c:v>62.5</c:v>
                </c:pt>
                <c:pt idx="162">
                  <c:v>62.5</c:v>
                </c:pt>
                <c:pt idx="163">
                  <c:v>62.5</c:v>
                </c:pt>
                <c:pt idx="164">
                  <c:v>62.5</c:v>
                </c:pt>
                <c:pt idx="165">
                  <c:v>62.5</c:v>
                </c:pt>
                <c:pt idx="166">
                  <c:v>62.5</c:v>
                </c:pt>
                <c:pt idx="167">
                  <c:v>62.5</c:v>
                </c:pt>
                <c:pt idx="168">
                  <c:v>62.5</c:v>
                </c:pt>
                <c:pt idx="169">
                  <c:v>62.5</c:v>
                </c:pt>
                <c:pt idx="170">
                  <c:v>62.5</c:v>
                </c:pt>
                <c:pt idx="171">
                  <c:v>62.5</c:v>
                </c:pt>
                <c:pt idx="172">
                  <c:v>62.5</c:v>
                </c:pt>
                <c:pt idx="173">
                  <c:v>62.5</c:v>
                </c:pt>
                <c:pt idx="174">
                  <c:v>62.5</c:v>
                </c:pt>
                <c:pt idx="175">
                  <c:v>62.5</c:v>
                </c:pt>
                <c:pt idx="176">
                  <c:v>62.5</c:v>
                </c:pt>
                <c:pt idx="177">
                  <c:v>62.5</c:v>
                </c:pt>
                <c:pt idx="178">
                  <c:v>62.5</c:v>
                </c:pt>
                <c:pt idx="179">
                  <c:v>62.5</c:v>
                </c:pt>
                <c:pt idx="180">
                  <c:v>62.5</c:v>
                </c:pt>
                <c:pt idx="181">
                  <c:v>62.5</c:v>
                </c:pt>
                <c:pt idx="182">
                  <c:v>62.5</c:v>
                </c:pt>
                <c:pt idx="183">
                  <c:v>62.5</c:v>
                </c:pt>
                <c:pt idx="184">
                  <c:v>62.5</c:v>
                </c:pt>
                <c:pt idx="185">
                  <c:v>62.5</c:v>
                </c:pt>
                <c:pt idx="186">
                  <c:v>62.5</c:v>
                </c:pt>
                <c:pt idx="187">
                  <c:v>62.5</c:v>
                </c:pt>
                <c:pt idx="188">
                  <c:v>62.5</c:v>
                </c:pt>
                <c:pt idx="189">
                  <c:v>62.5</c:v>
                </c:pt>
                <c:pt idx="190">
                  <c:v>62.5</c:v>
                </c:pt>
                <c:pt idx="191">
                  <c:v>62.5</c:v>
                </c:pt>
                <c:pt idx="192">
                  <c:v>62.5</c:v>
                </c:pt>
                <c:pt idx="193">
                  <c:v>62.5</c:v>
                </c:pt>
                <c:pt idx="194">
                  <c:v>62.5</c:v>
                </c:pt>
                <c:pt idx="195">
                  <c:v>62.5</c:v>
                </c:pt>
                <c:pt idx="196">
                  <c:v>62.5</c:v>
                </c:pt>
                <c:pt idx="197">
                  <c:v>62.5</c:v>
                </c:pt>
                <c:pt idx="198">
                  <c:v>62.5</c:v>
                </c:pt>
                <c:pt idx="199">
                  <c:v>62.5</c:v>
                </c:pt>
                <c:pt idx="200">
                  <c:v>62.5</c:v>
                </c:pt>
                <c:pt idx="201">
                  <c:v>62.5</c:v>
                </c:pt>
                <c:pt idx="202">
                  <c:v>62.5</c:v>
                </c:pt>
                <c:pt idx="203">
                  <c:v>62.5</c:v>
                </c:pt>
                <c:pt idx="204">
                  <c:v>62.5</c:v>
                </c:pt>
                <c:pt idx="205">
                  <c:v>62.5</c:v>
                </c:pt>
                <c:pt idx="206">
                  <c:v>62.5</c:v>
                </c:pt>
                <c:pt idx="207">
                  <c:v>62.5</c:v>
                </c:pt>
                <c:pt idx="208">
                  <c:v>62.5</c:v>
                </c:pt>
                <c:pt idx="209">
                  <c:v>62.5</c:v>
                </c:pt>
                <c:pt idx="210">
                  <c:v>62.5</c:v>
                </c:pt>
                <c:pt idx="211">
                  <c:v>62.5</c:v>
                </c:pt>
                <c:pt idx="212">
                  <c:v>62.5</c:v>
                </c:pt>
                <c:pt idx="213">
                  <c:v>62.5</c:v>
                </c:pt>
                <c:pt idx="214">
                  <c:v>62.5</c:v>
                </c:pt>
                <c:pt idx="215">
                  <c:v>62.5</c:v>
                </c:pt>
                <c:pt idx="216">
                  <c:v>162.5</c:v>
                </c:pt>
                <c:pt idx="217">
                  <c:v>162.5</c:v>
                </c:pt>
                <c:pt idx="218">
                  <c:v>162.5</c:v>
                </c:pt>
                <c:pt idx="219">
                  <c:v>162.5</c:v>
                </c:pt>
                <c:pt idx="220">
                  <c:v>162.5</c:v>
                </c:pt>
                <c:pt idx="221">
                  <c:v>162.5</c:v>
                </c:pt>
                <c:pt idx="222">
                  <c:v>162.5</c:v>
                </c:pt>
                <c:pt idx="223">
                  <c:v>162.5</c:v>
                </c:pt>
                <c:pt idx="224">
                  <c:v>162.5</c:v>
                </c:pt>
                <c:pt idx="225">
                  <c:v>162.5</c:v>
                </c:pt>
                <c:pt idx="226">
                  <c:v>162.5</c:v>
                </c:pt>
                <c:pt idx="227">
                  <c:v>162.5</c:v>
                </c:pt>
                <c:pt idx="228">
                  <c:v>162.5</c:v>
                </c:pt>
                <c:pt idx="229">
                  <c:v>162.5</c:v>
                </c:pt>
                <c:pt idx="230">
                  <c:v>162.5</c:v>
                </c:pt>
                <c:pt idx="231">
                  <c:v>162.5</c:v>
                </c:pt>
                <c:pt idx="232">
                  <c:v>162.5</c:v>
                </c:pt>
                <c:pt idx="233">
                  <c:v>162.5</c:v>
                </c:pt>
                <c:pt idx="234">
                  <c:v>162.5</c:v>
                </c:pt>
                <c:pt idx="235">
                  <c:v>162.5</c:v>
                </c:pt>
                <c:pt idx="236">
                  <c:v>162.5</c:v>
                </c:pt>
                <c:pt idx="237">
                  <c:v>162.5</c:v>
                </c:pt>
                <c:pt idx="238">
                  <c:v>162.5</c:v>
                </c:pt>
                <c:pt idx="239">
                  <c:v>162.5</c:v>
                </c:pt>
                <c:pt idx="240">
                  <c:v>462.5</c:v>
                </c:pt>
                <c:pt idx="241">
                  <c:v>162.5</c:v>
                </c:pt>
                <c:pt idx="242">
                  <c:v>162.5</c:v>
                </c:pt>
                <c:pt idx="243">
                  <c:v>162.5</c:v>
                </c:pt>
                <c:pt idx="244">
                  <c:v>162.5</c:v>
                </c:pt>
                <c:pt idx="245">
                  <c:v>162.5</c:v>
                </c:pt>
                <c:pt idx="246">
                  <c:v>162.5</c:v>
                </c:pt>
                <c:pt idx="247">
                  <c:v>162.5</c:v>
                </c:pt>
                <c:pt idx="248">
                  <c:v>162.5</c:v>
                </c:pt>
                <c:pt idx="249">
                  <c:v>162.5</c:v>
                </c:pt>
                <c:pt idx="250">
                  <c:v>162.5</c:v>
                </c:pt>
                <c:pt idx="251">
                  <c:v>162.5</c:v>
                </c:pt>
                <c:pt idx="252">
                  <c:v>162.5</c:v>
                </c:pt>
                <c:pt idx="253">
                  <c:v>62.5</c:v>
                </c:pt>
                <c:pt idx="254">
                  <c:v>62.5</c:v>
                </c:pt>
                <c:pt idx="255">
                  <c:v>62.5</c:v>
                </c:pt>
                <c:pt idx="256">
                  <c:v>62.5</c:v>
                </c:pt>
                <c:pt idx="257">
                  <c:v>62.5</c:v>
                </c:pt>
                <c:pt idx="258">
                  <c:v>62.5</c:v>
                </c:pt>
                <c:pt idx="259">
                  <c:v>62.5</c:v>
                </c:pt>
                <c:pt idx="260">
                  <c:v>62.5</c:v>
                </c:pt>
                <c:pt idx="261">
                  <c:v>62.5</c:v>
                </c:pt>
                <c:pt idx="262">
                  <c:v>62.5</c:v>
                </c:pt>
                <c:pt idx="263">
                  <c:v>62.5</c:v>
                </c:pt>
                <c:pt idx="264">
                  <c:v>62.5</c:v>
                </c:pt>
                <c:pt idx="265">
                  <c:v>62.5</c:v>
                </c:pt>
                <c:pt idx="266">
                  <c:v>62.5</c:v>
                </c:pt>
                <c:pt idx="267">
                  <c:v>62.5</c:v>
                </c:pt>
                <c:pt idx="268">
                  <c:v>62.5</c:v>
                </c:pt>
                <c:pt idx="269">
                  <c:v>62.5</c:v>
                </c:pt>
                <c:pt idx="270">
                  <c:v>62.5</c:v>
                </c:pt>
                <c:pt idx="271">
                  <c:v>62.5</c:v>
                </c:pt>
                <c:pt idx="272">
                  <c:v>62.5</c:v>
                </c:pt>
                <c:pt idx="273">
                  <c:v>62.5</c:v>
                </c:pt>
                <c:pt idx="274">
                  <c:v>62.5</c:v>
                </c:pt>
                <c:pt idx="275">
                  <c:v>62.5</c:v>
                </c:pt>
                <c:pt idx="276">
                  <c:v>62.5</c:v>
                </c:pt>
                <c:pt idx="277">
                  <c:v>62.5</c:v>
                </c:pt>
                <c:pt idx="278">
                  <c:v>62.5</c:v>
                </c:pt>
                <c:pt idx="279">
                  <c:v>62.5</c:v>
                </c:pt>
                <c:pt idx="280">
                  <c:v>62.5</c:v>
                </c:pt>
                <c:pt idx="281">
                  <c:v>62.5</c:v>
                </c:pt>
                <c:pt idx="282">
                  <c:v>62.5</c:v>
                </c:pt>
                <c:pt idx="283">
                  <c:v>62.5</c:v>
                </c:pt>
                <c:pt idx="284">
                  <c:v>62.5</c:v>
                </c:pt>
                <c:pt idx="285">
                  <c:v>62.5</c:v>
                </c:pt>
                <c:pt idx="286">
                  <c:v>62.5</c:v>
                </c:pt>
                <c:pt idx="287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428240"/>
        <c:axId val="263428800"/>
      </c:barChart>
      <c:catAx>
        <c:axId val="26342824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428800"/>
        <c:crosses val="autoZero"/>
        <c:auto val="1"/>
        <c:lblAlgn val="ctr"/>
        <c:lblOffset val="100"/>
        <c:noMultiLvlLbl val="0"/>
      </c:catAx>
      <c:valAx>
        <c:axId val="2634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42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'c'!$I$1</c:f>
              <c:strCache>
                <c:ptCount val="1"/>
                <c:pt idx="0">
                  <c:v>TOTAL Sala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'c'!$I$2:$I$289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220</c:v>
                </c:pt>
                <c:pt idx="241">
                  <c:v>220</c:v>
                </c:pt>
                <c:pt idx="242">
                  <c:v>220</c:v>
                </c:pt>
                <c:pt idx="243">
                  <c:v>220</c:v>
                </c:pt>
                <c:pt idx="244">
                  <c:v>220</c:v>
                </c:pt>
                <c:pt idx="245">
                  <c:v>220</c:v>
                </c:pt>
                <c:pt idx="246">
                  <c:v>220</c:v>
                </c:pt>
                <c:pt idx="247">
                  <c:v>220</c:v>
                </c:pt>
                <c:pt idx="248">
                  <c:v>220</c:v>
                </c:pt>
                <c:pt idx="249">
                  <c:v>220</c:v>
                </c:pt>
                <c:pt idx="250">
                  <c:v>220</c:v>
                </c:pt>
                <c:pt idx="251">
                  <c:v>220</c:v>
                </c:pt>
                <c:pt idx="252">
                  <c:v>220</c:v>
                </c:pt>
                <c:pt idx="253">
                  <c:v>220</c:v>
                </c:pt>
                <c:pt idx="254">
                  <c:v>220</c:v>
                </c:pt>
                <c:pt idx="255">
                  <c:v>220</c:v>
                </c:pt>
                <c:pt idx="256">
                  <c:v>220</c:v>
                </c:pt>
                <c:pt idx="257">
                  <c:v>220</c:v>
                </c:pt>
                <c:pt idx="258">
                  <c:v>220</c:v>
                </c:pt>
                <c:pt idx="259">
                  <c:v>220</c:v>
                </c:pt>
                <c:pt idx="260">
                  <c:v>220</c:v>
                </c:pt>
                <c:pt idx="261">
                  <c:v>220</c:v>
                </c:pt>
                <c:pt idx="262">
                  <c:v>220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220</c:v>
                </c:pt>
                <c:pt idx="269">
                  <c:v>220</c:v>
                </c:pt>
                <c:pt idx="270">
                  <c:v>220</c:v>
                </c:pt>
                <c:pt idx="271">
                  <c:v>220</c:v>
                </c:pt>
                <c:pt idx="272">
                  <c:v>220</c:v>
                </c:pt>
                <c:pt idx="273">
                  <c:v>220</c:v>
                </c:pt>
                <c:pt idx="274">
                  <c:v>220</c:v>
                </c:pt>
                <c:pt idx="275">
                  <c:v>220</c:v>
                </c:pt>
                <c:pt idx="276">
                  <c:v>220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309280"/>
        <c:axId val="263309840"/>
      </c:barChart>
      <c:catAx>
        <c:axId val="2633092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09840"/>
        <c:crosses val="autoZero"/>
        <c:auto val="1"/>
        <c:lblAlgn val="ctr"/>
        <c:lblOffset val="100"/>
        <c:noMultiLvlLbl val="0"/>
      </c:catAx>
      <c:valAx>
        <c:axId val="2633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0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'c'!$L$1</c:f>
              <c:strCache>
                <c:ptCount val="1"/>
                <c:pt idx="0">
                  <c:v>TOTAL banheiro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'c'!$L$2:$L$289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1515</c:v>
                </c:pt>
                <c:pt idx="85">
                  <c:v>1515</c:v>
                </c:pt>
                <c:pt idx="86">
                  <c:v>1515</c:v>
                </c:pt>
                <c:pt idx="87">
                  <c:v>1515</c:v>
                </c:pt>
                <c:pt idx="88">
                  <c:v>1515</c:v>
                </c:pt>
                <c:pt idx="89">
                  <c:v>1515</c:v>
                </c:pt>
                <c:pt idx="90">
                  <c:v>1515</c:v>
                </c:pt>
                <c:pt idx="91">
                  <c:v>1515</c:v>
                </c:pt>
                <c:pt idx="92">
                  <c:v>1515</c:v>
                </c:pt>
                <c:pt idx="93">
                  <c:v>1515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1500</c:v>
                </c:pt>
                <c:pt idx="211">
                  <c:v>1500</c:v>
                </c:pt>
                <c:pt idx="212">
                  <c:v>1500</c:v>
                </c:pt>
                <c:pt idx="213">
                  <c:v>1500</c:v>
                </c:pt>
                <c:pt idx="214">
                  <c:v>0</c:v>
                </c:pt>
                <c:pt idx="215">
                  <c:v>0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1515</c:v>
                </c:pt>
                <c:pt idx="223">
                  <c:v>1515</c:v>
                </c:pt>
                <c:pt idx="224">
                  <c:v>1515</c:v>
                </c:pt>
                <c:pt idx="225">
                  <c:v>1515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1515</c:v>
                </c:pt>
                <c:pt idx="235">
                  <c:v>1515</c:v>
                </c:pt>
                <c:pt idx="236">
                  <c:v>1515</c:v>
                </c:pt>
                <c:pt idx="237">
                  <c:v>1515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1515</c:v>
                </c:pt>
                <c:pt idx="265">
                  <c:v>1515</c:v>
                </c:pt>
                <c:pt idx="266">
                  <c:v>1515</c:v>
                </c:pt>
                <c:pt idx="267">
                  <c:v>1515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312080"/>
        <c:axId val="263312640"/>
      </c:barChart>
      <c:catAx>
        <c:axId val="2633120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12640"/>
        <c:crosses val="autoZero"/>
        <c:auto val="1"/>
        <c:lblAlgn val="ctr"/>
        <c:lblOffset val="100"/>
        <c:noMultiLvlLbl val="0"/>
      </c:catAx>
      <c:valAx>
        <c:axId val="26331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1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'c'!$M$1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'c'!$A$2:$A$289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'c'!$M$2:$M$289</c:f>
              <c:numCache>
                <c:formatCode>General</c:formatCode>
                <c:ptCount val="288"/>
                <c:pt idx="0">
                  <c:v>62.5</c:v>
                </c:pt>
                <c:pt idx="1">
                  <c:v>62.5</c:v>
                </c:pt>
                <c:pt idx="2">
                  <c:v>62.5</c:v>
                </c:pt>
                <c:pt idx="3">
                  <c:v>62.5</c:v>
                </c:pt>
                <c:pt idx="4">
                  <c:v>62.5</c:v>
                </c:pt>
                <c:pt idx="5">
                  <c:v>62.5</c:v>
                </c:pt>
                <c:pt idx="6">
                  <c:v>62.5</c:v>
                </c:pt>
                <c:pt idx="7">
                  <c:v>62.5</c:v>
                </c:pt>
                <c:pt idx="8">
                  <c:v>62.5</c:v>
                </c:pt>
                <c:pt idx="9">
                  <c:v>62.5</c:v>
                </c:pt>
                <c:pt idx="10">
                  <c:v>62.5</c:v>
                </c:pt>
                <c:pt idx="11">
                  <c:v>62.5</c:v>
                </c:pt>
                <c:pt idx="12">
                  <c:v>62.5</c:v>
                </c:pt>
                <c:pt idx="13">
                  <c:v>62.5</c:v>
                </c:pt>
                <c:pt idx="14">
                  <c:v>62.5</c:v>
                </c:pt>
                <c:pt idx="15">
                  <c:v>62.5</c:v>
                </c:pt>
                <c:pt idx="16">
                  <c:v>62.5</c:v>
                </c:pt>
                <c:pt idx="17">
                  <c:v>62.5</c:v>
                </c:pt>
                <c:pt idx="18">
                  <c:v>62.5</c:v>
                </c:pt>
                <c:pt idx="19">
                  <c:v>62.5</c:v>
                </c:pt>
                <c:pt idx="20">
                  <c:v>62.5</c:v>
                </c:pt>
                <c:pt idx="21">
                  <c:v>62.5</c:v>
                </c:pt>
                <c:pt idx="22">
                  <c:v>62.5</c:v>
                </c:pt>
                <c:pt idx="23">
                  <c:v>62.5</c:v>
                </c:pt>
                <c:pt idx="24">
                  <c:v>62.5</c:v>
                </c:pt>
                <c:pt idx="25">
                  <c:v>62.5</c:v>
                </c:pt>
                <c:pt idx="26">
                  <c:v>62.5</c:v>
                </c:pt>
                <c:pt idx="27">
                  <c:v>62.5</c:v>
                </c:pt>
                <c:pt idx="28">
                  <c:v>62.5</c:v>
                </c:pt>
                <c:pt idx="29">
                  <c:v>62.5</c:v>
                </c:pt>
                <c:pt idx="30">
                  <c:v>62.5</c:v>
                </c:pt>
                <c:pt idx="31">
                  <c:v>62.5</c:v>
                </c:pt>
                <c:pt idx="32">
                  <c:v>62.5</c:v>
                </c:pt>
                <c:pt idx="33">
                  <c:v>62.5</c:v>
                </c:pt>
                <c:pt idx="34">
                  <c:v>62.5</c:v>
                </c:pt>
                <c:pt idx="35">
                  <c:v>62.5</c:v>
                </c:pt>
                <c:pt idx="36">
                  <c:v>62.5</c:v>
                </c:pt>
                <c:pt idx="37">
                  <c:v>62.5</c:v>
                </c:pt>
                <c:pt idx="38">
                  <c:v>62.5</c:v>
                </c:pt>
                <c:pt idx="39">
                  <c:v>62.5</c:v>
                </c:pt>
                <c:pt idx="40">
                  <c:v>62.5</c:v>
                </c:pt>
                <c:pt idx="41">
                  <c:v>62.5</c:v>
                </c:pt>
                <c:pt idx="42">
                  <c:v>62.5</c:v>
                </c:pt>
                <c:pt idx="43">
                  <c:v>62.5</c:v>
                </c:pt>
                <c:pt idx="44">
                  <c:v>62.5</c:v>
                </c:pt>
                <c:pt idx="45">
                  <c:v>62.5</c:v>
                </c:pt>
                <c:pt idx="46">
                  <c:v>62.5</c:v>
                </c:pt>
                <c:pt idx="47">
                  <c:v>62.5</c:v>
                </c:pt>
                <c:pt idx="48">
                  <c:v>62.5</c:v>
                </c:pt>
                <c:pt idx="49">
                  <c:v>62.5</c:v>
                </c:pt>
                <c:pt idx="50">
                  <c:v>62.5</c:v>
                </c:pt>
                <c:pt idx="51">
                  <c:v>62.5</c:v>
                </c:pt>
                <c:pt idx="52">
                  <c:v>62.5</c:v>
                </c:pt>
                <c:pt idx="53">
                  <c:v>62.5</c:v>
                </c:pt>
                <c:pt idx="54">
                  <c:v>62.5</c:v>
                </c:pt>
                <c:pt idx="55">
                  <c:v>62.5</c:v>
                </c:pt>
                <c:pt idx="56">
                  <c:v>62.5</c:v>
                </c:pt>
                <c:pt idx="57">
                  <c:v>62.5</c:v>
                </c:pt>
                <c:pt idx="58">
                  <c:v>62.5</c:v>
                </c:pt>
                <c:pt idx="59">
                  <c:v>62.5</c:v>
                </c:pt>
                <c:pt idx="60">
                  <c:v>62.5</c:v>
                </c:pt>
                <c:pt idx="61">
                  <c:v>62.5</c:v>
                </c:pt>
                <c:pt idx="62">
                  <c:v>62.5</c:v>
                </c:pt>
                <c:pt idx="63">
                  <c:v>62.5</c:v>
                </c:pt>
                <c:pt idx="64">
                  <c:v>62.5</c:v>
                </c:pt>
                <c:pt idx="65">
                  <c:v>62.5</c:v>
                </c:pt>
                <c:pt idx="66">
                  <c:v>62.5</c:v>
                </c:pt>
                <c:pt idx="67">
                  <c:v>62.5</c:v>
                </c:pt>
                <c:pt idx="68">
                  <c:v>62.5</c:v>
                </c:pt>
                <c:pt idx="69">
                  <c:v>62.5</c:v>
                </c:pt>
                <c:pt idx="70">
                  <c:v>62.5</c:v>
                </c:pt>
                <c:pt idx="71">
                  <c:v>62.5</c:v>
                </c:pt>
                <c:pt idx="72">
                  <c:v>77.5</c:v>
                </c:pt>
                <c:pt idx="73">
                  <c:v>77.5</c:v>
                </c:pt>
                <c:pt idx="74">
                  <c:v>77.5</c:v>
                </c:pt>
                <c:pt idx="75">
                  <c:v>77.5</c:v>
                </c:pt>
                <c:pt idx="76">
                  <c:v>77.5</c:v>
                </c:pt>
                <c:pt idx="77">
                  <c:v>77.5</c:v>
                </c:pt>
                <c:pt idx="78">
                  <c:v>77.5</c:v>
                </c:pt>
                <c:pt idx="79">
                  <c:v>77.5</c:v>
                </c:pt>
                <c:pt idx="80">
                  <c:v>77.5</c:v>
                </c:pt>
                <c:pt idx="81">
                  <c:v>77.5</c:v>
                </c:pt>
                <c:pt idx="82">
                  <c:v>77.5</c:v>
                </c:pt>
                <c:pt idx="83">
                  <c:v>77.5</c:v>
                </c:pt>
                <c:pt idx="84">
                  <c:v>1577.5</c:v>
                </c:pt>
                <c:pt idx="85">
                  <c:v>1577.5</c:v>
                </c:pt>
                <c:pt idx="86">
                  <c:v>1577.5</c:v>
                </c:pt>
                <c:pt idx="87">
                  <c:v>1577.5</c:v>
                </c:pt>
                <c:pt idx="88">
                  <c:v>1577.5</c:v>
                </c:pt>
                <c:pt idx="89">
                  <c:v>1577.5</c:v>
                </c:pt>
                <c:pt idx="90">
                  <c:v>1577.5</c:v>
                </c:pt>
                <c:pt idx="91">
                  <c:v>1577.5</c:v>
                </c:pt>
                <c:pt idx="92">
                  <c:v>1577.5</c:v>
                </c:pt>
                <c:pt idx="93">
                  <c:v>1577.5</c:v>
                </c:pt>
                <c:pt idx="94">
                  <c:v>77.5</c:v>
                </c:pt>
                <c:pt idx="95">
                  <c:v>77.5</c:v>
                </c:pt>
                <c:pt idx="96">
                  <c:v>77.5</c:v>
                </c:pt>
                <c:pt idx="97">
                  <c:v>62.5</c:v>
                </c:pt>
                <c:pt idx="98">
                  <c:v>62.5</c:v>
                </c:pt>
                <c:pt idx="99">
                  <c:v>62.5</c:v>
                </c:pt>
                <c:pt idx="100">
                  <c:v>62.5</c:v>
                </c:pt>
                <c:pt idx="101">
                  <c:v>62.5</c:v>
                </c:pt>
                <c:pt idx="102">
                  <c:v>62.5</c:v>
                </c:pt>
                <c:pt idx="103">
                  <c:v>62.5</c:v>
                </c:pt>
                <c:pt idx="104">
                  <c:v>62.5</c:v>
                </c:pt>
                <c:pt idx="105">
                  <c:v>62.5</c:v>
                </c:pt>
                <c:pt idx="106">
                  <c:v>62.5</c:v>
                </c:pt>
                <c:pt idx="107">
                  <c:v>62.5</c:v>
                </c:pt>
                <c:pt idx="108">
                  <c:v>62.5</c:v>
                </c:pt>
                <c:pt idx="109">
                  <c:v>62.5</c:v>
                </c:pt>
                <c:pt idx="110">
                  <c:v>62.5</c:v>
                </c:pt>
                <c:pt idx="111">
                  <c:v>62.5</c:v>
                </c:pt>
                <c:pt idx="112">
                  <c:v>62.5</c:v>
                </c:pt>
                <c:pt idx="113">
                  <c:v>62.5</c:v>
                </c:pt>
                <c:pt idx="114">
                  <c:v>62.5</c:v>
                </c:pt>
                <c:pt idx="115">
                  <c:v>62.5</c:v>
                </c:pt>
                <c:pt idx="116">
                  <c:v>62.5</c:v>
                </c:pt>
                <c:pt idx="117">
                  <c:v>62.5</c:v>
                </c:pt>
                <c:pt idx="118">
                  <c:v>62.5</c:v>
                </c:pt>
                <c:pt idx="119">
                  <c:v>62.5</c:v>
                </c:pt>
                <c:pt idx="120">
                  <c:v>62.5</c:v>
                </c:pt>
                <c:pt idx="121">
                  <c:v>362.5</c:v>
                </c:pt>
                <c:pt idx="122">
                  <c:v>362.5</c:v>
                </c:pt>
                <c:pt idx="123">
                  <c:v>362.5</c:v>
                </c:pt>
                <c:pt idx="124">
                  <c:v>62.5</c:v>
                </c:pt>
                <c:pt idx="125">
                  <c:v>62.5</c:v>
                </c:pt>
                <c:pt idx="126">
                  <c:v>62.5</c:v>
                </c:pt>
                <c:pt idx="127">
                  <c:v>62.5</c:v>
                </c:pt>
                <c:pt idx="128">
                  <c:v>62.5</c:v>
                </c:pt>
                <c:pt idx="129">
                  <c:v>62.5</c:v>
                </c:pt>
                <c:pt idx="130">
                  <c:v>62.5</c:v>
                </c:pt>
                <c:pt idx="131">
                  <c:v>62.5</c:v>
                </c:pt>
                <c:pt idx="132">
                  <c:v>62.5</c:v>
                </c:pt>
                <c:pt idx="133">
                  <c:v>62.5</c:v>
                </c:pt>
                <c:pt idx="134">
                  <c:v>62.5</c:v>
                </c:pt>
                <c:pt idx="135">
                  <c:v>62.5</c:v>
                </c:pt>
                <c:pt idx="136">
                  <c:v>62.5</c:v>
                </c:pt>
                <c:pt idx="137">
                  <c:v>62.5</c:v>
                </c:pt>
                <c:pt idx="138">
                  <c:v>62.5</c:v>
                </c:pt>
                <c:pt idx="139">
                  <c:v>62.5</c:v>
                </c:pt>
                <c:pt idx="140">
                  <c:v>62.5</c:v>
                </c:pt>
                <c:pt idx="141">
                  <c:v>62.5</c:v>
                </c:pt>
                <c:pt idx="142">
                  <c:v>62.5</c:v>
                </c:pt>
                <c:pt idx="143">
                  <c:v>62.5</c:v>
                </c:pt>
                <c:pt idx="144">
                  <c:v>62.5</c:v>
                </c:pt>
                <c:pt idx="145">
                  <c:v>62.5</c:v>
                </c:pt>
                <c:pt idx="146">
                  <c:v>62.5</c:v>
                </c:pt>
                <c:pt idx="147">
                  <c:v>62.5</c:v>
                </c:pt>
                <c:pt idx="148">
                  <c:v>62.5</c:v>
                </c:pt>
                <c:pt idx="149">
                  <c:v>62.5</c:v>
                </c:pt>
                <c:pt idx="150">
                  <c:v>62.5</c:v>
                </c:pt>
                <c:pt idx="151">
                  <c:v>62.5</c:v>
                </c:pt>
                <c:pt idx="152">
                  <c:v>62.5</c:v>
                </c:pt>
                <c:pt idx="153">
                  <c:v>62.5</c:v>
                </c:pt>
                <c:pt idx="154">
                  <c:v>62.5</c:v>
                </c:pt>
                <c:pt idx="155">
                  <c:v>62.5</c:v>
                </c:pt>
                <c:pt idx="156">
                  <c:v>62.5</c:v>
                </c:pt>
                <c:pt idx="157">
                  <c:v>62.5</c:v>
                </c:pt>
                <c:pt idx="158">
                  <c:v>62.5</c:v>
                </c:pt>
                <c:pt idx="159">
                  <c:v>62.5</c:v>
                </c:pt>
                <c:pt idx="160">
                  <c:v>62.5</c:v>
                </c:pt>
                <c:pt idx="161">
                  <c:v>62.5</c:v>
                </c:pt>
                <c:pt idx="162">
                  <c:v>62.5</c:v>
                </c:pt>
                <c:pt idx="163">
                  <c:v>62.5</c:v>
                </c:pt>
                <c:pt idx="164">
                  <c:v>62.5</c:v>
                </c:pt>
                <c:pt idx="165">
                  <c:v>62.5</c:v>
                </c:pt>
                <c:pt idx="166">
                  <c:v>62.5</c:v>
                </c:pt>
                <c:pt idx="167">
                  <c:v>62.5</c:v>
                </c:pt>
                <c:pt idx="168">
                  <c:v>62.5</c:v>
                </c:pt>
                <c:pt idx="169">
                  <c:v>62.5</c:v>
                </c:pt>
                <c:pt idx="170">
                  <c:v>62.5</c:v>
                </c:pt>
                <c:pt idx="171">
                  <c:v>62.5</c:v>
                </c:pt>
                <c:pt idx="172">
                  <c:v>62.5</c:v>
                </c:pt>
                <c:pt idx="173">
                  <c:v>62.5</c:v>
                </c:pt>
                <c:pt idx="174">
                  <c:v>62.5</c:v>
                </c:pt>
                <c:pt idx="175">
                  <c:v>62.5</c:v>
                </c:pt>
                <c:pt idx="176">
                  <c:v>62.5</c:v>
                </c:pt>
                <c:pt idx="177">
                  <c:v>62.5</c:v>
                </c:pt>
                <c:pt idx="178">
                  <c:v>62.5</c:v>
                </c:pt>
                <c:pt idx="179">
                  <c:v>62.5</c:v>
                </c:pt>
                <c:pt idx="180">
                  <c:v>62.5</c:v>
                </c:pt>
                <c:pt idx="181">
                  <c:v>62.5</c:v>
                </c:pt>
                <c:pt idx="182">
                  <c:v>62.5</c:v>
                </c:pt>
                <c:pt idx="183">
                  <c:v>62.5</c:v>
                </c:pt>
                <c:pt idx="184">
                  <c:v>62.5</c:v>
                </c:pt>
                <c:pt idx="185">
                  <c:v>62.5</c:v>
                </c:pt>
                <c:pt idx="186">
                  <c:v>62.5</c:v>
                </c:pt>
                <c:pt idx="187">
                  <c:v>62.5</c:v>
                </c:pt>
                <c:pt idx="188">
                  <c:v>62.5</c:v>
                </c:pt>
                <c:pt idx="189">
                  <c:v>62.5</c:v>
                </c:pt>
                <c:pt idx="190">
                  <c:v>62.5</c:v>
                </c:pt>
                <c:pt idx="191">
                  <c:v>62.5</c:v>
                </c:pt>
                <c:pt idx="192">
                  <c:v>62.5</c:v>
                </c:pt>
                <c:pt idx="193">
                  <c:v>62.5</c:v>
                </c:pt>
                <c:pt idx="194">
                  <c:v>62.5</c:v>
                </c:pt>
                <c:pt idx="195">
                  <c:v>62.5</c:v>
                </c:pt>
                <c:pt idx="196">
                  <c:v>62.5</c:v>
                </c:pt>
                <c:pt idx="197">
                  <c:v>62.5</c:v>
                </c:pt>
                <c:pt idx="198">
                  <c:v>62.5</c:v>
                </c:pt>
                <c:pt idx="199">
                  <c:v>62.5</c:v>
                </c:pt>
                <c:pt idx="200">
                  <c:v>62.5</c:v>
                </c:pt>
                <c:pt idx="201">
                  <c:v>62.5</c:v>
                </c:pt>
                <c:pt idx="202">
                  <c:v>62.5</c:v>
                </c:pt>
                <c:pt idx="203">
                  <c:v>62.5</c:v>
                </c:pt>
                <c:pt idx="204">
                  <c:v>62.5</c:v>
                </c:pt>
                <c:pt idx="205">
                  <c:v>62.5</c:v>
                </c:pt>
                <c:pt idx="206">
                  <c:v>62.5</c:v>
                </c:pt>
                <c:pt idx="207">
                  <c:v>62.5</c:v>
                </c:pt>
                <c:pt idx="208">
                  <c:v>62.5</c:v>
                </c:pt>
                <c:pt idx="209">
                  <c:v>62.5</c:v>
                </c:pt>
                <c:pt idx="210">
                  <c:v>1562.5</c:v>
                </c:pt>
                <c:pt idx="211">
                  <c:v>1562.5</c:v>
                </c:pt>
                <c:pt idx="212">
                  <c:v>1562.5</c:v>
                </c:pt>
                <c:pt idx="213">
                  <c:v>1562.5</c:v>
                </c:pt>
                <c:pt idx="214">
                  <c:v>62.5</c:v>
                </c:pt>
                <c:pt idx="215">
                  <c:v>62.5</c:v>
                </c:pt>
                <c:pt idx="216">
                  <c:v>297.5</c:v>
                </c:pt>
                <c:pt idx="217">
                  <c:v>297.5</c:v>
                </c:pt>
                <c:pt idx="218">
                  <c:v>297.5</c:v>
                </c:pt>
                <c:pt idx="219">
                  <c:v>297.5</c:v>
                </c:pt>
                <c:pt idx="220">
                  <c:v>297.5</c:v>
                </c:pt>
                <c:pt idx="221">
                  <c:v>297.5</c:v>
                </c:pt>
                <c:pt idx="222">
                  <c:v>1797.5</c:v>
                </c:pt>
                <c:pt idx="223">
                  <c:v>1797.5</c:v>
                </c:pt>
                <c:pt idx="224">
                  <c:v>1797.5</c:v>
                </c:pt>
                <c:pt idx="225">
                  <c:v>1797.5</c:v>
                </c:pt>
                <c:pt idx="226">
                  <c:v>297.5</c:v>
                </c:pt>
                <c:pt idx="227">
                  <c:v>297.5</c:v>
                </c:pt>
                <c:pt idx="228">
                  <c:v>397.5</c:v>
                </c:pt>
                <c:pt idx="229">
                  <c:v>397.5</c:v>
                </c:pt>
                <c:pt idx="230">
                  <c:v>397.5</c:v>
                </c:pt>
                <c:pt idx="231">
                  <c:v>397.5</c:v>
                </c:pt>
                <c:pt idx="232">
                  <c:v>397.5</c:v>
                </c:pt>
                <c:pt idx="233">
                  <c:v>397.5</c:v>
                </c:pt>
                <c:pt idx="234">
                  <c:v>1897.5</c:v>
                </c:pt>
                <c:pt idx="235">
                  <c:v>1897.5</c:v>
                </c:pt>
                <c:pt idx="236">
                  <c:v>1897.5</c:v>
                </c:pt>
                <c:pt idx="237">
                  <c:v>1897.5</c:v>
                </c:pt>
                <c:pt idx="238">
                  <c:v>397.5</c:v>
                </c:pt>
                <c:pt idx="239">
                  <c:v>397.5</c:v>
                </c:pt>
                <c:pt idx="240">
                  <c:v>697.5</c:v>
                </c:pt>
                <c:pt idx="241">
                  <c:v>397.5</c:v>
                </c:pt>
                <c:pt idx="242">
                  <c:v>397.5</c:v>
                </c:pt>
                <c:pt idx="243">
                  <c:v>397.5</c:v>
                </c:pt>
                <c:pt idx="244">
                  <c:v>397.5</c:v>
                </c:pt>
                <c:pt idx="245">
                  <c:v>397.5</c:v>
                </c:pt>
                <c:pt idx="246">
                  <c:v>397.5</c:v>
                </c:pt>
                <c:pt idx="247">
                  <c:v>397.5</c:v>
                </c:pt>
                <c:pt idx="248">
                  <c:v>397.5</c:v>
                </c:pt>
                <c:pt idx="249">
                  <c:v>397.5</c:v>
                </c:pt>
                <c:pt idx="250">
                  <c:v>397.5</c:v>
                </c:pt>
                <c:pt idx="251">
                  <c:v>397.5</c:v>
                </c:pt>
                <c:pt idx="252">
                  <c:v>397.5</c:v>
                </c:pt>
                <c:pt idx="253">
                  <c:v>297.5</c:v>
                </c:pt>
                <c:pt idx="254">
                  <c:v>297.5</c:v>
                </c:pt>
                <c:pt idx="255">
                  <c:v>297.5</c:v>
                </c:pt>
                <c:pt idx="256">
                  <c:v>297.5</c:v>
                </c:pt>
                <c:pt idx="257">
                  <c:v>297.5</c:v>
                </c:pt>
                <c:pt idx="258">
                  <c:v>297.5</c:v>
                </c:pt>
                <c:pt idx="259">
                  <c:v>297.5</c:v>
                </c:pt>
                <c:pt idx="260">
                  <c:v>297.5</c:v>
                </c:pt>
                <c:pt idx="261">
                  <c:v>297.5</c:v>
                </c:pt>
                <c:pt idx="262">
                  <c:v>297.5</c:v>
                </c:pt>
                <c:pt idx="263">
                  <c:v>297.5</c:v>
                </c:pt>
                <c:pt idx="264">
                  <c:v>1797.5</c:v>
                </c:pt>
                <c:pt idx="265">
                  <c:v>1797.5</c:v>
                </c:pt>
                <c:pt idx="266">
                  <c:v>1797.5</c:v>
                </c:pt>
                <c:pt idx="267">
                  <c:v>1797.5</c:v>
                </c:pt>
                <c:pt idx="268">
                  <c:v>297.5</c:v>
                </c:pt>
                <c:pt idx="269">
                  <c:v>297.5</c:v>
                </c:pt>
                <c:pt idx="270">
                  <c:v>297.5</c:v>
                </c:pt>
                <c:pt idx="271">
                  <c:v>282.5</c:v>
                </c:pt>
                <c:pt idx="272">
                  <c:v>282.5</c:v>
                </c:pt>
                <c:pt idx="273">
                  <c:v>282.5</c:v>
                </c:pt>
                <c:pt idx="274">
                  <c:v>282.5</c:v>
                </c:pt>
                <c:pt idx="275">
                  <c:v>282.5</c:v>
                </c:pt>
                <c:pt idx="276">
                  <c:v>282.5</c:v>
                </c:pt>
                <c:pt idx="277">
                  <c:v>62.5</c:v>
                </c:pt>
                <c:pt idx="278">
                  <c:v>62.5</c:v>
                </c:pt>
                <c:pt idx="279">
                  <c:v>62.5</c:v>
                </c:pt>
                <c:pt idx="280">
                  <c:v>62.5</c:v>
                </c:pt>
                <c:pt idx="281">
                  <c:v>62.5</c:v>
                </c:pt>
                <c:pt idx="282">
                  <c:v>62.5</c:v>
                </c:pt>
                <c:pt idx="283">
                  <c:v>62.5</c:v>
                </c:pt>
                <c:pt idx="284">
                  <c:v>62.5</c:v>
                </c:pt>
                <c:pt idx="285">
                  <c:v>62.5</c:v>
                </c:pt>
                <c:pt idx="286">
                  <c:v>62.5</c:v>
                </c:pt>
                <c:pt idx="287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314880"/>
        <c:axId val="263315440"/>
      </c:barChart>
      <c:catAx>
        <c:axId val="2633148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15440"/>
        <c:crosses val="autoZero"/>
        <c:auto val="1"/>
        <c:lblAlgn val="ctr"/>
        <c:lblOffset val="100"/>
        <c:noMultiLvlLbl val="0"/>
      </c:catAx>
      <c:valAx>
        <c:axId val="26331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331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d!$B$2</c:f>
              <c:strCache>
                <c:ptCount val="1"/>
                <c:pt idx="0">
                  <c:v>inverno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d!$A$3:$A$290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d!$B$3:$B$290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3000</c:v>
                </c:pt>
                <c:pt idx="85">
                  <c:v>3000</c:v>
                </c:pt>
                <c:pt idx="86">
                  <c:v>3000</c:v>
                </c:pt>
                <c:pt idx="87">
                  <c:v>3000</c:v>
                </c:pt>
                <c:pt idx="88">
                  <c:v>3000</c:v>
                </c:pt>
                <c:pt idx="89">
                  <c:v>3000</c:v>
                </c:pt>
                <c:pt idx="90">
                  <c:v>3000</c:v>
                </c:pt>
                <c:pt idx="91">
                  <c:v>3000</c:v>
                </c:pt>
                <c:pt idx="92">
                  <c:v>3000</c:v>
                </c:pt>
                <c:pt idx="93">
                  <c:v>3000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3000</c:v>
                </c:pt>
                <c:pt idx="211">
                  <c:v>3000</c:v>
                </c:pt>
                <c:pt idx="212">
                  <c:v>3000</c:v>
                </c:pt>
                <c:pt idx="213">
                  <c:v>3000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3000</c:v>
                </c:pt>
                <c:pt idx="223">
                  <c:v>3000</c:v>
                </c:pt>
                <c:pt idx="224">
                  <c:v>3000</c:v>
                </c:pt>
                <c:pt idx="225">
                  <c:v>3000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3000</c:v>
                </c:pt>
                <c:pt idx="235">
                  <c:v>3000</c:v>
                </c:pt>
                <c:pt idx="236">
                  <c:v>3000</c:v>
                </c:pt>
                <c:pt idx="237">
                  <c:v>3000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3000</c:v>
                </c:pt>
                <c:pt idx="265">
                  <c:v>3000</c:v>
                </c:pt>
                <c:pt idx="266">
                  <c:v>3000</c:v>
                </c:pt>
                <c:pt idx="267">
                  <c:v>3000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518848"/>
        <c:axId val="268519408"/>
      </c:barChart>
      <c:catAx>
        <c:axId val="2685188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519408"/>
        <c:crosses val="autoZero"/>
        <c:auto val="1"/>
        <c:lblAlgn val="ctr"/>
        <c:lblOffset val="100"/>
        <c:noMultiLvlLbl val="0"/>
      </c:catAx>
      <c:valAx>
        <c:axId val="26851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51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d!$C$2</c:f>
              <c:strCache>
                <c:ptCount val="1"/>
                <c:pt idx="0">
                  <c:v>verão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d!$A$3:$A$290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d!$C$3:$C$290</c:f>
              <c:numCache>
                <c:formatCode>General</c:formatCode>
                <c:ptCount val="288"/>
                <c:pt idx="84">
                  <c:v>1500</c:v>
                </c:pt>
                <c:pt idx="85">
                  <c:v>1500</c:v>
                </c:pt>
                <c:pt idx="86">
                  <c:v>1500</c:v>
                </c:pt>
                <c:pt idx="87">
                  <c:v>1500</c:v>
                </c:pt>
                <c:pt idx="88">
                  <c:v>1500</c:v>
                </c:pt>
                <c:pt idx="89">
                  <c:v>1500</c:v>
                </c:pt>
                <c:pt idx="90">
                  <c:v>1500</c:v>
                </c:pt>
                <c:pt idx="91">
                  <c:v>1500</c:v>
                </c:pt>
                <c:pt idx="92">
                  <c:v>1500</c:v>
                </c:pt>
                <c:pt idx="93">
                  <c:v>1500</c:v>
                </c:pt>
                <c:pt idx="210">
                  <c:v>1500</c:v>
                </c:pt>
                <c:pt idx="211">
                  <c:v>1500</c:v>
                </c:pt>
                <c:pt idx="212">
                  <c:v>1500</c:v>
                </c:pt>
                <c:pt idx="213">
                  <c:v>1500</c:v>
                </c:pt>
                <c:pt idx="222">
                  <c:v>1500</c:v>
                </c:pt>
                <c:pt idx="223">
                  <c:v>1500</c:v>
                </c:pt>
                <c:pt idx="224">
                  <c:v>1500</c:v>
                </c:pt>
                <c:pt idx="225">
                  <c:v>1500</c:v>
                </c:pt>
                <c:pt idx="234">
                  <c:v>1500</c:v>
                </c:pt>
                <c:pt idx="235">
                  <c:v>1500</c:v>
                </c:pt>
                <c:pt idx="236">
                  <c:v>1500</c:v>
                </c:pt>
                <c:pt idx="237">
                  <c:v>1500</c:v>
                </c:pt>
                <c:pt idx="264">
                  <c:v>1500</c:v>
                </c:pt>
                <c:pt idx="265">
                  <c:v>1500</c:v>
                </c:pt>
                <c:pt idx="266">
                  <c:v>1500</c:v>
                </c:pt>
                <c:pt idx="26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521648"/>
        <c:axId val="268522208"/>
      </c:barChart>
      <c:catAx>
        <c:axId val="2685216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522208"/>
        <c:crosses val="autoZero"/>
        <c:auto val="1"/>
        <c:lblAlgn val="ctr"/>
        <c:lblOffset val="100"/>
        <c:noMultiLvlLbl val="0"/>
      </c:catAx>
      <c:valAx>
        <c:axId val="2685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Inverno/verão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d!$B$2</c:f>
              <c:strCache>
                <c:ptCount val="1"/>
                <c:pt idx="0">
                  <c:v>inverno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d!$A$3:$A$290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d!$B$3:$B$290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3000</c:v>
                </c:pt>
                <c:pt idx="85">
                  <c:v>3000</c:v>
                </c:pt>
                <c:pt idx="86">
                  <c:v>3000</c:v>
                </c:pt>
                <c:pt idx="87">
                  <c:v>3000</c:v>
                </c:pt>
                <c:pt idx="88">
                  <c:v>3000</c:v>
                </c:pt>
                <c:pt idx="89">
                  <c:v>3000</c:v>
                </c:pt>
                <c:pt idx="90">
                  <c:v>3000</c:v>
                </c:pt>
                <c:pt idx="91">
                  <c:v>3000</c:v>
                </c:pt>
                <c:pt idx="92">
                  <c:v>3000</c:v>
                </c:pt>
                <c:pt idx="93">
                  <c:v>3000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3000</c:v>
                </c:pt>
                <c:pt idx="211">
                  <c:v>3000</c:v>
                </c:pt>
                <c:pt idx="212">
                  <c:v>3000</c:v>
                </c:pt>
                <c:pt idx="213">
                  <c:v>3000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3000</c:v>
                </c:pt>
                <c:pt idx="223">
                  <c:v>3000</c:v>
                </c:pt>
                <c:pt idx="224">
                  <c:v>3000</c:v>
                </c:pt>
                <c:pt idx="225">
                  <c:v>3000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3000</c:v>
                </c:pt>
                <c:pt idx="235">
                  <c:v>3000</c:v>
                </c:pt>
                <c:pt idx="236">
                  <c:v>3000</c:v>
                </c:pt>
                <c:pt idx="237">
                  <c:v>3000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3000</c:v>
                </c:pt>
                <c:pt idx="265">
                  <c:v>3000</c:v>
                </c:pt>
                <c:pt idx="266">
                  <c:v>3000</c:v>
                </c:pt>
                <c:pt idx="267">
                  <c:v>3000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d!$C$2</c:f>
              <c:strCache>
                <c:ptCount val="1"/>
                <c:pt idx="0">
                  <c:v>verão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d!$A$3:$A$290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6.9444444444444397E-3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</c:numCache>
            </c:numRef>
          </c:cat>
          <c:val>
            <c:numRef>
              <c:f>d!$C$3:$C$290</c:f>
              <c:numCache>
                <c:formatCode>General</c:formatCode>
                <c:ptCount val="288"/>
                <c:pt idx="84">
                  <c:v>1500</c:v>
                </c:pt>
                <c:pt idx="85">
                  <c:v>1500</c:v>
                </c:pt>
                <c:pt idx="86">
                  <c:v>1500</c:v>
                </c:pt>
                <c:pt idx="87">
                  <c:v>1500</c:v>
                </c:pt>
                <c:pt idx="88">
                  <c:v>1500</c:v>
                </c:pt>
                <c:pt idx="89">
                  <c:v>1500</c:v>
                </c:pt>
                <c:pt idx="90">
                  <c:v>1500</c:v>
                </c:pt>
                <c:pt idx="91">
                  <c:v>1500</c:v>
                </c:pt>
                <c:pt idx="92">
                  <c:v>1500</c:v>
                </c:pt>
                <c:pt idx="93">
                  <c:v>1500</c:v>
                </c:pt>
                <c:pt idx="210">
                  <c:v>1500</c:v>
                </c:pt>
                <c:pt idx="211">
                  <c:v>1500</c:v>
                </c:pt>
                <c:pt idx="212">
                  <c:v>1500</c:v>
                </c:pt>
                <c:pt idx="213">
                  <c:v>1500</c:v>
                </c:pt>
                <c:pt idx="222">
                  <c:v>1500</c:v>
                </c:pt>
                <c:pt idx="223">
                  <c:v>1500</c:v>
                </c:pt>
                <c:pt idx="224">
                  <c:v>1500</c:v>
                </c:pt>
                <c:pt idx="225">
                  <c:v>1500</c:v>
                </c:pt>
                <c:pt idx="234">
                  <c:v>1500</c:v>
                </c:pt>
                <c:pt idx="235">
                  <c:v>1500</c:v>
                </c:pt>
                <c:pt idx="236">
                  <c:v>1500</c:v>
                </c:pt>
                <c:pt idx="237">
                  <c:v>1500</c:v>
                </c:pt>
                <c:pt idx="264">
                  <c:v>1500</c:v>
                </c:pt>
                <c:pt idx="265">
                  <c:v>1500</c:v>
                </c:pt>
                <c:pt idx="266">
                  <c:v>1500</c:v>
                </c:pt>
                <c:pt idx="26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686448"/>
        <c:axId val="268687008"/>
      </c:barChart>
      <c:catAx>
        <c:axId val="2686864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687008"/>
        <c:crosses val="autoZero"/>
        <c:auto val="1"/>
        <c:lblAlgn val="ctr"/>
        <c:lblOffset val="100"/>
        <c:noMultiLvlLbl val="0"/>
      </c:catAx>
      <c:valAx>
        <c:axId val="2686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6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12</xdr:row>
      <xdr:rowOff>128587</xdr:rowOff>
    </xdr:from>
    <xdr:to>
      <xdr:col>15</xdr:col>
      <xdr:colOff>438150</xdr:colOff>
      <xdr:row>27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1</xdr:row>
      <xdr:rowOff>26670</xdr:rowOff>
    </xdr:from>
    <xdr:to>
      <xdr:col>19</xdr:col>
      <xdr:colOff>7620</xdr:colOff>
      <xdr:row>25</xdr:row>
      <xdr:rowOff>68580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502920</xdr:colOff>
      <xdr:row>281</xdr:row>
      <xdr:rowOff>80010</xdr:rowOff>
    </xdr:from>
    <xdr:to>
      <xdr:col>31</xdr:col>
      <xdr:colOff>198120</xdr:colOff>
      <xdr:row>296</xdr:row>
      <xdr:rowOff>80010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518160</xdr:colOff>
      <xdr:row>265</xdr:row>
      <xdr:rowOff>34290</xdr:rowOff>
    </xdr:from>
    <xdr:to>
      <xdr:col>31</xdr:col>
      <xdr:colOff>213360</xdr:colOff>
      <xdr:row>280</xdr:row>
      <xdr:rowOff>34290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99060</xdr:colOff>
      <xdr:row>264</xdr:row>
      <xdr:rowOff>179070</xdr:rowOff>
    </xdr:from>
    <xdr:to>
      <xdr:col>22</xdr:col>
      <xdr:colOff>403860</xdr:colOff>
      <xdr:row>279</xdr:row>
      <xdr:rowOff>179070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160020</xdr:colOff>
      <xdr:row>281</xdr:row>
      <xdr:rowOff>102870</xdr:rowOff>
    </xdr:from>
    <xdr:to>
      <xdr:col>22</xdr:col>
      <xdr:colOff>464820</xdr:colOff>
      <xdr:row>296</xdr:row>
      <xdr:rowOff>102870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263</xdr:row>
      <xdr:rowOff>57150</xdr:rowOff>
    </xdr:from>
    <xdr:to>
      <xdr:col>13</xdr:col>
      <xdr:colOff>365760</xdr:colOff>
      <xdr:row>278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563880</xdr:colOff>
      <xdr:row>263</xdr:row>
      <xdr:rowOff>57150</xdr:rowOff>
    </xdr:from>
    <xdr:to>
      <xdr:col>21</xdr:col>
      <xdr:colOff>259080</xdr:colOff>
      <xdr:row>278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</xdr:colOff>
      <xdr:row>280</xdr:row>
      <xdr:rowOff>3810</xdr:rowOff>
    </xdr:from>
    <xdr:to>
      <xdr:col>13</xdr:col>
      <xdr:colOff>327660</xdr:colOff>
      <xdr:row>295</xdr:row>
      <xdr:rowOff>3810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workbookViewId="0">
      <selection activeCell="K12" sqref="K12"/>
    </sheetView>
  </sheetViews>
  <sheetFormatPr defaultRowHeight="15" x14ac:dyDescent="0.25"/>
  <cols>
    <col min="1" max="1" width="15.28515625" customWidth="1"/>
    <col min="2" max="2" width="18.5703125" customWidth="1"/>
    <col min="3" max="3" width="25.28515625" customWidth="1"/>
    <col min="4" max="4" width="21.5703125" customWidth="1"/>
    <col min="5" max="5" width="25.85546875" customWidth="1"/>
    <col min="6" max="6" width="18.140625" customWidth="1"/>
    <col min="7" max="7" width="16.5703125" style="4" bestFit="1" customWidth="1"/>
    <col min="8" max="8" width="10.85546875" bestFit="1" customWidth="1"/>
    <col min="9" max="9" width="9.28515625" bestFit="1" customWidth="1"/>
    <col min="10" max="11" width="10" customWidth="1"/>
    <col min="12" max="13" width="9.28515625" customWidth="1"/>
    <col min="17" max="17" width="8.85546875" style="15"/>
    <col min="18" max="18" width="10.7109375" style="105" customWidth="1"/>
    <col min="21" max="21" width="12" style="15" bestFit="1" customWidth="1"/>
    <col min="22" max="41" width="8.85546875" style="15"/>
  </cols>
  <sheetData>
    <row r="1" spans="1:20" ht="49.9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5" t="s">
        <v>70</v>
      </c>
      <c r="H1" s="6" t="s">
        <v>69</v>
      </c>
      <c r="I1" s="7" t="s">
        <v>71</v>
      </c>
      <c r="J1" s="7" t="s">
        <v>75</v>
      </c>
      <c r="K1" s="120" t="s">
        <v>84</v>
      </c>
      <c r="L1" s="163" t="s">
        <v>76</v>
      </c>
      <c r="M1" s="164"/>
      <c r="N1" s="163" t="s">
        <v>72</v>
      </c>
      <c r="O1" s="164"/>
      <c r="P1" s="81" t="s">
        <v>77</v>
      </c>
      <c r="Q1" s="89" t="s">
        <v>79</v>
      </c>
      <c r="R1" s="104" t="s">
        <v>80</v>
      </c>
      <c r="S1" s="96" t="s">
        <v>82</v>
      </c>
      <c r="T1" s="97"/>
    </row>
    <row r="2" spans="1:20" s="15" customFormat="1" ht="15.75" thickBot="1" x14ac:dyDescent="0.3">
      <c r="A2" s="12"/>
      <c r="B2" s="13"/>
      <c r="C2" s="13"/>
      <c r="D2" s="13"/>
      <c r="E2" s="82"/>
      <c r="F2" s="82"/>
      <c r="G2" s="14"/>
      <c r="H2" s="83"/>
      <c r="I2" s="14"/>
      <c r="J2" s="14"/>
      <c r="K2" s="14"/>
      <c r="L2" s="84" t="s">
        <v>73</v>
      </c>
      <c r="M2" s="84" t="s">
        <v>74</v>
      </c>
      <c r="N2" s="84" t="s">
        <v>73</v>
      </c>
      <c r="O2" s="84" t="s">
        <v>74</v>
      </c>
      <c r="R2" s="105"/>
      <c r="S2" s="98" t="s">
        <v>73</v>
      </c>
      <c r="T2" s="98" t="s">
        <v>74</v>
      </c>
    </row>
    <row r="3" spans="1:20" ht="15.75" thickBot="1" x14ac:dyDescent="0.3">
      <c r="A3" s="16">
        <v>1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>
        <v>5</v>
      </c>
      <c r="H3" s="10">
        <v>30</v>
      </c>
      <c r="I3" s="10">
        <f>H3*G3</f>
        <v>150</v>
      </c>
      <c r="J3" s="10">
        <v>1</v>
      </c>
      <c r="K3" s="10"/>
      <c r="L3" s="10">
        <v>60</v>
      </c>
      <c r="M3" s="10">
        <f>L3</f>
        <v>60</v>
      </c>
      <c r="N3" s="10">
        <f>L3*J3*I3/1000</f>
        <v>9</v>
      </c>
      <c r="O3" s="10">
        <f>M3*J3*I3/1000</f>
        <v>9</v>
      </c>
      <c r="P3" s="10" t="str">
        <f>B3</f>
        <v>IL</v>
      </c>
      <c r="R3" s="106"/>
      <c r="S3" s="15"/>
      <c r="T3" s="15"/>
    </row>
    <row r="4" spans="1:20" ht="26.25" thickBot="1" x14ac:dyDescent="0.3">
      <c r="A4" s="16">
        <v>2</v>
      </c>
      <c r="B4" s="8" t="s">
        <v>6</v>
      </c>
      <c r="C4" s="8" t="s">
        <v>11</v>
      </c>
      <c r="D4" s="8" t="s">
        <v>12</v>
      </c>
      <c r="E4" s="8" t="s">
        <v>13</v>
      </c>
      <c r="F4" s="8" t="s">
        <v>14</v>
      </c>
      <c r="G4" s="9">
        <f>2+4.5</f>
        <v>6.5</v>
      </c>
      <c r="H4" s="10">
        <v>30</v>
      </c>
      <c r="I4" s="10">
        <f t="shared" ref="I4:I31" si="0">H4*G4</f>
        <v>195</v>
      </c>
      <c r="J4" s="10">
        <v>2</v>
      </c>
      <c r="K4" s="10"/>
      <c r="L4" s="10">
        <v>15</v>
      </c>
      <c r="M4" s="10">
        <f t="shared" ref="M4:M16" si="1">L4</f>
        <v>15</v>
      </c>
      <c r="N4" s="10">
        <f t="shared" ref="N4:N22" si="2">L4*J4*I4/1000</f>
        <v>5.85</v>
      </c>
      <c r="O4" s="10">
        <f t="shared" ref="O4:O22" si="3">M4*J4*I4/1000</f>
        <v>5.85</v>
      </c>
      <c r="P4" s="10" t="str">
        <f t="shared" ref="P4:P30" si="4">B4</f>
        <v>IL</v>
      </c>
      <c r="R4" s="106"/>
      <c r="S4" s="15"/>
      <c r="T4" s="15"/>
    </row>
    <row r="5" spans="1:20" ht="26.25" thickBot="1" x14ac:dyDescent="0.3">
      <c r="A5" s="16">
        <v>3</v>
      </c>
      <c r="B5" s="8" t="s">
        <v>6</v>
      </c>
      <c r="C5" s="8" t="s">
        <v>15</v>
      </c>
      <c r="D5" s="8" t="s">
        <v>8</v>
      </c>
      <c r="E5" s="8" t="s">
        <v>16</v>
      </c>
      <c r="F5" s="8" t="s">
        <v>17</v>
      </c>
      <c r="G5" s="9">
        <f>0.5+4</f>
        <v>4.5</v>
      </c>
      <c r="H5" s="10">
        <v>30</v>
      </c>
      <c r="I5" s="10">
        <f t="shared" si="0"/>
        <v>135</v>
      </c>
      <c r="J5" s="10">
        <v>2</v>
      </c>
      <c r="K5" s="10"/>
      <c r="L5" s="10">
        <v>60</v>
      </c>
      <c r="M5" s="10">
        <f t="shared" si="1"/>
        <v>60</v>
      </c>
      <c r="N5" s="10">
        <f t="shared" si="2"/>
        <v>16.2</v>
      </c>
      <c r="O5" s="10">
        <f t="shared" si="3"/>
        <v>16.2</v>
      </c>
      <c r="P5" s="10" t="str">
        <f t="shared" si="4"/>
        <v>IL</v>
      </c>
      <c r="R5" s="106"/>
      <c r="S5" s="15"/>
      <c r="T5" s="15"/>
    </row>
    <row r="6" spans="1:20" ht="15.75" thickBot="1" x14ac:dyDescent="0.3">
      <c r="A6" s="16">
        <v>4</v>
      </c>
      <c r="B6" s="8" t="s">
        <v>6</v>
      </c>
      <c r="C6" s="8" t="s">
        <v>7</v>
      </c>
      <c r="D6" s="8" t="s">
        <v>18</v>
      </c>
      <c r="E6" s="8" t="s">
        <v>19</v>
      </c>
      <c r="F6" s="8" t="s">
        <v>20</v>
      </c>
      <c r="G6" s="9">
        <v>3</v>
      </c>
      <c r="H6" s="10">
        <v>30</v>
      </c>
      <c r="I6" s="10">
        <f t="shared" si="0"/>
        <v>90</v>
      </c>
      <c r="J6" s="10">
        <v>1</v>
      </c>
      <c r="K6" s="10"/>
      <c r="L6" s="10">
        <v>100</v>
      </c>
      <c r="M6" s="10">
        <f t="shared" si="1"/>
        <v>100</v>
      </c>
      <c r="N6" s="10">
        <f t="shared" si="2"/>
        <v>9</v>
      </c>
      <c r="O6" s="10">
        <f t="shared" si="3"/>
        <v>9</v>
      </c>
      <c r="P6" s="10" t="str">
        <f t="shared" si="4"/>
        <v>IL</v>
      </c>
      <c r="R6" s="106"/>
      <c r="S6" s="15"/>
      <c r="T6" s="15"/>
    </row>
    <row r="7" spans="1:20" ht="15.75" thickBot="1" x14ac:dyDescent="0.3">
      <c r="A7" s="16">
        <v>5</v>
      </c>
      <c r="B7" s="8" t="s">
        <v>6</v>
      </c>
      <c r="C7" s="8" t="s">
        <v>21</v>
      </c>
      <c r="D7" s="8" t="s">
        <v>12</v>
      </c>
      <c r="E7" s="8" t="s">
        <v>22</v>
      </c>
      <c r="F7" s="8" t="s">
        <v>23</v>
      </c>
      <c r="G7" s="9">
        <v>5</v>
      </c>
      <c r="H7" s="10">
        <v>30</v>
      </c>
      <c r="I7" s="10">
        <f t="shared" si="0"/>
        <v>150</v>
      </c>
      <c r="J7" s="10">
        <v>1</v>
      </c>
      <c r="K7" s="10"/>
      <c r="L7" s="10">
        <v>15</v>
      </c>
      <c r="M7" s="10">
        <f t="shared" si="1"/>
        <v>15</v>
      </c>
      <c r="N7" s="10">
        <f t="shared" si="2"/>
        <v>2.25</v>
      </c>
      <c r="O7" s="10">
        <f t="shared" si="3"/>
        <v>2.25</v>
      </c>
      <c r="P7" s="10" t="str">
        <f t="shared" si="4"/>
        <v>IL</v>
      </c>
      <c r="R7" s="106"/>
      <c r="S7" s="15"/>
      <c r="T7" s="15"/>
    </row>
    <row r="8" spans="1:20" ht="15.75" thickBot="1" x14ac:dyDescent="0.3">
      <c r="A8" s="16">
        <v>6</v>
      </c>
      <c r="B8" s="11" t="s">
        <v>6</v>
      </c>
      <c r="C8" s="11" t="s">
        <v>24</v>
      </c>
      <c r="D8" s="11" t="s">
        <v>8</v>
      </c>
      <c r="E8" s="11" t="s">
        <v>25</v>
      </c>
      <c r="F8" s="11" t="s">
        <v>26</v>
      </c>
      <c r="G8" s="9">
        <v>2</v>
      </c>
      <c r="H8" s="10">
        <v>30</v>
      </c>
      <c r="I8" s="10">
        <f t="shared" si="0"/>
        <v>60</v>
      </c>
      <c r="J8" s="10">
        <v>1</v>
      </c>
      <c r="K8" s="10"/>
      <c r="L8" s="10">
        <v>60</v>
      </c>
      <c r="M8" s="10">
        <f t="shared" si="1"/>
        <v>60</v>
      </c>
      <c r="N8" s="10">
        <f t="shared" si="2"/>
        <v>3.6</v>
      </c>
      <c r="O8" s="10">
        <f t="shared" si="3"/>
        <v>3.6</v>
      </c>
      <c r="P8" s="10" t="str">
        <f t="shared" si="4"/>
        <v>IL</v>
      </c>
      <c r="R8" s="106"/>
      <c r="S8" s="15"/>
      <c r="T8" s="15"/>
    </row>
    <row r="9" spans="1:20" thickBot="1" x14ac:dyDescent="0.35">
      <c r="A9" s="16"/>
      <c r="B9" s="60" t="s">
        <v>78</v>
      </c>
      <c r="C9" s="61"/>
      <c r="D9" s="61"/>
      <c r="E9" s="61"/>
      <c r="F9" s="61"/>
      <c r="G9" s="62"/>
      <c r="H9" s="63"/>
      <c r="I9" s="63"/>
      <c r="J9" s="63"/>
      <c r="K9" s="63"/>
      <c r="L9" s="63"/>
      <c r="M9" s="63"/>
      <c r="N9" s="63">
        <f>SUM(N3:N8)</f>
        <v>45.9</v>
      </c>
      <c r="O9" s="63">
        <f>SUM(O3:O8)</f>
        <v>45.9</v>
      </c>
      <c r="P9" s="64" t="s">
        <v>6</v>
      </c>
      <c r="Q9" s="100"/>
      <c r="R9" s="107">
        <f t="shared" ref="R9:R17" si="5">8.59845227885984/100000</f>
        <v>8.5984522788598404E-5</v>
      </c>
      <c r="S9" s="100">
        <f>R9*N9</f>
        <v>3.9466895959966667E-3</v>
      </c>
      <c r="T9" s="100">
        <f>R9*O9</f>
        <v>3.9466895959966667E-3</v>
      </c>
    </row>
    <row r="10" spans="1:20" s="15" customFormat="1" ht="15.75" thickBot="1" x14ac:dyDescent="0.3">
      <c r="A10" s="12">
        <v>7</v>
      </c>
      <c r="B10" s="25" t="s">
        <v>27</v>
      </c>
      <c r="C10" s="26" t="s">
        <v>28</v>
      </c>
      <c r="D10" s="26" t="s">
        <v>29</v>
      </c>
      <c r="E10" s="26" t="s">
        <v>30</v>
      </c>
      <c r="F10" s="26" t="s">
        <v>31</v>
      </c>
      <c r="G10" s="27">
        <v>4</v>
      </c>
      <c r="H10" s="28">
        <v>30</v>
      </c>
      <c r="I10" s="28">
        <f t="shared" si="0"/>
        <v>120</v>
      </c>
      <c r="J10" s="28">
        <v>1</v>
      </c>
      <c r="K10" s="28"/>
      <c r="L10" s="28">
        <v>100</v>
      </c>
      <c r="M10" s="28">
        <f t="shared" si="1"/>
        <v>100</v>
      </c>
      <c r="N10" s="92">
        <f t="shared" si="2"/>
        <v>12</v>
      </c>
      <c r="O10" s="92">
        <f t="shared" si="3"/>
        <v>12</v>
      </c>
      <c r="P10" s="93" t="str">
        <f t="shared" si="4"/>
        <v>LZ</v>
      </c>
      <c r="Q10" s="101"/>
      <c r="R10" s="108">
        <f t="shared" si="5"/>
        <v>8.5984522788598404E-5</v>
      </c>
      <c r="S10" s="101">
        <f t="shared" ref="S10:S23" si="6">R10*N10</f>
        <v>1.0318142734631807E-3</v>
      </c>
      <c r="T10" s="101">
        <f t="shared" ref="T10:T23" si="7">R10*O10</f>
        <v>1.0318142734631807E-3</v>
      </c>
    </row>
    <row r="11" spans="1:20" s="15" customFormat="1" ht="15.75" thickBot="1" x14ac:dyDescent="0.3">
      <c r="A11" s="29">
        <v>8</v>
      </c>
      <c r="B11" s="29" t="s">
        <v>32</v>
      </c>
      <c r="C11" s="30" t="s">
        <v>33</v>
      </c>
      <c r="D11" s="30" t="s">
        <v>83</v>
      </c>
      <c r="E11" s="30" t="s">
        <v>34</v>
      </c>
      <c r="F11" s="30" t="s">
        <v>31</v>
      </c>
      <c r="G11" s="31">
        <v>4</v>
      </c>
      <c r="H11" s="32">
        <v>30</v>
      </c>
      <c r="I11" s="32">
        <f t="shared" si="0"/>
        <v>120</v>
      </c>
      <c r="J11" s="32">
        <v>1</v>
      </c>
      <c r="K11" s="32">
        <v>2.9307106999999999E-4</v>
      </c>
      <c r="L11" s="32"/>
      <c r="M11" s="32">
        <f>N11/24</f>
        <v>0</v>
      </c>
      <c r="N11" s="127">
        <v>0</v>
      </c>
      <c r="O11" s="127">
        <f>32*4</f>
        <v>128</v>
      </c>
      <c r="P11" s="94" t="str">
        <f t="shared" si="4"/>
        <v>CA</v>
      </c>
      <c r="Q11" s="102"/>
      <c r="R11" s="109">
        <f t="shared" si="5"/>
        <v>8.5984522788598404E-5</v>
      </c>
      <c r="S11" s="102">
        <f t="shared" si="6"/>
        <v>0</v>
      </c>
      <c r="T11" s="102">
        <f t="shared" si="7"/>
        <v>1.1006018916940596E-2</v>
      </c>
    </row>
    <row r="12" spans="1:20" s="15" customFormat="1" ht="15.75" thickBot="1" x14ac:dyDescent="0.3">
      <c r="A12" s="33">
        <v>9</v>
      </c>
      <c r="B12" s="33" t="s">
        <v>35</v>
      </c>
      <c r="C12" s="34" t="s">
        <v>36</v>
      </c>
      <c r="D12" s="34" t="s">
        <v>37</v>
      </c>
      <c r="E12" s="34" t="s">
        <v>38</v>
      </c>
      <c r="F12" s="34" t="s">
        <v>20</v>
      </c>
      <c r="G12" s="35">
        <v>24</v>
      </c>
      <c r="H12" s="36">
        <v>30</v>
      </c>
      <c r="I12" s="36">
        <f t="shared" si="0"/>
        <v>720</v>
      </c>
      <c r="J12" s="36">
        <v>1</v>
      </c>
      <c r="K12" s="36"/>
      <c r="L12" s="36"/>
      <c r="M12" s="36">
        <f>N12/I12*1000</f>
        <v>62.5</v>
      </c>
      <c r="N12" s="90">
        <v>45</v>
      </c>
      <c r="O12" s="90">
        <v>45</v>
      </c>
      <c r="P12" s="91" t="str">
        <f t="shared" si="4"/>
        <v>RE</v>
      </c>
      <c r="Q12" s="103"/>
      <c r="R12" s="110">
        <f t="shared" si="5"/>
        <v>8.5984522788598404E-5</v>
      </c>
      <c r="S12" s="103">
        <f t="shared" si="6"/>
        <v>3.869303525486928E-3</v>
      </c>
      <c r="T12" s="103">
        <f t="shared" si="7"/>
        <v>3.869303525486928E-3</v>
      </c>
    </row>
    <row r="13" spans="1:20" ht="15.75" thickBot="1" x14ac:dyDescent="0.3">
      <c r="A13" s="20">
        <v>10</v>
      </c>
      <c r="B13" s="20" t="s">
        <v>39</v>
      </c>
      <c r="C13" s="20" t="s">
        <v>40</v>
      </c>
      <c r="D13" s="20" t="s">
        <v>41</v>
      </c>
      <c r="E13" s="20" t="s">
        <v>42</v>
      </c>
      <c r="F13" s="20" t="s">
        <v>43</v>
      </c>
      <c r="G13" s="21">
        <v>1</v>
      </c>
      <c r="H13" s="22">
        <v>30</v>
      </c>
      <c r="I13" s="22">
        <f t="shared" si="0"/>
        <v>30</v>
      </c>
      <c r="J13" s="22">
        <v>1</v>
      </c>
      <c r="K13" s="22"/>
      <c r="L13" s="22">
        <v>1200</v>
      </c>
      <c r="M13" s="22">
        <f t="shared" si="1"/>
        <v>1200</v>
      </c>
      <c r="N13" s="22">
        <f t="shared" si="2"/>
        <v>36</v>
      </c>
      <c r="O13" s="22">
        <f t="shared" si="3"/>
        <v>36</v>
      </c>
      <c r="P13" s="22" t="str">
        <f t="shared" si="4"/>
        <v>OU</v>
      </c>
      <c r="S13" s="15"/>
      <c r="T13" s="15"/>
    </row>
    <row r="14" spans="1:20" x14ac:dyDescent="0.25">
      <c r="A14" s="165">
        <v>11</v>
      </c>
      <c r="B14" s="165" t="s">
        <v>39</v>
      </c>
      <c r="C14" s="165" t="s">
        <v>44</v>
      </c>
      <c r="D14" s="165" t="s">
        <v>108</v>
      </c>
      <c r="E14" s="23" t="s">
        <v>45</v>
      </c>
      <c r="F14" s="165" t="s">
        <v>43</v>
      </c>
      <c r="G14" s="21">
        <v>1.25</v>
      </c>
      <c r="H14" s="22">
        <v>30</v>
      </c>
      <c r="I14" s="22">
        <f t="shared" si="0"/>
        <v>37.5</v>
      </c>
      <c r="J14" s="22">
        <v>1</v>
      </c>
      <c r="K14" s="22"/>
      <c r="L14" s="22">
        <v>1201</v>
      </c>
      <c r="M14" s="22">
        <f t="shared" ref="M14" si="8">L14</f>
        <v>1201</v>
      </c>
      <c r="N14" s="22">
        <f t="shared" ref="N14" si="9">L14*J14*I14/1000</f>
        <v>45.037500000000001</v>
      </c>
      <c r="O14" s="156">
        <f t="shared" si="3"/>
        <v>45.037500000000001</v>
      </c>
      <c r="P14" s="22" t="str">
        <f t="shared" si="4"/>
        <v>OU</v>
      </c>
      <c r="S14" s="15"/>
      <c r="T14" s="15"/>
    </row>
    <row r="15" spans="1:20" ht="15.75" thickBot="1" x14ac:dyDescent="0.3">
      <c r="A15" s="166"/>
      <c r="B15" s="166"/>
      <c r="C15" s="166"/>
      <c r="D15" s="166"/>
      <c r="E15" s="20" t="s">
        <v>46</v>
      </c>
      <c r="F15" s="166"/>
      <c r="G15" s="21"/>
      <c r="H15" s="22">
        <v>30</v>
      </c>
      <c r="I15" s="22">
        <f t="shared" si="0"/>
        <v>0</v>
      </c>
      <c r="J15" s="22">
        <v>1</v>
      </c>
      <c r="K15" s="22"/>
      <c r="L15" s="22"/>
      <c r="M15" s="22"/>
      <c r="N15" s="22"/>
      <c r="O15" s="22"/>
      <c r="P15" s="22" t="str">
        <f>P14</f>
        <v>OU</v>
      </c>
      <c r="S15" s="15"/>
      <c r="T15" s="15"/>
    </row>
    <row r="16" spans="1:20" ht="28.15" thickBot="1" x14ac:dyDescent="0.35">
      <c r="A16" s="23">
        <v>12</v>
      </c>
      <c r="B16" s="23" t="s">
        <v>39</v>
      </c>
      <c r="C16" s="23" t="s">
        <v>47</v>
      </c>
      <c r="D16" s="23" t="s">
        <v>48</v>
      </c>
      <c r="E16" s="23" t="s">
        <v>49</v>
      </c>
      <c r="F16" s="23" t="s">
        <v>20</v>
      </c>
      <c r="G16" s="24">
        <f>20/60</f>
        <v>0.33333333333333331</v>
      </c>
      <c r="H16" s="22">
        <v>30</v>
      </c>
      <c r="I16" s="22">
        <f t="shared" si="0"/>
        <v>10</v>
      </c>
      <c r="J16" s="22">
        <v>1</v>
      </c>
      <c r="K16" s="22"/>
      <c r="L16" s="22">
        <v>300</v>
      </c>
      <c r="M16" s="22">
        <f t="shared" si="1"/>
        <v>300</v>
      </c>
      <c r="N16" s="22">
        <f t="shared" si="2"/>
        <v>3</v>
      </c>
      <c r="O16" s="22">
        <f t="shared" si="3"/>
        <v>3</v>
      </c>
      <c r="P16" s="22" t="str">
        <f t="shared" si="4"/>
        <v>OU</v>
      </c>
      <c r="S16" s="15"/>
      <c r="T16" s="15"/>
    </row>
    <row r="17" spans="1:20" thickBot="1" x14ac:dyDescent="0.35">
      <c r="A17" s="55"/>
      <c r="B17" s="55" t="s">
        <v>78</v>
      </c>
      <c r="C17" s="56"/>
      <c r="D17" s="56"/>
      <c r="E17" s="56"/>
      <c r="F17" s="56"/>
      <c r="G17" s="57"/>
      <c r="H17" s="58"/>
      <c r="I17" s="58"/>
      <c r="J17" s="58"/>
      <c r="K17" s="58"/>
      <c r="L17" s="58"/>
      <c r="M17" s="58"/>
      <c r="N17" s="58">
        <f>SUM(N13:N16)</f>
        <v>84.037499999999994</v>
      </c>
      <c r="O17" s="58">
        <f>SUM(O13:O16)</f>
        <v>84.037499999999994</v>
      </c>
      <c r="P17" s="59" t="s">
        <v>39</v>
      </c>
      <c r="Q17" s="115"/>
      <c r="R17" s="116">
        <f t="shared" si="5"/>
        <v>8.5984522788598404E-5</v>
      </c>
      <c r="S17" s="117">
        <f t="shared" si="6"/>
        <v>7.2259243338468381E-3</v>
      </c>
      <c r="T17" s="117">
        <f t="shared" si="7"/>
        <v>7.2259243338468381E-3</v>
      </c>
    </row>
    <row r="18" spans="1:20" x14ac:dyDescent="0.25">
      <c r="A18" s="157">
        <v>13</v>
      </c>
      <c r="B18" s="157" t="s">
        <v>50</v>
      </c>
      <c r="C18" s="160" t="s">
        <v>51</v>
      </c>
      <c r="D18" s="42" t="s">
        <v>52</v>
      </c>
      <c r="E18" s="47" t="s">
        <v>54</v>
      </c>
      <c r="F18" s="45" t="s">
        <v>14</v>
      </c>
      <c r="G18" s="37">
        <f>45/60</f>
        <v>0.75</v>
      </c>
      <c r="H18" s="41">
        <v>30</v>
      </c>
      <c r="I18" s="41">
        <f t="shared" si="0"/>
        <v>22.5</v>
      </c>
      <c r="J18" s="41">
        <v>1</v>
      </c>
      <c r="K18" s="41"/>
      <c r="L18" s="41">
        <v>3000</v>
      </c>
      <c r="M18" s="41">
        <v>1500</v>
      </c>
      <c r="N18" s="41">
        <f t="shared" si="2"/>
        <v>67.5</v>
      </c>
      <c r="O18" s="41">
        <f t="shared" si="3"/>
        <v>33.75</v>
      </c>
      <c r="P18" s="41" t="str">
        <f t="shared" si="4"/>
        <v>AQ</v>
      </c>
      <c r="Q18" s="99"/>
      <c r="R18" s="111"/>
      <c r="S18" s="99"/>
      <c r="T18" s="99"/>
    </row>
    <row r="19" spans="1:20" x14ac:dyDescent="0.25">
      <c r="A19" s="158"/>
      <c r="B19" s="158"/>
      <c r="C19" s="161"/>
      <c r="D19" s="39" t="s">
        <v>53</v>
      </c>
      <c r="E19" s="40" t="s">
        <v>55</v>
      </c>
      <c r="F19" s="46">
        <v>1</v>
      </c>
      <c r="G19" s="37">
        <f>15/60</f>
        <v>0.25</v>
      </c>
      <c r="H19" s="41">
        <v>30</v>
      </c>
      <c r="I19" s="41">
        <f t="shared" si="0"/>
        <v>7.5</v>
      </c>
      <c r="J19" s="41">
        <v>1</v>
      </c>
      <c r="K19" s="41"/>
      <c r="L19" s="41">
        <v>3000</v>
      </c>
      <c r="M19" s="41">
        <v>1500</v>
      </c>
      <c r="N19" s="41">
        <f t="shared" si="2"/>
        <v>22.5</v>
      </c>
      <c r="O19" s="41">
        <f t="shared" si="3"/>
        <v>11.25</v>
      </c>
      <c r="P19" s="41">
        <f t="shared" si="4"/>
        <v>0</v>
      </c>
      <c r="Q19" s="99"/>
      <c r="R19" s="111"/>
      <c r="S19" s="99"/>
      <c r="T19" s="99"/>
    </row>
    <row r="20" spans="1:20" x14ac:dyDescent="0.25">
      <c r="A20" s="158"/>
      <c r="B20" s="158"/>
      <c r="C20" s="161"/>
      <c r="D20" s="43"/>
      <c r="E20" s="40" t="s">
        <v>56</v>
      </c>
      <c r="F20" s="43"/>
      <c r="G20" s="38">
        <f>G19</f>
        <v>0.25</v>
      </c>
      <c r="H20" s="41">
        <v>30</v>
      </c>
      <c r="I20" s="41">
        <f t="shared" si="0"/>
        <v>7.5</v>
      </c>
      <c r="J20" s="41">
        <v>1</v>
      </c>
      <c r="K20" s="41"/>
      <c r="L20" s="41">
        <v>3000</v>
      </c>
      <c r="M20" s="41">
        <v>1500</v>
      </c>
      <c r="N20" s="41">
        <f t="shared" si="2"/>
        <v>22.5</v>
      </c>
      <c r="O20" s="41">
        <f t="shared" si="3"/>
        <v>11.25</v>
      </c>
      <c r="P20" s="41">
        <f t="shared" si="4"/>
        <v>0</v>
      </c>
      <c r="Q20" s="99"/>
      <c r="R20" s="111"/>
      <c r="S20" s="99"/>
      <c r="T20" s="99"/>
    </row>
    <row r="21" spans="1:20" x14ac:dyDescent="0.25">
      <c r="A21" s="158"/>
      <c r="B21" s="158"/>
      <c r="C21" s="161"/>
      <c r="D21" s="43"/>
      <c r="E21" s="40" t="s">
        <v>57</v>
      </c>
      <c r="F21" s="43"/>
      <c r="G21" s="38">
        <f>G20</f>
        <v>0.25</v>
      </c>
      <c r="H21" s="41">
        <v>30</v>
      </c>
      <c r="I21" s="41">
        <f t="shared" si="0"/>
        <v>7.5</v>
      </c>
      <c r="J21" s="41">
        <v>1</v>
      </c>
      <c r="K21" s="41"/>
      <c r="L21" s="41">
        <v>3000</v>
      </c>
      <c r="M21" s="41">
        <v>1500</v>
      </c>
      <c r="N21" s="41">
        <f t="shared" si="2"/>
        <v>22.5</v>
      </c>
      <c r="O21" s="41">
        <f t="shared" si="3"/>
        <v>11.25</v>
      </c>
      <c r="P21" s="41">
        <f t="shared" si="4"/>
        <v>0</v>
      </c>
      <c r="Q21" s="99"/>
      <c r="R21" s="111"/>
      <c r="S21" s="99"/>
      <c r="T21" s="99"/>
    </row>
    <row r="22" spans="1:20" ht="15.75" thickBot="1" x14ac:dyDescent="0.3">
      <c r="A22" s="159"/>
      <c r="B22" s="159"/>
      <c r="C22" s="162"/>
      <c r="D22" s="44"/>
      <c r="E22" s="48" t="s">
        <v>58</v>
      </c>
      <c r="F22" s="44"/>
      <c r="G22" s="38">
        <f>G21</f>
        <v>0.25</v>
      </c>
      <c r="H22" s="41">
        <v>30</v>
      </c>
      <c r="I22" s="41">
        <f t="shared" si="0"/>
        <v>7.5</v>
      </c>
      <c r="J22" s="41">
        <v>1</v>
      </c>
      <c r="K22" s="41"/>
      <c r="L22" s="41">
        <v>3000</v>
      </c>
      <c r="M22" s="41">
        <v>1500</v>
      </c>
      <c r="N22" s="41">
        <f t="shared" si="2"/>
        <v>22.5</v>
      </c>
      <c r="O22" s="41">
        <f t="shared" si="3"/>
        <v>11.25</v>
      </c>
      <c r="P22" s="41">
        <f t="shared" si="4"/>
        <v>0</v>
      </c>
      <c r="Q22" s="99"/>
      <c r="R22" s="111"/>
      <c r="S22" s="99"/>
      <c r="T22" s="99"/>
    </row>
    <row r="23" spans="1:20" thickBot="1" x14ac:dyDescent="0.35">
      <c r="A23" s="49"/>
      <c r="B23" s="49" t="s">
        <v>78</v>
      </c>
      <c r="C23" s="50"/>
      <c r="D23" s="51"/>
      <c r="E23" s="50"/>
      <c r="F23" s="51"/>
      <c r="G23" s="52"/>
      <c r="H23" s="53"/>
      <c r="I23" s="53"/>
      <c r="J23" s="53"/>
      <c r="K23" s="53"/>
      <c r="L23" s="53"/>
      <c r="M23" s="53"/>
      <c r="N23" s="53">
        <f>SUM(N18:N22)</f>
        <v>157.5</v>
      </c>
      <c r="O23" s="53">
        <f>SUM(O18:O22)</f>
        <v>78.75</v>
      </c>
      <c r="P23" s="54" t="str">
        <f>B18</f>
        <v>AQ</v>
      </c>
      <c r="Q23" s="54"/>
      <c r="R23" s="112">
        <f>8.59845227885984/100000</f>
        <v>8.5984522788598404E-5</v>
      </c>
      <c r="S23" s="54">
        <f t="shared" si="6"/>
        <v>1.3542562339204249E-2</v>
      </c>
      <c r="T23" s="54">
        <f t="shared" si="7"/>
        <v>6.7712811696021245E-3</v>
      </c>
    </row>
    <row r="24" spans="1:20" x14ac:dyDescent="0.25">
      <c r="A24" s="80">
        <v>14</v>
      </c>
      <c r="B24" s="71" t="s">
        <v>50</v>
      </c>
      <c r="C24" s="71" t="s">
        <v>59</v>
      </c>
      <c r="D24" s="65" t="s">
        <v>60</v>
      </c>
      <c r="E24" s="65" t="s">
        <v>54</v>
      </c>
      <c r="F24" s="66" t="s">
        <v>14</v>
      </c>
      <c r="G24" s="67">
        <f>45/60</f>
        <v>0.75</v>
      </c>
      <c r="H24" s="68">
        <v>30</v>
      </c>
      <c r="I24" s="68">
        <f t="shared" si="0"/>
        <v>22.5</v>
      </c>
      <c r="J24" s="68">
        <v>1</v>
      </c>
      <c r="K24" s="68"/>
      <c r="L24" s="68"/>
      <c r="M24" s="68"/>
      <c r="N24" s="68"/>
      <c r="O24" s="68"/>
      <c r="P24" s="68" t="str">
        <f t="shared" si="4"/>
        <v>AQ</v>
      </c>
      <c r="R24" s="106"/>
      <c r="S24" s="88"/>
      <c r="T24" s="88"/>
    </row>
    <row r="25" spans="1:20" x14ac:dyDescent="0.25">
      <c r="A25" s="71"/>
      <c r="B25" s="71"/>
      <c r="C25" s="71"/>
      <c r="D25" s="65" t="s">
        <v>61</v>
      </c>
      <c r="E25" s="65" t="s">
        <v>55</v>
      </c>
      <c r="F25" s="66">
        <v>2</v>
      </c>
      <c r="G25" s="67">
        <f>15/60</f>
        <v>0.25</v>
      </c>
      <c r="H25" s="68">
        <v>30</v>
      </c>
      <c r="I25" s="68">
        <f t="shared" si="0"/>
        <v>7.5</v>
      </c>
      <c r="J25" s="68"/>
      <c r="K25" s="68"/>
      <c r="L25" s="68"/>
      <c r="M25" s="68"/>
      <c r="N25" s="68"/>
      <c r="O25" s="68"/>
      <c r="P25" s="68">
        <f t="shared" si="4"/>
        <v>0</v>
      </c>
      <c r="R25" s="106"/>
      <c r="S25" s="88"/>
      <c r="T25" s="88"/>
    </row>
    <row r="26" spans="1:20" x14ac:dyDescent="0.25">
      <c r="A26" s="71"/>
      <c r="B26" s="71"/>
      <c r="C26" s="71"/>
      <c r="D26" s="65" t="s">
        <v>62</v>
      </c>
      <c r="E26" s="65" t="s">
        <v>56</v>
      </c>
      <c r="F26" s="69"/>
      <c r="G26" s="70">
        <f>15/60</f>
        <v>0.25</v>
      </c>
      <c r="H26" s="68">
        <v>30</v>
      </c>
      <c r="I26" s="68">
        <f t="shared" si="0"/>
        <v>7.5</v>
      </c>
      <c r="J26" s="68"/>
      <c r="K26" s="68"/>
      <c r="L26" s="68"/>
      <c r="M26" s="68"/>
      <c r="N26" s="68"/>
      <c r="O26" s="68"/>
      <c r="P26" s="68">
        <f t="shared" si="4"/>
        <v>0</v>
      </c>
      <c r="R26" s="106"/>
      <c r="S26" s="88"/>
      <c r="T26" s="88"/>
    </row>
    <row r="27" spans="1:20" x14ac:dyDescent="0.25">
      <c r="A27" s="71"/>
      <c r="B27" s="71"/>
      <c r="C27" s="71"/>
      <c r="D27" s="69"/>
      <c r="E27" s="65" t="s">
        <v>57</v>
      </c>
      <c r="F27" s="69"/>
      <c r="G27" s="70">
        <f>G26</f>
        <v>0.25</v>
      </c>
      <c r="H27" s="68">
        <v>30</v>
      </c>
      <c r="I27" s="68">
        <f t="shared" si="0"/>
        <v>7.5</v>
      </c>
      <c r="J27" s="68"/>
      <c r="K27" s="68"/>
      <c r="L27" s="68"/>
      <c r="M27" s="68"/>
      <c r="N27" s="68"/>
      <c r="O27" s="68"/>
      <c r="P27" s="68">
        <f t="shared" si="4"/>
        <v>0</v>
      </c>
      <c r="R27" s="106"/>
      <c r="S27" s="88"/>
      <c r="T27" s="88"/>
    </row>
    <row r="28" spans="1:20" ht="15.75" thickBot="1" x14ac:dyDescent="0.3">
      <c r="A28" s="71"/>
      <c r="B28" s="71"/>
      <c r="C28" s="71"/>
      <c r="D28" s="69"/>
      <c r="E28" s="65" t="s">
        <v>58</v>
      </c>
      <c r="F28" s="69"/>
      <c r="G28" s="70">
        <f>G26</f>
        <v>0.25</v>
      </c>
      <c r="H28" s="68">
        <v>30</v>
      </c>
      <c r="I28" s="68">
        <f>H28*G28</f>
        <v>7.5</v>
      </c>
      <c r="J28" s="68"/>
      <c r="K28" s="68"/>
      <c r="L28" s="68"/>
      <c r="M28" s="68"/>
      <c r="N28" s="68"/>
      <c r="O28" s="68"/>
      <c r="P28" s="68">
        <f>B28</f>
        <v>0</v>
      </c>
      <c r="R28" s="106"/>
      <c r="S28" s="88"/>
      <c r="T28" s="88"/>
    </row>
    <row r="29" spans="1:20" ht="15.75" thickBot="1" x14ac:dyDescent="0.3">
      <c r="A29" s="72"/>
      <c r="B29" s="72" t="s">
        <v>78</v>
      </c>
      <c r="C29" s="72"/>
      <c r="D29" s="73"/>
      <c r="E29" s="74" t="s">
        <v>58</v>
      </c>
      <c r="F29" s="73"/>
      <c r="G29" s="75">
        <f>G27</f>
        <v>0.25</v>
      </c>
      <c r="H29" s="76">
        <v>30</v>
      </c>
      <c r="I29" s="76">
        <f>H29*G29</f>
        <v>7.5</v>
      </c>
      <c r="J29" s="76"/>
      <c r="K29" s="76"/>
      <c r="L29" s="76"/>
      <c r="M29" s="76"/>
      <c r="N29" s="76"/>
      <c r="O29" s="76"/>
      <c r="P29" s="95" t="str">
        <f>B29</f>
        <v>TOTAL</v>
      </c>
      <c r="Q29" s="95">
        <v>1.5</v>
      </c>
      <c r="R29" s="95">
        <v>8.9999999999999998E-4</v>
      </c>
      <c r="S29" s="95">
        <f>R29*Q29</f>
        <v>1.3500000000000001E-3</v>
      </c>
      <c r="T29" s="95">
        <f>S29</f>
        <v>1.3500000000000001E-3</v>
      </c>
    </row>
    <row r="30" spans="1:20" ht="15.75" thickBot="1" x14ac:dyDescent="0.3">
      <c r="A30" s="77">
        <v>15</v>
      </c>
      <c r="B30" s="77" t="s">
        <v>63</v>
      </c>
      <c r="C30" s="77" t="s">
        <v>64</v>
      </c>
      <c r="D30" s="77" t="s">
        <v>65</v>
      </c>
      <c r="E30" s="77"/>
      <c r="F30" s="77" t="s">
        <v>20</v>
      </c>
      <c r="G30" s="78"/>
      <c r="H30" s="79">
        <v>30</v>
      </c>
      <c r="I30" s="79">
        <f t="shared" si="0"/>
        <v>0</v>
      </c>
      <c r="J30" s="79">
        <v>1</v>
      </c>
      <c r="K30" s="79"/>
      <c r="L30" s="79"/>
      <c r="M30" s="79"/>
      <c r="N30" s="79"/>
      <c r="O30" s="79"/>
      <c r="P30" s="86" t="str">
        <f t="shared" si="4"/>
        <v>CO</v>
      </c>
      <c r="Q30" s="86">
        <v>15</v>
      </c>
      <c r="R30" s="113">
        <v>8.9999999999999998E-4</v>
      </c>
      <c r="S30" s="86">
        <f t="shared" ref="S30:S31" si="10">R30*Q30</f>
        <v>1.35E-2</v>
      </c>
      <c r="T30" s="85">
        <f t="shared" ref="T30:T31" si="11">S30</f>
        <v>1.35E-2</v>
      </c>
    </row>
    <row r="31" spans="1:20" ht="15.75" thickBot="1" x14ac:dyDescent="0.3">
      <c r="A31" s="17">
        <v>16</v>
      </c>
      <c r="B31" s="17" t="s">
        <v>66</v>
      </c>
      <c r="C31" s="17" t="s">
        <v>67</v>
      </c>
      <c r="D31" s="17" t="s">
        <v>68</v>
      </c>
      <c r="E31" s="17"/>
      <c r="F31" s="17"/>
      <c r="G31" s="18"/>
      <c r="H31" s="19">
        <v>30</v>
      </c>
      <c r="I31" s="19">
        <f t="shared" si="0"/>
        <v>0</v>
      </c>
      <c r="J31" s="19">
        <v>1</v>
      </c>
      <c r="K31" s="19"/>
      <c r="L31" s="19"/>
      <c r="M31" s="19"/>
      <c r="N31" s="19"/>
      <c r="O31" s="19"/>
      <c r="P31" s="87" t="str">
        <f>B31</f>
        <v>TR</v>
      </c>
      <c r="Q31" s="87">
        <v>100</v>
      </c>
      <c r="R31" s="114">
        <f>0.00000000002388*40000000</f>
        <v>9.5520000000000002E-4</v>
      </c>
      <c r="S31" s="87">
        <f t="shared" si="10"/>
        <v>9.5520000000000008E-2</v>
      </c>
      <c r="T31" s="118">
        <f t="shared" si="11"/>
        <v>9.5520000000000008E-2</v>
      </c>
    </row>
    <row r="32" spans="1:20" s="15" customFormat="1" ht="14.45" x14ac:dyDescent="0.3">
      <c r="D32" s="15" t="s">
        <v>109</v>
      </c>
      <c r="G32" s="119"/>
      <c r="R32" s="105" t="s">
        <v>81</v>
      </c>
    </row>
    <row r="33" spans="7:18" s="15" customFormat="1" ht="14.45" x14ac:dyDescent="0.3">
      <c r="G33" s="119"/>
      <c r="R33" s="105"/>
    </row>
    <row r="34" spans="7:18" s="15" customFormat="1" ht="14.45" x14ac:dyDescent="0.3">
      <c r="G34" s="119"/>
      <c r="R34" s="105"/>
    </row>
    <row r="35" spans="7:18" s="15" customFormat="1" x14ac:dyDescent="0.25">
      <c r="G35" s="119"/>
      <c r="R35" s="105"/>
    </row>
    <row r="36" spans="7:18" s="15" customFormat="1" x14ac:dyDescent="0.25">
      <c r="G36" s="119"/>
      <c r="R36" s="105"/>
    </row>
    <row r="37" spans="7:18" s="15" customFormat="1" x14ac:dyDescent="0.25">
      <c r="G37" s="119"/>
      <c r="R37" s="105"/>
    </row>
    <row r="38" spans="7:18" s="15" customFormat="1" x14ac:dyDescent="0.25">
      <c r="G38" s="119"/>
      <c r="R38" s="105"/>
    </row>
    <row r="39" spans="7:18" s="15" customFormat="1" x14ac:dyDescent="0.25">
      <c r="G39" s="119"/>
      <c r="R39" s="105"/>
    </row>
    <row r="40" spans="7:18" s="15" customFormat="1" x14ac:dyDescent="0.25">
      <c r="G40" s="119"/>
      <c r="R40" s="105"/>
    </row>
    <row r="41" spans="7:18" s="15" customFormat="1" x14ac:dyDescent="0.25">
      <c r="G41" s="119"/>
      <c r="R41" s="105"/>
    </row>
    <row r="42" spans="7:18" s="15" customFormat="1" x14ac:dyDescent="0.25">
      <c r="G42" s="119"/>
      <c r="R42" s="105"/>
    </row>
    <row r="43" spans="7:18" s="15" customFormat="1" x14ac:dyDescent="0.25">
      <c r="G43" s="119"/>
      <c r="R43" s="105"/>
    </row>
    <row r="44" spans="7:18" s="15" customFormat="1" x14ac:dyDescent="0.25">
      <c r="G44" s="119"/>
      <c r="R44" s="105"/>
    </row>
    <row r="45" spans="7:18" s="15" customFormat="1" x14ac:dyDescent="0.25">
      <c r="G45" s="119"/>
      <c r="R45" s="105"/>
    </row>
    <row r="46" spans="7:18" s="15" customFormat="1" x14ac:dyDescent="0.25">
      <c r="G46" s="119"/>
      <c r="R46" s="105"/>
    </row>
    <row r="47" spans="7:18" s="15" customFormat="1" x14ac:dyDescent="0.25">
      <c r="G47" s="119"/>
      <c r="R47" s="105"/>
    </row>
  </sheetData>
  <mergeCells count="10">
    <mergeCell ref="A18:A22"/>
    <mergeCell ref="B18:B22"/>
    <mergeCell ref="C18:C22"/>
    <mergeCell ref="L1:M1"/>
    <mergeCell ref="N1:O1"/>
    <mergeCell ref="A14:A15"/>
    <mergeCell ref="B14:B15"/>
    <mergeCell ref="C14:C15"/>
    <mergeCell ref="D14:D15"/>
    <mergeCell ref="F14:F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"/>
    </sheetView>
  </sheetViews>
  <sheetFormatPr defaultRowHeight="15" x14ac:dyDescent="0.25"/>
  <cols>
    <col min="2" max="2" width="35.42578125" bestFit="1" customWidth="1"/>
  </cols>
  <sheetData>
    <row r="1" spans="1:3" x14ac:dyDescent="0.25">
      <c r="A1" s="122" t="s">
        <v>77</v>
      </c>
      <c r="B1" s="122" t="s">
        <v>85</v>
      </c>
      <c r="C1" s="122" t="s">
        <v>98</v>
      </c>
    </row>
    <row r="2" spans="1:3" x14ac:dyDescent="0.25">
      <c r="A2" s="123" t="str">
        <f>'planilha principal'!P9</f>
        <v>IL</v>
      </c>
      <c r="B2" s="125">
        <f>'planilha principal'!O9</f>
        <v>45.9</v>
      </c>
      <c r="C2" s="123" t="s">
        <v>72</v>
      </c>
    </row>
    <row r="3" spans="1:3" x14ac:dyDescent="0.25">
      <c r="A3" s="123" t="str">
        <f>'planilha principal'!P10</f>
        <v>LZ</v>
      </c>
      <c r="B3" s="125">
        <f>'planilha principal'!O10</f>
        <v>12</v>
      </c>
      <c r="C3" s="123" t="s">
        <v>72</v>
      </c>
    </row>
    <row r="4" spans="1:3" x14ac:dyDescent="0.25">
      <c r="A4" s="123" t="str">
        <f>'planilha principal'!P11</f>
        <v>CA</v>
      </c>
      <c r="B4" s="125">
        <f>'planilha principal'!O11</f>
        <v>128</v>
      </c>
      <c r="C4" s="123" t="s">
        <v>72</v>
      </c>
    </row>
    <row r="5" spans="1:3" x14ac:dyDescent="0.25">
      <c r="A5" s="123" t="str">
        <f>'planilha principal'!P17</f>
        <v>OU</v>
      </c>
      <c r="B5" s="125">
        <f>'planilha principal'!O17</f>
        <v>84.037499999999994</v>
      </c>
      <c r="C5" s="123" t="s">
        <v>72</v>
      </c>
    </row>
    <row r="6" spans="1:3" ht="15.75" thickBot="1" x14ac:dyDescent="0.3">
      <c r="A6" s="124" t="str">
        <f>'planilha principal'!P23</f>
        <v>AQ</v>
      </c>
      <c r="B6" s="126">
        <f>'planilha principal'!O23</f>
        <v>78.75</v>
      </c>
      <c r="C6" s="124" t="s">
        <v>72</v>
      </c>
    </row>
    <row r="7" spans="1:3" ht="15.75" thickBot="1" x14ac:dyDescent="0.3">
      <c r="A7" s="141" t="s">
        <v>78</v>
      </c>
      <c r="B7" s="142">
        <f>SUM(B2:B6)</f>
        <v>348.6875</v>
      </c>
      <c r="C7" s="143" t="s">
        <v>72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21" sqref="B21"/>
    </sheetView>
  </sheetViews>
  <sheetFormatPr defaultRowHeight="15" x14ac:dyDescent="0.25"/>
  <cols>
    <col min="2" max="2" width="36.5703125" bestFit="1" customWidth="1"/>
  </cols>
  <sheetData>
    <row r="1" spans="1:3" x14ac:dyDescent="0.25">
      <c r="A1" s="129" t="s">
        <v>77</v>
      </c>
      <c r="B1" s="132" t="s">
        <v>85</v>
      </c>
      <c r="C1" s="129" t="s">
        <v>98</v>
      </c>
    </row>
    <row r="2" spans="1:3" ht="14.45" x14ac:dyDescent="0.3">
      <c r="A2" s="130" t="str">
        <f>'planilha principal'!P9</f>
        <v>IL</v>
      </c>
      <c r="B2" s="133">
        <f>'planilha principal'!T9</f>
        <v>3.9466895959966667E-3</v>
      </c>
      <c r="C2" s="135" t="s">
        <v>94</v>
      </c>
    </row>
    <row r="3" spans="1:3" ht="14.45" x14ac:dyDescent="0.3">
      <c r="A3" s="130" t="str">
        <f>'planilha principal'!P10</f>
        <v>LZ</v>
      </c>
      <c r="B3" s="133">
        <f>'planilha principal'!T10</f>
        <v>1.0318142734631807E-3</v>
      </c>
      <c r="C3" s="135" t="s">
        <v>94</v>
      </c>
    </row>
    <row r="4" spans="1:3" ht="14.45" x14ac:dyDescent="0.3">
      <c r="A4" s="130" t="str">
        <f>'planilha principal'!P11</f>
        <v>CA</v>
      </c>
      <c r="B4" s="133">
        <f>'planilha principal'!T11</f>
        <v>1.1006018916940596E-2</v>
      </c>
      <c r="C4" s="135" t="s">
        <v>94</v>
      </c>
    </row>
    <row r="5" spans="1:3" ht="14.45" x14ac:dyDescent="0.3">
      <c r="A5" s="130" t="str">
        <f>'planilha principal'!P17</f>
        <v>OU</v>
      </c>
      <c r="B5" s="133">
        <f>'planilha principal'!T17</f>
        <v>7.2259243338468381E-3</v>
      </c>
      <c r="C5" s="135" t="s">
        <v>94</v>
      </c>
    </row>
    <row r="6" spans="1:3" x14ac:dyDescent="0.25">
      <c r="A6" s="130" t="str">
        <f>'planilha principal'!P23</f>
        <v>AQ</v>
      </c>
      <c r="B6" s="133">
        <f>'planilha principal'!T23</f>
        <v>6.7712811696021245E-3</v>
      </c>
      <c r="C6" s="135" t="s">
        <v>94</v>
      </c>
    </row>
    <row r="7" spans="1:3" ht="14.45" hidden="1" x14ac:dyDescent="0.3">
      <c r="A7" s="130" t="str">
        <f>'planilha principal'!P29</f>
        <v>TOTAL</v>
      </c>
      <c r="B7" s="133">
        <f>'planilha principal'!T29</f>
        <v>1.3500000000000001E-3</v>
      </c>
      <c r="C7" s="135" t="s">
        <v>94</v>
      </c>
    </row>
    <row r="8" spans="1:3" x14ac:dyDescent="0.25">
      <c r="A8" s="130" t="str">
        <f>'planilha principal'!P30</f>
        <v>CO</v>
      </c>
      <c r="B8" s="133">
        <f>'planilha principal'!T30</f>
        <v>1.35E-2</v>
      </c>
      <c r="C8" s="135" t="s">
        <v>94</v>
      </c>
    </row>
    <row r="9" spans="1:3" thickBot="1" x14ac:dyDescent="0.35">
      <c r="A9" s="131" t="str">
        <f>'planilha principal'!P31</f>
        <v>TR</v>
      </c>
      <c r="B9" s="134">
        <f>'planilha principal'!T31</f>
        <v>9.5520000000000008E-2</v>
      </c>
      <c r="C9" s="139" t="s">
        <v>94</v>
      </c>
    </row>
    <row r="10" spans="1:3" thickBot="1" x14ac:dyDescent="0.35">
      <c r="A10" s="136" t="s">
        <v>78</v>
      </c>
      <c r="B10" s="137">
        <f>SUM(B2:B9)</f>
        <v>0.1403517282898494</v>
      </c>
      <c r="C10" s="140" t="s">
        <v>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opLeftCell="A262" workbookViewId="0">
      <selection activeCell="E300" sqref="E300"/>
    </sheetView>
  </sheetViews>
  <sheetFormatPr defaultColWidth="8.85546875" defaultRowHeight="15" x14ac:dyDescent="0.25"/>
  <cols>
    <col min="1" max="1" width="7.7109375" style="130" customWidth="1"/>
    <col min="2" max="3" width="8.85546875" style="148" hidden="1" customWidth="1"/>
    <col min="4" max="4" width="8.85546875" style="149" hidden="1" customWidth="1"/>
    <col min="5" max="5" width="13.42578125" style="149" customWidth="1"/>
    <col min="6" max="8" width="8.85546875" style="146" hidden="1" customWidth="1"/>
    <col min="9" max="9" width="10.140625" style="146" customWidth="1"/>
    <col min="10" max="11" width="8.85546875" style="152" hidden="1" customWidth="1"/>
    <col min="12" max="12" width="14.5703125" style="152" customWidth="1"/>
    <col min="13" max="13" width="8.85546875" style="130"/>
    <col min="14" max="16384" width="8.85546875" style="15"/>
  </cols>
  <sheetData>
    <row r="1" spans="1:13" s="144" customFormat="1" x14ac:dyDescent="0.25">
      <c r="A1" s="138" t="s">
        <v>100</v>
      </c>
      <c r="B1" s="170" t="s">
        <v>101</v>
      </c>
      <c r="C1" s="171"/>
      <c r="D1" s="172"/>
      <c r="E1" s="147" t="s">
        <v>105</v>
      </c>
      <c r="F1" s="167" t="s">
        <v>102</v>
      </c>
      <c r="G1" s="168"/>
      <c r="H1" s="169"/>
      <c r="I1" s="150" t="s">
        <v>104</v>
      </c>
      <c r="J1" s="173" t="s">
        <v>103</v>
      </c>
      <c r="K1" s="174"/>
      <c r="L1" s="151" t="s">
        <v>107</v>
      </c>
      <c r="M1" s="138" t="s">
        <v>78</v>
      </c>
    </row>
    <row r="2" spans="1:13" ht="14.45" x14ac:dyDescent="0.3">
      <c r="A2" s="145">
        <v>0</v>
      </c>
      <c r="C2" s="148">
        <v>62.5</v>
      </c>
      <c r="E2" s="153">
        <f>B2+C2+D2</f>
        <v>62.5</v>
      </c>
      <c r="I2" s="146">
        <f>F2+G2+H2</f>
        <v>0</v>
      </c>
      <c r="L2" s="152">
        <f>J2+K2</f>
        <v>0</v>
      </c>
      <c r="M2" s="130">
        <f>L2+I2+E2</f>
        <v>62.5</v>
      </c>
    </row>
    <row r="3" spans="1:13" ht="14.45" x14ac:dyDescent="0.3">
      <c r="A3" s="145">
        <v>3.472222222222222E-3</v>
      </c>
      <c r="C3" s="148">
        <v>62.5</v>
      </c>
      <c r="E3" s="153">
        <f t="shared" ref="E3:E66" si="0">B3+C3+D3</f>
        <v>62.5</v>
      </c>
      <c r="I3" s="146">
        <f t="shared" ref="I3:I66" si="1">F3+G3+H3</f>
        <v>0</v>
      </c>
      <c r="L3" s="152">
        <f t="shared" ref="L3:L66" si="2">J3+K3</f>
        <v>0</v>
      </c>
      <c r="M3" s="130">
        <f t="shared" ref="M3:M66" si="3">L3+I3+E3</f>
        <v>62.5</v>
      </c>
    </row>
    <row r="4" spans="1:13" ht="14.45" x14ac:dyDescent="0.3">
      <c r="A4" s="145">
        <v>6.9444444444444397E-3</v>
      </c>
      <c r="C4" s="148">
        <v>62.5</v>
      </c>
      <c r="E4" s="153">
        <f t="shared" si="0"/>
        <v>62.5</v>
      </c>
      <c r="I4" s="146">
        <f t="shared" si="1"/>
        <v>0</v>
      </c>
      <c r="L4" s="152">
        <f t="shared" si="2"/>
        <v>0</v>
      </c>
      <c r="M4" s="130">
        <f t="shared" si="3"/>
        <v>62.5</v>
      </c>
    </row>
    <row r="5" spans="1:13" ht="14.45" x14ac:dyDescent="0.3">
      <c r="A5" s="145">
        <v>1.0416666666666701E-2</v>
      </c>
      <c r="C5" s="148">
        <v>62.5</v>
      </c>
      <c r="E5" s="153">
        <f t="shared" si="0"/>
        <v>62.5</v>
      </c>
      <c r="I5" s="146">
        <f t="shared" si="1"/>
        <v>0</v>
      </c>
      <c r="L5" s="152">
        <f t="shared" si="2"/>
        <v>0</v>
      </c>
      <c r="M5" s="130">
        <f t="shared" si="3"/>
        <v>62.5</v>
      </c>
    </row>
    <row r="6" spans="1:13" ht="14.45" x14ac:dyDescent="0.3">
      <c r="A6" s="145">
        <v>1.38888888888889E-2</v>
      </c>
      <c r="C6" s="148">
        <v>62.5</v>
      </c>
      <c r="E6" s="153">
        <f t="shared" si="0"/>
        <v>62.5</v>
      </c>
      <c r="I6" s="146">
        <f t="shared" si="1"/>
        <v>0</v>
      </c>
      <c r="L6" s="152">
        <f t="shared" si="2"/>
        <v>0</v>
      </c>
      <c r="M6" s="130">
        <f t="shared" si="3"/>
        <v>62.5</v>
      </c>
    </row>
    <row r="7" spans="1:13" ht="14.45" x14ac:dyDescent="0.3">
      <c r="A7" s="145">
        <v>1.7361111111111101E-2</v>
      </c>
      <c r="C7" s="148">
        <v>62.5</v>
      </c>
      <c r="E7" s="153">
        <f t="shared" si="0"/>
        <v>62.5</v>
      </c>
      <c r="I7" s="146">
        <f t="shared" si="1"/>
        <v>0</v>
      </c>
      <c r="L7" s="152">
        <f t="shared" si="2"/>
        <v>0</v>
      </c>
      <c r="M7" s="130">
        <f t="shared" si="3"/>
        <v>62.5</v>
      </c>
    </row>
    <row r="8" spans="1:13" ht="14.45" x14ac:dyDescent="0.3">
      <c r="A8" s="145">
        <v>2.0833333333333301E-2</v>
      </c>
      <c r="C8" s="148">
        <v>62.5</v>
      </c>
      <c r="E8" s="153">
        <f t="shared" si="0"/>
        <v>62.5</v>
      </c>
      <c r="I8" s="146">
        <f t="shared" si="1"/>
        <v>0</v>
      </c>
      <c r="L8" s="152">
        <f t="shared" si="2"/>
        <v>0</v>
      </c>
      <c r="M8" s="130">
        <f t="shared" si="3"/>
        <v>62.5</v>
      </c>
    </row>
    <row r="9" spans="1:13" ht="14.45" x14ac:dyDescent="0.3">
      <c r="A9" s="145">
        <v>2.4305555555555601E-2</v>
      </c>
      <c r="C9" s="148">
        <v>62.5</v>
      </c>
      <c r="E9" s="153">
        <f t="shared" si="0"/>
        <v>62.5</v>
      </c>
      <c r="I9" s="146">
        <f t="shared" si="1"/>
        <v>0</v>
      </c>
      <c r="L9" s="152">
        <f t="shared" si="2"/>
        <v>0</v>
      </c>
      <c r="M9" s="130">
        <f t="shared" si="3"/>
        <v>62.5</v>
      </c>
    </row>
    <row r="10" spans="1:13" ht="14.45" x14ac:dyDescent="0.3">
      <c r="A10" s="145">
        <v>2.7777777777777801E-2</v>
      </c>
      <c r="C10" s="148">
        <v>62.5</v>
      </c>
      <c r="E10" s="153">
        <f t="shared" si="0"/>
        <v>62.5</v>
      </c>
      <c r="I10" s="146">
        <f t="shared" si="1"/>
        <v>0</v>
      </c>
      <c r="L10" s="152">
        <f t="shared" si="2"/>
        <v>0</v>
      </c>
      <c r="M10" s="130">
        <f t="shared" si="3"/>
        <v>62.5</v>
      </c>
    </row>
    <row r="11" spans="1:13" ht="14.45" x14ac:dyDescent="0.3">
      <c r="A11" s="145">
        <v>3.125E-2</v>
      </c>
      <c r="C11" s="148">
        <v>62.5</v>
      </c>
      <c r="E11" s="153">
        <f t="shared" si="0"/>
        <v>62.5</v>
      </c>
      <c r="I11" s="146">
        <f t="shared" si="1"/>
        <v>0</v>
      </c>
      <c r="L11" s="152">
        <f t="shared" si="2"/>
        <v>0</v>
      </c>
      <c r="M11" s="130">
        <f t="shared" si="3"/>
        <v>62.5</v>
      </c>
    </row>
    <row r="12" spans="1:13" ht="14.45" x14ac:dyDescent="0.3">
      <c r="A12" s="145">
        <v>3.4722222222222203E-2</v>
      </c>
      <c r="C12" s="148">
        <v>62.5</v>
      </c>
      <c r="E12" s="153">
        <f t="shared" si="0"/>
        <v>62.5</v>
      </c>
      <c r="I12" s="146">
        <f t="shared" si="1"/>
        <v>0</v>
      </c>
      <c r="L12" s="152">
        <f t="shared" si="2"/>
        <v>0</v>
      </c>
      <c r="M12" s="130">
        <f t="shared" si="3"/>
        <v>62.5</v>
      </c>
    </row>
    <row r="13" spans="1:13" ht="14.45" x14ac:dyDescent="0.3">
      <c r="A13" s="145">
        <v>3.8194444444444399E-2</v>
      </c>
      <c r="C13" s="148">
        <v>62.5</v>
      </c>
      <c r="E13" s="153">
        <f t="shared" si="0"/>
        <v>62.5</v>
      </c>
      <c r="I13" s="146">
        <f t="shared" si="1"/>
        <v>0</v>
      </c>
      <c r="L13" s="152">
        <f t="shared" si="2"/>
        <v>0</v>
      </c>
      <c r="M13" s="130">
        <f t="shared" si="3"/>
        <v>62.5</v>
      </c>
    </row>
    <row r="14" spans="1:13" ht="14.45" x14ac:dyDescent="0.3">
      <c r="A14" s="145">
        <v>4.1666666666666699E-2</v>
      </c>
      <c r="C14" s="148">
        <v>62.5</v>
      </c>
      <c r="E14" s="153">
        <f t="shared" si="0"/>
        <v>62.5</v>
      </c>
      <c r="I14" s="146">
        <f t="shared" si="1"/>
        <v>0</v>
      </c>
      <c r="L14" s="152">
        <f t="shared" si="2"/>
        <v>0</v>
      </c>
      <c r="M14" s="130">
        <f t="shared" si="3"/>
        <v>62.5</v>
      </c>
    </row>
    <row r="15" spans="1:13" ht="14.45" x14ac:dyDescent="0.3">
      <c r="A15" s="145">
        <v>4.5138888888888902E-2</v>
      </c>
      <c r="C15" s="148">
        <v>62.5</v>
      </c>
      <c r="E15" s="153">
        <f t="shared" si="0"/>
        <v>62.5</v>
      </c>
      <c r="I15" s="146">
        <f t="shared" si="1"/>
        <v>0</v>
      </c>
      <c r="L15" s="152">
        <f t="shared" si="2"/>
        <v>0</v>
      </c>
      <c r="M15" s="130">
        <f t="shared" si="3"/>
        <v>62.5</v>
      </c>
    </row>
    <row r="16" spans="1:13" ht="14.45" x14ac:dyDescent="0.3">
      <c r="A16" s="145">
        <v>4.8611111111111098E-2</v>
      </c>
      <c r="C16" s="148">
        <v>62.5</v>
      </c>
      <c r="E16" s="153">
        <f t="shared" si="0"/>
        <v>62.5</v>
      </c>
      <c r="I16" s="146">
        <f t="shared" si="1"/>
        <v>0</v>
      </c>
      <c r="L16" s="152">
        <f t="shared" si="2"/>
        <v>0</v>
      </c>
      <c r="M16" s="130">
        <f t="shared" si="3"/>
        <v>62.5</v>
      </c>
    </row>
    <row r="17" spans="1:13" ht="14.45" x14ac:dyDescent="0.3">
      <c r="A17" s="145">
        <v>5.2083333333333301E-2</v>
      </c>
      <c r="C17" s="148">
        <v>62.5</v>
      </c>
      <c r="E17" s="153">
        <f t="shared" si="0"/>
        <v>62.5</v>
      </c>
      <c r="I17" s="146">
        <f t="shared" si="1"/>
        <v>0</v>
      </c>
      <c r="L17" s="152">
        <f t="shared" si="2"/>
        <v>0</v>
      </c>
      <c r="M17" s="130">
        <f t="shared" si="3"/>
        <v>62.5</v>
      </c>
    </row>
    <row r="18" spans="1:13" ht="14.45" x14ac:dyDescent="0.3">
      <c r="A18" s="145">
        <v>5.5555555555555601E-2</v>
      </c>
      <c r="C18" s="148">
        <v>62.5</v>
      </c>
      <c r="E18" s="153">
        <f t="shared" si="0"/>
        <v>62.5</v>
      </c>
      <c r="I18" s="146">
        <f t="shared" si="1"/>
        <v>0</v>
      </c>
      <c r="L18" s="152">
        <f t="shared" si="2"/>
        <v>0</v>
      </c>
      <c r="M18" s="130">
        <f t="shared" si="3"/>
        <v>62.5</v>
      </c>
    </row>
    <row r="19" spans="1:13" ht="14.45" x14ac:dyDescent="0.3">
      <c r="A19" s="145">
        <v>5.9027777777777797E-2</v>
      </c>
      <c r="C19" s="148">
        <v>62.5</v>
      </c>
      <c r="E19" s="153">
        <f t="shared" si="0"/>
        <v>62.5</v>
      </c>
      <c r="I19" s="146">
        <f t="shared" si="1"/>
        <v>0</v>
      </c>
      <c r="L19" s="152">
        <f t="shared" si="2"/>
        <v>0</v>
      </c>
      <c r="M19" s="130">
        <f t="shared" si="3"/>
        <v>62.5</v>
      </c>
    </row>
    <row r="20" spans="1:13" ht="14.45" x14ac:dyDescent="0.3">
      <c r="A20" s="145">
        <v>6.25E-2</v>
      </c>
      <c r="C20" s="148">
        <v>62.5</v>
      </c>
      <c r="E20" s="153">
        <f t="shared" si="0"/>
        <v>62.5</v>
      </c>
      <c r="I20" s="146">
        <f t="shared" si="1"/>
        <v>0</v>
      </c>
      <c r="L20" s="152">
        <f t="shared" si="2"/>
        <v>0</v>
      </c>
      <c r="M20" s="130">
        <f t="shared" si="3"/>
        <v>62.5</v>
      </c>
    </row>
    <row r="21" spans="1:13" ht="14.45" x14ac:dyDescent="0.3">
      <c r="A21" s="145">
        <v>6.5972222222222196E-2</v>
      </c>
      <c r="C21" s="148">
        <v>62.5</v>
      </c>
      <c r="E21" s="153">
        <f t="shared" si="0"/>
        <v>62.5</v>
      </c>
      <c r="I21" s="146">
        <f t="shared" si="1"/>
        <v>0</v>
      </c>
      <c r="L21" s="152">
        <f t="shared" si="2"/>
        <v>0</v>
      </c>
      <c r="M21" s="130">
        <f t="shared" si="3"/>
        <v>62.5</v>
      </c>
    </row>
    <row r="22" spans="1:13" ht="14.45" x14ac:dyDescent="0.3">
      <c r="A22" s="145">
        <v>6.9444444444444406E-2</v>
      </c>
      <c r="C22" s="148">
        <v>62.5</v>
      </c>
      <c r="E22" s="153">
        <f t="shared" si="0"/>
        <v>62.5</v>
      </c>
      <c r="I22" s="146">
        <f t="shared" si="1"/>
        <v>0</v>
      </c>
      <c r="L22" s="152">
        <f t="shared" si="2"/>
        <v>0</v>
      </c>
      <c r="M22" s="130">
        <f t="shared" si="3"/>
        <v>62.5</v>
      </c>
    </row>
    <row r="23" spans="1:13" ht="14.45" x14ac:dyDescent="0.3">
      <c r="A23" s="145">
        <v>7.2916666666666699E-2</v>
      </c>
      <c r="C23" s="148">
        <v>62.5</v>
      </c>
      <c r="E23" s="153">
        <f t="shared" si="0"/>
        <v>62.5</v>
      </c>
      <c r="I23" s="146">
        <f t="shared" si="1"/>
        <v>0</v>
      </c>
      <c r="L23" s="152">
        <f t="shared" si="2"/>
        <v>0</v>
      </c>
      <c r="M23" s="130">
        <f t="shared" si="3"/>
        <v>62.5</v>
      </c>
    </row>
    <row r="24" spans="1:13" ht="14.45" x14ac:dyDescent="0.3">
      <c r="A24" s="145">
        <v>7.6388888888888895E-2</v>
      </c>
      <c r="C24" s="148">
        <v>62.5</v>
      </c>
      <c r="E24" s="153">
        <f t="shared" si="0"/>
        <v>62.5</v>
      </c>
      <c r="I24" s="146">
        <f t="shared" si="1"/>
        <v>0</v>
      </c>
      <c r="L24" s="152">
        <f t="shared" si="2"/>
        <v>0</v>
      </c>
      <c r="M24" s="130">
        <f t="shared" si="3"/>
        <v>62.5</v>
      </c>
    </row>
    <row r="25" spans="1:13" ht="14.45" x14ac:dyDescent="0.3">
      <c r="A25" s="145">
        <v>7.9861111111111105E-2</v>
      </c>
      <c r="C25" s="148">
        <v>62.5</v>
      </c>
      <c r="E25" s="153">
        <f t="shared" si="0"/>
        <v>62.5</v>
      </c>
      <c r="I25" s="146">
        <f t="shared" si="1"/>
        <v>0</v>
      </c>
      <c r="L25" s="152">
        <f t="shared" si="2"/>
        <v>0</v>
      </c>
      <c r="M25" s="130">
        <f t="shared" si="3"/>
        <v>62.5</v>
      </c>
    </row>
    <row r="26" spans="1:13" ht="14.45" x14ac:dyDescent="0.3">
      <c r="A26" s="145">
        <v>8.3333333333333301E-2</v>
      </c>
      <c r="C26" s="148">
        <v>62.5</v>
      </c>
      <c r="E26" s="153">
        <f t="shared" si="0"/>
        <v>62.5</v>
      </c>
      <c r="I26" s="146">
        <f t="shared" si="1"/>
        <v>0</v>
      </c>
      <c r="L26" s="152">
        <f t="shared" si="2"/>
        <v>0</v>
      </c>
      <c r="M26" s="130">
        <f t="shared" si="3"/>
        <v>62.5</v>
      </c>
    </row>
    <row r="27" spans="1:13" ht="14.45" x14ac:dyDescent="0.3">
      <c r="A27" s="145">
        <v>8.6805555555555594E-2</v>
      </c>
      <c r="C27" s="148">
        <v>62.5</v>
      </c>
      <c r="E27" s="153">
        <f t="shared" si="0"/>
        <v>62.5</v>
      </c>
      <c r="I27" s="146">
        <f t="shared" si="1"/>
        <v>0</v>
      </c>
      <c r="L27" s="152">
        <f t="shared" si="2"/>
        <v>0</v>
      </c>
      <c r="M27" s="130">
        <f t="shared" si="3"/>
        <v>62.5</v>
      </c>
    </row>
    <row r="28" spans="1:13" ht="14.45" x14ac:dyDescent="0.3">
      <c r="A28" s="145">
        <v>9.0277777777777804E-2</v>
      </c>
      <c r="C28" s="148">
        <v>62.5</v>
      </c>
      <c r="E28" s="153">
        <f t="shared" si="0"/>
        <v>62.5</v>
      </c>
      <c r="I28" s="146">
        <f t="shared" si="1"/>
        <v>0</v>
      </c>
      <c r="L28" s="152">
        <f t="shared" si="2"/>
        <v>0</v>
      </c>
      <c r="M28" s="130">
        <f t="shared" si="3"/>
        <v>62.5</v>
      </c>
    </row>
    <row r="29" spans="1:13" x14ac:dyDescent="0.25">
      <c r="A29" s="145">
        <v>9.375E-2</v>
      </c>
      <c r="C29" s="148">
        <v>62.5</v>
      </c>
      <c r="E29" s="153">
        <f t="shared" si="0"/>
        <v>62.5</v>
      </c>
      <c r="I29" s="146">
        <f t="shared" si="1"/>
        <v>0</v>
      </c>
      <c r="L29" s="152">
        <f t="shared" si="2"/>
        <v>0</v>
      </c>
      <c r="M29" s="130">
        <f t="shared" si="3"/>
        <v>62.5</v>
      </c>
    </row>
    <row r="30" spans="1:13" x14ac:dyDescent="0.25">
      <c r="A30" s="145">
        <v>9.7222222222222196E-2</v>
      </c>
      <c r="C30" s="148">
        <v>62.5</v>
      </c>
      <c r="E30" s="153">
        <f t="shared" si="0"/>
        <v>62.5</v>
      </c>
      <c r="I30" s="146">
        <f t="shared" si="1"/>
        <v>0</v>
      </c>
      <c r="L30" s="152">
        <f t="shared" si="2"/>
        <v>0</v>
      </c>
      <c r="M30" s="130">
        <f t="shared" si="3"/>
        <v>62.5</v>
      </c>
    </row>
    <row r="31" spans="1:13" x14ac:dyDescent="0.25">
      <c r="A31" s="145">
        <v>0.100694444444444</v>
      </c>
      <c r="C31" s="148">
        <v>62.5</v>
      </c>
      <c r="E31" s="153">
        <f t="shared" si="0"/>
        <v>62.5</v>
      </c>
      <c r="I31" s="146">
        <f t="shared" si="1"/>
        <v>0</v>
      </c>
      <c r="L31" s="152">
        <f t="shared" si="2"/>
        <v>0</v>
      </c>
      <c r="M31" s="130">
        <f t="shared" si="3"/>
        <v>62.5</v>
      </c>
    </row>
    <row r="32" spans="1:13" x14ac:dyDescent="0.25">
      <c r="A32" s="145">
        <v>0.104166666666667</v>
      </c>
      <c r="C32" s="148">
        <v>62.5</v>
      </c>
      <c r="E32" s="153">
        <f t="shared" si="0"/>
        <v>62.5</v>
      </c>
      <c r="I32" s="146">
        <f t="shared" si="1"/>
        <v>0</v>
      </c>
      <c r="L32" s="152">
        <f t="shared" si="2"/>
        <v>0</v>
      </c>
      <c r="M32" s="130">
        <f t="shared" si="3"/>
        <v>62.5</v>
      </c>
    </row>
    <row r="33" spans="1:13" x14ac:dyDescent="0.25">
      <c r="A33" s="145">
        <v>0.10763888888888901</v>
      </c>
      <c r="C33" s="148">
        <v>62.5</v>
      </c>
      <c r="E33" s="153">
        <f t="shared" si="0"/>
        <v>62.5</v>
      </c>
      <c r="I33" s="146">
        <f t="shared" si="1"/>
        <v>0</v>
      </c>
      <c r="L33" s="152">
        <f t="shared" si="2"/>
        <v>0</v>
      </c>
      <c r="M33" s="130">
        <f t="shared" si="3"/>
        <v>62.5</v>
      </c>
    </row>
    <row r="34" spans="1:13" x14ac:dyDescent="0.25">
      <c r="A34" s="145">
        <v>0.11111111111111099</v>
      </c>
      <c r="C34" s="148">
        <v>62.5</v>
      </c>
      <c r="E34" s="153">
        <f t="shared" si="0"/>
        <v>62.5</v>
      </c>
      <c r="I34" s="146">
        <f t="shared" si="1"/>
        <v>0</v>
      </c>
      <c r="L34" s="152">
        <f t="shared" si="2"/>
        <v>0</v>
      </c>
      <c r="M34" s="130">
        <f t="shared" si="3"/>
        <v>62.5</v>
      </c>
    </row>
    <row r="35" spans="1:13" x14ac:dyDescent="0.25">
      <c r="A35" s="145">
        <v>0.114583333333333</v>
      </c>
      <c r="C35" s="148">
        <v>62.5</v>
      </c>
      <c r="E35" s="153">
        <f t="shared" si="0"/>
        <v>62.5</v>
      </c>
      <c r="I35" s="146">
        <f t="shared" si="1"/>
        <v>0</v>
      </c>
      <c r="L35" s="152">
        <f t="shared" si="2"/>
        <v>0</v>
      </c>
      <c r="M35" s="130">
        <f t="shared" si="3"/>
        <v>62.5</v>
      </c>
    </row>
    <row r="36" spans="1:13" x14ac:dyDescent="0.25">
      <c r="A36" s="145">
        <v>0.118055555555556</v>
      </c>
      <c r="C36" s="148">
        <v>62.5</v>
      </c>
      <c r="E36" s="153">
        <f t="shared" si="0"/>
        <v>62.5</v>
      </c>
      <c r="I36" s="146">
        <f t="shared" si="1"/>
        <v>0</v>
      </c>
      <c r="L36" s="152">
        <f t="shared" si="2"/>
        <v>0</v>
      </c>
      <c r="M36" s="130">
        <f t="shared" si="3"/>
        <v>62.5</v>
      </c>
    </row>
    <row r="37" spans="1:13" x14ac:dyDescent="0.25">
      <c r="A37" s="145">
        <v>0.121527777777778</v>
      </c>
      <c r="C37" s="148">
        <v>62.5</v>
      </c>
      <c r="E37" s="153">
        <f t="shared" si="0"/>
        <v>62.5</v>
      </c>
      <c r="I37" s="146">
        <f t="shared" si="1"/>
        <v>0</v>
      </c>
      <c r="L37" s="152">
        <f t="shared" si="2"/>
        <v>0</v>
      </c>
      <c r="M37" s="130">
        <f t="shared" si="3"/>
        <v>62.5</v>
      </c>
    </row>
    <row r="38" spans="1:13" x14ac:dyDescent="0.25">
      <c r="A38" s="145">
        <v>0.125</v>
      </c>
      <c r="C38" s="148">
        <v>62.5</v>
      </c>
      <c r="E38" s="153">
        <f t="shared" si="0"/>
        <v>62.5</v>
      </c>
      <c r="I38" s="146">
        <f t="shared" si="1"/>
        <v>0</v>
      </c>
      <c r="L38" s="152">
        <f t="shared" si="2"/>
        <v>0</v>
      </c>
      <c r="M38" s="130">
        <f t="shared" si="3"/>
        <v>62.5</v>
      </c>
    </row>
    <row r="39" spans="1:13" x14ac:dyDescent="0.25">
      <c r="A39" s="145">
        <v>0.12847222222222199</v>
      </c>
      <c r="C39" s="148">
        <v>62.5</v>
      </c>
      <c r="E39" s="153">
        <f t="shared" si="0"/>
        <v>62.5</v>
      </c>
      <c r="I39" s="146">
        <f t="shared" si="1"/>
        <v>0</v>
      </c>
      <c r="L39" s="152">
        <f t="shared" si="2"/>
        <v>0</v>
      </c>
      <c r="M39" s="130">
        <f t="shared" si="3"/>
        <v>62.5</v>
      </c>
    </row>
    <row r="40" spans="1:13" x14ac:dyDescent="0.25">
      <c r="A40" s="145">
        <v>0.131944444444444</v>
      </c>
      <c r="C40" s="148">
        <v>62.5</v>
      </c>
      <c r="E40" s="153">
        <f t="shared" si="0"/>
        <v>62.5</v>
      </c>
      <c r="I40" s="146">
        <f t="shared" si="1"/>
        <v>0</v>
      </c>
      <c r="L40" s="152">
        <f t="shared" si="2"/>
        <v>0</v>
      </c>
      <c r="M40" s="130">
        <f t="shared" si="3"/>
        <v>62.5</v>
      </c>
    </row>
    <row r="41" spans="1:13" x14ac:dyDescent="0.25">
      <c r="A41" s="145">
        <v>0.13541666666666699</v>
      </c>
      <c r="C41" s="148">
        <v>62.5</v>
      </c>
      <c r="E41" s="153">
        <f t="shared" si="0"/>
        <v>62.5</v>
      </c>
      <c r="I41" s="146">
        <f t="shared" si="1"/>
        <v>0</v>
      </c>
      <c r="L41" s="152">
        <f t="shared" si="2"/>
        <v>0</v>
      </c>
      <c r="M41" s="130">
        <f t="shared" si="3"/>
        <v>62.5</v>
      </c>
    </row>
    <row r="42" spans="1:13" x14ac:dyDescent="0.25">
      <c r="A42" s="145">
        <v>0.13888888888888901</v>
      </c>
      <c r="C42" s="148">
        <v>62.5</v>
      </c>
      <c r="E42" s="153">
        <f t="shared" si="0"/>
        <v>62.5</v>
      </c>
      <c r="I42" s="146">
        <f t="shared" si="1"/>
        <v>0</v>
      </c>
      <c r="L42" s="152">
        <f t="shared" si="2"/>
        <v>0</v>
      </c>
      <c r="M42" s="130">
        <f t="shared" si="3"/>
        <v>62.5</v>
      </c>
    </row>
    <row r="43" spans="1:13" x14ac:dyDescent="0.25">
      <c r="A43" s="145">
        <v>0.14236111111111099</v>
      </c>
      <c r="C43" s="148">
        <v>62.5</v>
      </c>
      <c r="E43" s="153">
        <f t="shared" si="0"/>
        <v>62.5</v>
      </c>
      <c r="I43" s="146">
        <f t="shared" si="1"/>
        <v>0</v>
      </c>
      <c r="L43" s="152">
        <f t="shared" si="2"/>
        <v>0</v>
      </c>
      <c r="M43" s="130">
        <f t="shared" si="3"/>
        <v>62.5</v>
      </c>
    </row>
    <row r="44" spans="1:13" x14ac:dyDescent="0.25">
      <c r="A44" s="145">
        <v>0.14583333333333301</v>
      </c>
      <c r="C44" s="148">
        <v>62.5</v>
      </c>
      <c r="E44" s="153">
        <f t="shared" si="0"/>
        <v>62.5</v>
      </c>
      <c r="I44" s="146">
        <f t="shared" si="1"/>
        <v>0</v>
      </c>
      <c r="L44" s="152">
        <f t="shared" si="2"/>
        <v>0</v>
      </c>
      <c r="M44" s="130">
        <f t="shared" si="3"/>
        <v>62.5</v>
      </c>
    </row>
    <row r="45" spans="1:13" x14ac:dyDescent="0.25">
      <c r="A45" s="145">
        <v>0.149305555555556</v>
      </c>
      <c r="C45" s="148">
        <v>62.5</v>
      </c>
      <c r="E45" s="153">
        <f t="shared" si="0"/>
        <v>62.5</v>
      </c>
      <c r="I45" s="146">
        <f t="shared" si="1"/>
        <v>0</v>
      </c>
      <c r="L45" s="152">
        <f t="shared" si="2"/>
        <v>0</v>
      </c>
      <c r="M45" s="130">
        <f t="shared" si="3"/>
        <v>62.5</v>
      </c>
    </row>
    <row r="46" spans="1:13" x14ac:dyDescent="0.25">
      <c r="A46" s="145">
        <v>0.15277777777777801</v>
      </c>
      <c r="C46" s="148">
        <v>62.5</v>
      </c>
      <c r="E46" s="153">
        <f t="shared" si="0"/>
        <v>62.5</v>
      </c>
      <c r="I46" s="146">
        <f t="shared" si="1"/>
        <v>0</v>
      </c>
      <c r="L46" s="152">
        <f t="shared" si="2"/>
        <v>0</v>
      </c>
      <c r="M46" s="130">
        <f t="shared" si="3"/>
        <v>62.5</v>
      </c>
    </row>
    <row r="47" spans="1:13" x14ac:dyDescent="0.25">
      <c r="A47" s="145">
        <v>0.15625</v>
      </c>
      <c r="C47" s="148">
        <v>62.5</v>
      </c>
      <c r="E47" s="153">
        <f t="shared" si="0"/>
        <v>62.5</v>
      </c>
      <c r="I47" s="146">
        <f t="shared" si="1"/>
        <v>0</v>
      </c>
      <c r="L47" s="152">
        <f t="shared" si="2"/>
        <v>0</v>
      </c>
      <c r="M47" s="130">
        <f t="shared" si="3"/>
        <v>62.5</v>
      </c>
    </row>
    <row r="48" spans="1:13" x14ac:dyDescent="0.25">
      <c r="A48" s="145">
        <v>0.15972222222222199</v>
      </c>
      <c r="C48" s="148">
        <v>62.5</v>
      </c>
      <c r="E48" s="153">
        <f t="shared" si="0"/>
        <v>62.5</v>
      </c>
      <c r="I48" s="146">
        <f t="shared" si="1"/>
        <v>0</v>
      </c>
      <c r="L48" s="152">
        <f t="shared" si="2"/>
        <v>0</v>
      </c>
      <c r="M48" s="130">
        <f t="shared" si="3"/>
        <v>62.5</v>
      </c>
    </row>
    <row r="49" spans="1:13" x14ac:dyDescent="0.25">
      <c r="A49" s="145">
        <v>0.163194444444444</v>
      </c>
      <c r="C49" s="148">
        <v>62.5</v>
      </c>
      <c r="E49" s="153">
        <f t="shared" si="0"/>
        <v>62.5</v>
      </c>
      <c r="I49" s="146">
        <f t="shared" si="1"/>
        <v>0</v>
      </c>
      <c r="L49" s="152">
        <f t="shared" si="2"/>
        <v>0</v>
      </c>
      <c r="M49" s="130">
        <f t="shared" si="3"/>
        <v>62.5</v>
      </c>
    </row>
    <row r="50" spans="1:13" x14ac:dyDescent="0.25">
      <c r="A50" s="145">
        <v>0.16666666666666699</v>
      </c>
      <c r="C50" s="148">
        <v>62.5</v>
      </c>
      <c r="E50" s="153">
        <f t="shared" si="0"/>
        <v>62.5</v>
      </c>
      <c r="I50" s="146">
        <f t="shared" si="1"/>
        <v>0</v>
      </c>
      <c r="L50" s="152">
        <f t="shared" si="2"/>
        <v>0</v>
      </c>
      <c r="M50" s="130">
        <f t="shared" si="3"/>
        <v>62.5</v>
      </c>
    </row>
    <row r="51" spans="1:13" x14ac:dyDescent="0.25">
      <c r="A51" s="145">
        <v>0.17013888888888901</v>
      </c>
      <c r="C51" s="148">
        <v>62.5</v>
      </c>
      <c r="E51" s="153">
        <f t="shared" si="0"/>
        <v>62.5</v>
      </c>
      <c r="I51" s="146">
        <f t="shared" si="1"/>
        <v>0</v>
      </c>
      <c r="L51" s="152">
        <f t="shared" si="2"/>
        <v>0</v>
      </c>
      <c r="M51" s="130">
        <f t="shared" si="3"/>
        <v>62.5</v>
      </c>
    </row>
    <row r="52" spans="1:13" x14ac:dyDescent="0.25">
      <c r="A52" s="145">
        <v>0.17361111111111099</v>
      </c>
      <c r="C52" s="148">
        <v>62.5</v>
      </c>
      <c r="E52" s="153">
        <f t="shared" si="0"/>
        <v>62.5</v>
      </c>
      <c r="I52" s="146">
        <f t="shared" si="1"/>
        <v>0</v>
      </c>
      <c r="L52" s="152">
        <f t="shared" si="2"/>
        <v>0</v>
      </c>
      <c r="M52" s="130">
        <f t="shared" si="3"/>
        <v>62.5</v>
      </c>
    </row>
    <row r="53" spans="1:13" x14ac:dyDescent="0.25">
      <c r="A53" s="145">
        <v>0.17708333333333301</v>
      </c>
      <c r="C53" s="148">
        <v>62.5</v>
      </c>
      <c r="E53" s="153">
        <f t="shared" si="0"/>
        <v>62.5</v>
      </c>
      <c r="I53" s="146">
        <f t="shared" si="1"/>
        <v>0</v>
      </c>
      <c r="L53" s="152">
        <f t="shared" si="2"/>
        <v>0</v>
      </c>
      <c r="M53" s="130">
        <f t="shared" si="3"/>
        <v>62.5</v>
      </c>
    </row>
    <row r="54" spans="1:13" x14ac:dyDescent="0.25">
      <c r="A54" s="145">
        <v>0.180555555555556</v>
      </c>
      <c r="C54" s="148">
        <v>62.5</v>
      </c>
      <c r="E54" s="153">
        <f t="shared" si="0"/>
        <v>62.5</v>
      </c>
      <c r="I54" s="146">
        <f t="shared" si="1"/>
        <v>0</v>
      </c>
      <c r="L54" s="152">
        <f t="shared" si="2"/>
        <v>0</v>
      </c>
      <c r="M54" s="130">
        <f t="shared" si="3"/>
        <v>62.5</v>
      </c>
    </row>
    <row r="55" spans="1:13" x14ac:dyDescent="0.25">
      <c r="A55" s="145">
        <v>0.18402777777777801</v>
      </c>
      <c r="C55" s="148">
        <v>62.5</v>
      </c>
      <c r="E55" s="153">
        <f t="shared" si="0"/>
        <v>62.5</v>
      </c>
      <c r="I55" s="146">
        <f t="shared" si="1"/>
        <v>0</v>
      </c>
      <c r="L55" s="152">
        <f t="shared" si="2"/>
        <v>0</v>
      </c>
      <c r="M55" s="130">
        <f t="shared" si="3"/>
        <v>62.5</v>
      </c>
    </row>
    <row r="56" spans="1:13" x14ac:dyDescent="0.25">
      <c r="A56" s="145">
        <v>0.1875</v>
      </c>
      <c r="C56" s="148">
        <v>62.5</v>
      </c>
      <c r="E56" s="153">
        <f t="shared" si="0"/>
        <v>62.5</v>
      </c>
      <c r="I56" s="146">
        <f t="shared" si="1"/>
        <v>0</v>
      </c>
      <c r="L56" s="152">
        <f t="shared" si="2"/>
        <v>0</v>
      </c>
      <c r="M56" s="130">
        <f t="shared" si="3"/>
        <v>62.5</v>
      </c>
    </row>
    <row r="57" spans="1:13" x14ac:dyDescent="0.25">
      <c r="A57" s="145">
        <v>0.19097222222222199</v>
      </c>
      <c r="C57" s="148">
        <v>62.5</v>
      </c>
      <c r="E57" s="153">
        <f t="shared" si="0"/>
        <v>62.5</v>
      </c>
      <c r="I57" s="146">
        <f t="shared" si="1"/>
        <v>0</v>
      </c>
      <c r="L57" s="152">
        <f t="shared" si="2"/>
        <v>0</v>
      </c>
      <c r="M57" s="130">
        <f t="shared" si="3"/>
        <v>62.5</v>
      </c>
    </row>
    <row r="58" spans="1:13" x14ac:dyDescent="0.25">
      <c r="A58" s="145">
        <v>0.194444444444444</v>
      </c>
      <c r="C58" s="148">
        <v>62.5</v>
      </c>
      <c r="E58" s="153">
        <f t="shared" si="0"/>
        <v>62.5</v>
      </c>
      <c r="I58" s="146">
        <f t="shared" si="1"/>
        <v>0</v>
      </c>
      <c r="L58" s="152">
        <f t="shared" si="2"/>
        <v>0</v>
      </c>
      <c r="M58" s="130">
        <f t="shared" si="3"/>
        <v>62.5</v>
      </c>
    </row>
    <row r="59" spans="1:13" x14ac:dyDescent="0.25">
      <c r="A59" s="145">
        <v>0.19791666666666699</v>
      </c>
      <c r="C59" s="148">
        <v>62.5</v>
      </c>
      <c r="E59" s="153">
        <f t="shared" si="0"/>
        <v>62.5</v>
      </c>
      <c r="I59" s="146">
        <f t="shared" si="1"/>
        <v>0</v>
      </c>
      <c r="L59" s="152">
        <f t="shared" si="2"/>
        <v>0</v>
      </c>
      <c r="M59" s="130">
        <f t="shared" si="3"/>
        <v>62.5</v>
      </c>
    </row>
    <row r="60" spans="1:13" x14ac:dyDescent="0.25">
      <c r="A60" s="145">
        <v>0.20138888888888901</v>
      </c>
      <c r="C60" s="148">
        <v>62.5</v>
      </c>
      <c r="E60" s="153">
        <f t="shared" si="0"/>
        <v>62.5</v>
      </c>
      <c r="I60" s="146">
        <f t="shared" si="1"/>
        <v>0</v>
      </c>
      <c r="L60" s="152">
        <f t="shared" si="2"/>
        <v>0</v>
      </c>
      <c r="M60" s="130">
        <f t="shared" si="3"/>
        <v>62.5</v>
      </c>
    </row>
    <row r="61" spans="1:13" x14ac:dyDescent="0.25">
      <c r="A61" s="145">
        <v>0.20486111111111099</v>
      </c>
      <c r="C61" s="148">
        <v>62.5</v>
      </c>
      <c r="E61" s="153">
        <f t="shared" si="0"/>
        <v>62.5</v>
      </c>
      <c r="I61" s="146">
        <f t="shared" si="1"/>
        <v>0</v>
      </c>
      <c r="L61" s="152">
        <f t="shared" si="2"/>
        <v>0</v>
      </c>
      <c r="M61" s="130">
        <f t="shared" si="3"/>
        <v>62.5</v>
      </c>
    </row>
    <row r="62" spans="1:13" x14ac:dyDescent="0.25">
      <c r="A62" s="145">
        <v>0.20833333333333301</v>
      </c>
      <c r="C62" s="148">
        <v>62.5</v>
      </c>
      <c r="E62" s="153">
        <f t="shared" si="0"/>
        <v>62.5</v>
      </c>
      <c r="I62" s="146">
        <f t="shared" si="1"/>
        <v>0</v>
      </c>
      <c r="L62" s="152">
        <f t="shared" si="2"/>
        <v>0</v>
      </c>
      <c r="M62" s="130">
        <f t="shared" si="3"/>
        <v>62.5</v>
      </c>
    </row>
    <row r="63" spans="1:13" x14ac:dyDescent="0.25">
      <c r="A63" s="145">
        <v>0.211805555555556</v>
      </c>
      <c r="C63" s="148">
        <v>62.5</v>
      </c>
      <c r="E63" s="153">
        <f t="shared" si="0"/>
        <v>62.5</v>
      </c>
      <c r="I63" s="146">
        <f t="shared" si="1"/>
        <v>0</v>
      </c>
      <c r="L63" s="152">
        <f t="shared" si="2"/>
        <v>0</v>
      </c>
      <c r="M63" s="130">
        <f t="shared" si="3"/>
        <v>62.5</v>
      </c>
    </row>
    <row r="64" spans="1:13" x14ac:dyDescent="0.25">
      <c r="A64" s="145">
        <v>0.21527777777777801</v>
      </c>
      <c r="C64" s="148">
        <v>62.5</v>
      </c>
      <c r="E64" s="153">
        <f t="shared" si="0"/>
        <v>62.5</v>
      </c>
      <c r="I64" s="146">
        <f t="shared" si="1"/>
        <v>0</v>
      </c>
      <c r="L64" s="152">
        <f t="shared" si="2"/>
        <v>0</v>
      </c>
      <c r="M64" s="130">
        <f t="shared" si="3"/>
        <v>62.5</v>
      </c>
    </row>
    <row r="65" spans="1:15" x14ac:dyDescent="0.25">
      <c r="A65" s="145">
        <v>0.21875</v>
      </c>
      <c r="C65" s="148">
        <v>62.5</v>
      </c>
      <c r="E65" s="153">
        <f t="shared" si="0"/>
        <v>62.5</v>
      </c>
      <c r="I65" s="146">
        <f t="shared" si="1"/>
        <v>0</v>
      </c>
      <c r="L65" s="152">
        <f t="shared" si="2"/>
        <v>0</v>
      </c>
      <c r="M65" s="130">
        <f t="shared" si="3"/>
        <v>62.5</v>
      </c>
    </row>
    <row r="66" spans="1:15" x14ac:dyDescent="0.25">
      <c r="A66" s="145">
        <v>0.22222222222222199</v>
      </c>
      <c r="C66" s="148">
        <v>62.5</v>
      </c>
      <c r="E66" s="153">
        <f t="shared" si="0"/>
        <v>62.5</v>
      </c>
      <c r="I66" s="146">
        <f t="shared" si="1"/>
        <v>0</v>
      </c>
      <c r="L66" s="152">
        <f t="shared" si="2"/>
        <v>0</v>
      </c>
      <c r="M66" s="130">
        <f t="shared" si="3"/>
        <v>62.5</v>
      </c>
    </row>
    <row r="67" spans="1:15" x14ac:dyDescent="0.25">
      <c r="A67" s="145">
        <v>0.225694444444444</v>
      </c>
      <c r="C67" s="148">
        <v>62.5</v>
      </c>
      <c r="E67" s="153">
        <f t="shared" ref="E67:E130" si="4">B67+C67+D67</f>
        <v>62.5</v>
      </c>
      <c r="I67" s="146">
        <f t="shared" ref="I67:I130" si="5">F67+G67+H67</f>
        <v>0</v>
      </c>
      <c r="L67" s="152">
        <f t="shared" ref="L67:L130" si="6">J67+K67</f>
        <v>0</v>
      </c>
      <c r="M67" s="130">
        <f t="shared" ref="M67:M130" si="7">L67+I67+E67</f>
        <v>62.5</v>
      </c>
    </row>
    <row r="68" spans="1:15" x14ac:dyDescent="0.25">
      <c r="A68" s="145">
        <v>0.22916666666666699</v>
      </c>
      <c r="C68" s="148">
        <v>62.5</v>
      </c>
      <c r="E68" s="153">
        <f t="shared" si="4"/>
        <v>62.5</v>
      </c>
      <c r="I68" s="146">
        <f t="shared" si="5"/>
        <v>0</v>
      </c>
      <c r="L68" s="152">
        <f t="shared" si="6"/>
        <v>0</v>
      </c>
      <c r="M68" s="130">
        <f t="shared" si="7"/>
        <v>62.5</v>
      </c>
    </row>
    <row r="69" spans="1:15" x14ac:dyDescent="0.25">
      <c r="A69" s="145">
        <v>0.23263888888888901</v>
      </c>
      <c r="C69" s="148">
        <v>62.5</v>
      </c>
      <c r="E69" s="153">
        <f t="shared" si="4"/>
        <v>62.5</v>
      </c>
      <c r="I69" s="146">
        <f t="shared" si="5"/>
        <v>0</v>
      </c>
      <c r="L69" s="152">
        <f t="shared" si="6"/>
        <v>0</v>
      </c>
      <c r="M69" s="130">
        <f t="shared" si="7"/>
        <v>62.5</v>
      </c>
    </row>
    <row r="70" spans="1:15" x14ac:dyDescent="0.25">
      <c r="A70" s="145">
        <v>0.23611111111111099</v>
      </c>
      <c r="C70" s="148">
        <v>62.5</v>
      </c>
      <c r="E70" s="153">
        <f t="shared" si="4"/>
        <v>62.5</v>
      </c>
      <c r="I70" s="146">
        <f t="shared" si="5"/>
        <v>0</v>
      </c>
      <c r="L70" s="152">
        <f t="shared" si="6"/>
        <v>0</v>
      </c>
      <c r="M70" s="130">
        <f t="shared" si="7"/>
        <v>62.5</v>
      </c>
    </row>
    <row r="71" spans="1:15" x14ac:dyDescent="0.25">
      <c r="A71" s="145">
        <v>0.23958333333333301</v>
      </c>
      <c r="C71" s="148">
        <v>62.5</v>
      </c>
      <c r="E71" s="153">
        <f t="shared" si="4"/>
        <v>62.5</v>
      </c>
      <c r="I71" s="146">
        <f t="shared" si="5"/>
        <v>0</v>
      </c>
      <c r="L71" s="152">
        <f t="shared" si="6"/>
        <v>0</v>
      </c>
      <c r="M71" s="130">
        <f t="shared" si="7"/>
        <v>62.5</v>
      </c>
    </row>
    <row r="72" spans="1:15" x14ac:dyDescent="0.25">
      <c r="A72" s="145">
        <v>0.243055555555556</v>
      </c>
      <c r="C72" s="148">
        <v>62.5</v>
      </c>
      <c r="E72" s="153">
        <f t="shared" si="4"/>
        <v>62.5</v>
      </c>
      <c r="I72" s="146">
        <f t="shared" si="5"/>
        <v>0</v>
      </c>
      <c r="L72" s="152">
        <f t="shared" si="6"/>
        <v>0</v>
      </c>
      <c r="M72" s="130">
        <f t="shared" si="7"/>
        <v>62.5</v>
      </c>
    </row>
    <row r="73" spans="1:15" x14ac:dyDescent="0.25">
      <c r="A73" s="145">
        <v>0.24652777777777801</v>
      </c>
      <c r="C73" s="148">
        <v>62.5</v>
      </c>
      <c r="E73" s="153">
        <f t="shared" si="4"/>
        <v>62.5</v>
      </c>
      <c r="I73" s="146">
        <f t="shared" si="5"/>
        <v>0</v>
      </c>
      <c r="L73" s="152">
        <f t="shared" si="6"/>
        <v>0</v>
      </c>
      <c r="M73" s="130">
        <f t="shared" si="7"/>
        <v>62.5</v>
      </c>
    </row>
    <row r="74" spans="1:15" x14ac:dyDescent="0.25">
      <c r="A74" s="145">
        <v>0.25</v>
      </c>
      <c r="C74" s="148">
        <v>62.5</v>
      </c>
      <c r="E74" s="153">
        <f t="shared" si="4"/>
        <v>62.5</v>
      </c>
      <c r="I74" s="146">
        <f t="shared" si="5"/>
        <v>0</v>
      </c>
      <c r="J74" s="152">
        <v>15</v>
      </c>
      <c r="L74" s="152">
        <f t="shared" si="6"/>
        <v>15</v>
      </c>
      <c r="M74" s="130">
        <f t="shared" si="7"/>
        <v>77.5</v>
      </c>
      <c r="O74" s="15" t="s">
        <v>106</v>
      </c>
    </row>
    <row r="75" spans="1:15" x14ac:dyDescent="0.25">
      <c r="A75" s="145">
        <v>0.25347222222222199</v>
      </c>
      <c r="C75" s="148">
        <v>62.5</v>
      </c>
      <c r="E75" s="153">
        <f t="shared" si="4"/>
        <v>62.5</v>
      </c>
      <c r="I75" s="146">
        <f t="shared" si="5"/>
        <v>0</v>
      </c>
      <c r="J75" s="152">
        <v>15</v>
      </c>
      <c r="L75" s="152">
        <f t="shared" si="6"/>
        <v>15</v>
      </c>
      <c r="M75" s="130">
        <f t="shared" si="7"/>
        <v>77.5</v>
      </c>
    </row>
    <row r="76" spans="1:15" x14ac:dyDescent="0.25">
      <c r="A76" s="145">
        <v>0.25694444444444398</v>
      </c>
      <c r="C76" s="148">
        <v>62.5</v>
      </c>
      <c r="E76" s="153">
        <f t="shared" si="4"/>
        <v>62.5</v>
      </c>
      <c r="I76" s="146">
        <f t="shared" si="5"/>
        <v>0</v>
      </c>
      <c r="J76" s="152">
        <v>15</v>
      </c>
      <c r="L76" s="152">
        <f t="shared" si="6"/>
        <v>15</v>
      </c>
      <c r="M76" s="130">
        <f t="shared" si="7"/>
        <v>77.5</v>
      </c>
    </row>
    <row r="77" spans="1:15" x14ac:dyDescent="0.25">
      <c r="A77" s="145">
        <v>0.26041666666666702</v>
      </c>
      <c r="C77" s="148">
        <v>62.5</v>
      </c>
      <c r="E77" s="153">
        <f t="shared" si="4"/>
        <v>62.5</v>
      </c>
      <c r="I77" s="146">
        <f t="shared" si="5"/>
        <v>0</v>
      </c>
      <c r="J77" s="152">
        <v>15</v>
      </c>
      <c r="L77" s="152">
        <f t="shared" si="6"/>
        <v>15</v>
      </c>
      <c r="M77" s="130">
        <f t="shared" si="7"/>
        <v>77.5</v>
      </c>
    </row>
    <row r="78" spans="1:15" x14ac:dyDescent="0.25">
      <c r="A78" s="145">
        <v>0.26388888888888901</v>
      </c>
      <c r="C78" s="148">
        <v>62.5</v>
      </c>
      <c r="E78" s="153">
        <f t="shared" si="4"/>
        <v>62.5</v>
      </c>
      <c r="I78" s="146">
        <f t="shared" si="5"/>
        <v>0</v>
      </c>
      <c r="J78" s="152">
        <v>15</v>
      </c>
      <c r="L78" s="152">
        <f t="shared" si="6"/>
        <v>15</v>
      </c>
      <c r="M78" s="130">
        <f t="shared" si="7"/>
        <v>77.5</v>
      </c>
    </row>
    <row r="79" spans="1:15" x14ac:dyDescent="0.25">
      <c r="A79" s="145">
        <v>0.26736111111111099</v>
      </c>
      <c r="C79" s="148">
        <v>62.5</v>
      </c>
      <c r="E79" s="153">
        <f t="shared" si="4"/>
        <v>62.5</v>
      </c>
      <c r="I79" s="146">
        <f t="shared" si="5"/>
        <v>0</v>
      </c>
      <c r="J79" s="152">
        <v>15</v>
      </c>
      <c r="L79" s="152">
        <f t="shared" si="6"/>
        <v>15</v>
      </c>
      <c r="M79" s="130">
        <f t="shared" si="7"/>
        <v>77.5</v>
      </c>
    </row>
    <row r="80" spans="1:15" x14ac:dyDescent="0.25">
      <c r="A80" s="145">
        <v>0.27083333333333298</v>
      </c>
      <c r="C80" s="148">
        <v>62.5</v>
      </c>
      <c r="E80" s="153">
        <f t="shared" si="4"/>
        <v>62.5</v>
      </c>
      <c r="I80" s="146">
        <f t="shared" si="5"/>
        <v>0</v>
      </c>
      <c r="J80" s="152">
        <v>15</v>
      </c>
      <c r="L80" s="152">
        <f t="shared" si="6"/>
        <v>15</v>
      </c>
      <c r="M80" s="130">
        <f t="shared" si="7"/>
        <v>77.5</v>
      </c>
    </row>
    <row r="81" spans="1:13" x14ac:dyDescent="0.25">
      <c r="A81" s="145">
        <v>0.27430555555555602</v>
      </c>
      <c r="C81" s="148">
        <v>62.5</v>
      </c>
      <c r="E81" s="153">
        <f t="shared" si="4"/>
        <v>62.5</v>
      </c>
      <c r="I81" s="146">
        <f t="shared" si="5"/>
        <v>0</v>
      </c>
      <c r="J81" s="152">
        <v>15</v>
      </c>
      <c r="L81" s="152">
        <f t="shared" si="6"/>
        <v>15</v>
      </c>
      <c r="M81" s="130">
        <f t="shared" si="7"/>
        <v>77.5</v>
      </c>
    </row>
    <row r="82" spans="1:13" x14ac:dyDescent="0.25">
      <c r="A82" s="145">
        <v>0.27777777777777801</v>
      </c>
      <c r="C82" s="148">
        <v>62.5</v>
      </c>
      <c r="E82" s="153">
        <f t="shared" si="4"/>
        <v>62.5</v>
      </c>
      <c r="I82" s="146">
        <f t="shared" si="5"/>
        <v>0</v>
      </c>
      <c r="J82" s="152">
        <v>15</v>
      </c>
      <c r="L82" s="152">
        <f t="shared" si="6"/>
        <v>15</v>
      </c>
      <c r="M82" s="130">
        <f t="shared" si="7"/>
        <v>77.5</v>
      </c>
    </row>
    <row r="83" spans="1:13" x14ac:dyDescent="0.25">
      <c r="A83" s="145">
        <v>0.28125</v>
      </c>
      <c r="C83" s="148">
        <v>62.5</v>
      </c>
      <c r="E83" s="153">
        <f t="shared" si="4"/>
        <v>62.5</v>
      </c>
      <c r="I83" s="146">
        <f t="shared" si="5"/>
        <v>0</v>
      </c>
      <c r="J83" s="152">
        <v>15</v>
      </c>
      <c r="L83" s="152">
        <f t="shared" si="6"/>
        <v>15</v>
      </c>
      <c r="M83" s="130">
        <f t="shared" si="7"/>
        <v>77.5</v>
      </c>
    </row>
    <row r="84" spans="1:13" x14ac:dyDescent="0.25">
      <c r="A84" s="145">
        <v>0.28472222222222199</v>
      </c>
      <c r="C84" s="148">
        <v>62.5</v>
      </c>
      <c r="E84" s="153">
        <f t="shared" si="4"/>
        <v>62.5</v>
      </c>
      <c r="I84" s="146">
        <f t="shared" si="5"/>
        <v>0</v>
      </c>
      <c r="J84" s="152">
        <v>15</v>
      </c>
      <c r="L84" s="152">
        <f t="shared" si="6"/>
        <v>15</v>
      </c>
      <c r="M84" s="130">
        <f t="shared" si="7"/>
        <v>77.5</v>
      </c>
    </row>
    <row r="85" spans="1:13" x14ac:dyDescent="0.25">
      <c r="A85" s="145">
        <v>0.28819444444444398</v>
      </c>
      <c r="C85" s="148">
        <v>62.5</v>
      </c>
      <c r="E85" s="153">
        <f t="shared" si="4"/>
        <v>62.5</v>
      </c>
      <c r="I85" s="146">
        <f t="shared" si="5"/>
        <v>0</v>
      </c>
      <c r="J85" s="152">
        <v>15</v>
      </c>
      <c r="L85" s="152">
        <f t="shared" si="6"/>
        <v>15</v>
      </c>
      <c r="M85" s="130">
        <f t="shared" si="7"/>
        <v>77.5</v>
      </c>
    </row>
    <row r="86" spans="1:13" x14ac:dyDescent="0.25">
      <c r="A86" s="145">
        <v>0.29166666666666702</v>
      </c>
      <c r="C86" s="148">
        <v>62.5</v>
      </c>
      <c r="E86" s="153">
        <f t="shared" si="4"/>
        <v>62.5</v>
      </c>
      <c r="I86" s="146">
        <f t="shared" si="5"/>
        <v>0</v>
      </c>
      <c r="J86" s="152">
        <v>15</v>
      </c>
      <c r="K86" s="152">
        <v>1500</v>
      </c>
      <c r="L86" s="152">
        <f t="shared" si="6"/>
        <v>1515</v>
      </c>
      <c r="M86" s="130">
        <f t="shared" si="7"/>
        <v>1577.5</v>
      </c>
    </row>
    <row r="87" spans="1:13" x14ac:dyDescent="0.25">
      <c r="A87" s="145">
        <v>0.29513888888888901</v>
      </c>
      <c r="C87" s="148">
        <v>62.5</v>
      </c>
      <c r="E87" s="153">
        <f t="shared" si="4"/>
        <v>62.5</v>
      </c>
      <c r="I87" s="146">
        <f t="shared" si="5"/>
        <v>0</v>
      </c>
      <c r="J87" s="152">
        <v>15</v>
      </c>
      <c r="K87" s="152">
        <v>1500</v>
      </c>
      <c r="L87" s="152">
        <f t="shared" si="6"/>
        <v>1515</v>
      </c>
      <c r="M87" s="130">
        <f t="shared" si="7"/>
        <v>1577.5</v>
      </c>
    </row>
    <row r="88" spans="1:13" x14ac:dyDescent="0.25">
      <c r="A88" s="145">
        <v>0.29861111111111099</v>
      </c>
      <c r="C88" s="148">
        <v>62.5</v>
      </c>
      <c r="E88" s="153">
        <f t="shared" si="4"/>
        <v>62.5</v>
      </c>
      <c r="I88" s="146">
        <f t="shared" si="5"/>
        <v>0</v>
      </c>
      <c r="J88" s="152">
        <v>15</v>
      </c>
      <c r="K88" s="152">
        <v>1500</v>
      </c>
      <c r="L88" s="152">
        <f t="shared" si="6"/>
        <v>1515</v>
      </c>
      <c r="M88" s="130">
        <f t="shared" si="7"/>
        <v>1577.5</v>
      </c>
    </row>
    <row r="89" spans="1:13" x14ac:dyDescent="0.25">
      <c r="A89" s="145">
        <v>0.30208333333333298</v>
      </c>
      <c r="C89" s="148">
        <v>62.5</v>
      </c>
      <c r="E89" s="153">
        <f t="shared" si="4"/>
        <v>62.5</v>
      </c>
      <c r="I89" s="146">
        <f t="shared" si="5"/>
        <v>0</v>
      </c>
      <c r="J89" s="152">
        <v>15</v>
      </c>
      <c r="K89" s="152">
        <v>1500</v>
      </c>
      <c r="L89" s="152">
        <f t="shared" si="6"/>
        <v>1515</v>
      </c>
      <c r="M89" s="130">
        <f t="shared" si="7"/>
        <v>1577.5</v>
      </c>
    </row>
    <row r="90" spans="1:13" x14ac:dyDescent="0.25">
      <c r="A90" s="145">
        <v>0.30555555555555602</v>
      </c>
      <c r="C90" s="148">
        <v>62.5</v>
      </c>
      <c r="E90" s="153">
        <f t="shared" si="4"/>
        <v>62.5</v>
      </c>
      <c r="I90" s="146">
        <f t="shared" si="5"/>
        <v>0</v>
      </c>
      <c r="J90" s="152">
        <v>15</v>
      </c>
      <c r="K90" s="152">
        <v>1500</v>
      </c>
      <c r="L90" s="152">
        <f t="shared" si="6"/>
        <v>1515</v>
      </c>
      <c r="M90" s="130">
        <f t="shared" si="7"/>
        <v>1577.5</v>
      </c>
    </row>
    <row r="91" spans="1:13" x14ac:dyDescent="0.25">
      <c r="A91" s="145">
        <v>0.30902777777777801</v>
      </c>
      <c r="C91" s="148">
        <v>62.5</v>
      </c>
      <c r="E91" s="153">
        <f t="shared" si="4"/>
        <v>62.5</v>
      </c>
      <c r="I91" s="146">
        <f t="shared" si="5"/>
        <v>0</v>
      </c>
      <c r="J91" s="152">
        <v>15</v>
      </c>
      <c r="K91" s="152">
        <v>1500</v>
      </c>
      <c r="L91" s="152">
        <f t="shared" si="6"/>
        <v>1515</v>
      </c>
      <c r="M91" s="130">
        <f t="shared" si="7"/>
        <v>1577.5</v>
      </c>
    </row>
    <row r="92" spans="1:13" x14ac:dyDescent="0.25">
      <c r="A92" s="145">
        <v>0.3125</v>
      </c>
      <c r="C92" s="148">
        <v>62.5</v>
      </c>
      <c r="E92" s="153">
        <f t="shared" si="4"/>
        <v>62.5</v>
      </c>
      <c r="I92" s="146">
        <f t="shared" si="5"/>
        <v>0</v>
      </c>
      <c r="J92" s="152">
        <v>15</v>
      </c>
      <c r="K92" s="152">
        <v>1500</v>
      </c>
      <c r="L92" s="152">
        <f t="shared" si="6"/>
        <v>1515</v>
      </c>
      <c r="M92" s="130">
        <f t="shared" si="7"/>
        <v>1577.5</v>
      </c>
    </row>
    <row r="93" spans="1:13" x14ac:dyDescent="0.25">
      <c r="A93" s="145">
        <v>0.31597222222222199</v>
      </c>
      <c r="C93" s="148">
        <v>62.5</v>
      </c>
      <c r="E93" s="153">
        <f t="shared" si="4"/>
        <v>62.5</v>
      </c>
      <c r="I93" s="146">
        <f t="shared" si="5"/>
        <v>0</v>
      </c>
      <c r="J93" s="152">
        <v>15</v>
      </c>
      <c r="K93" s="152">
        <v>1500</v>
      </c>
      <c r="L93" s="152">
        <f t="shared" si="6"/>
        <v>1515</v>
      </c>
      <c r="M93" s="130">
        <f t="shared" si="7"/>
        <v>1577.5</v>
      </c>
    </row>
    <row r="94" spans="1:13" x14ac:dyDescent="0.25">
      <c r="A94" s="145">
        <v>0.31944444444444398</v>
      </c>
      <c r="C94" s="148">
        <v>62.5</v>
      </c>
      <c r="E94" s="153">
        <f t="shared" si="4"/>
        <v>62.5</v>
      </c>
      <c r="I94" s="146">
        <f t="shared" si="5"/>
        <v>0</v>
      </c>
      <c r="J94" s="152">
        <v>15</v>
      </c>
      <c r="K94" s="152">
        <v>1500</v>
      </c>
      <c r="L94" s="152">
        <f t="shared" si="6"/>
        <v>1515</v>
      </c>
      <c r="M94" s="130">
        <f t="shared" si="7"/>
        <v>1577.5</v>
      </c>
    </row>
    <row r="95" spans="1:13" x14ac:dyDescent="0.25">
      <c r="A95" s="145">
        <v>0.32291666666666702</v>
      </c>
      <c r="C95" s="148">
        <v>62.5</v>
      </c>
      <c r="E95" s="153">
        <f t="shared" si="4"/>
        <v>62.5</v>
      </c>
      <c r="I95" s="146">
        <f t="shared" si="5"/>
        <v>0</v>
      </c>
      <c r="J95" s="152">
        <v>15</v>
      </c>
      <c r="K95" s="152">
        <v>1500</v>
      </c>
      <c r="L95" s="152">
        <f t="shared" si="6"/>
        <v>1515</v>
      </c>
      <c r="M95" s="130">
        <f t="shared" si="7"/>
        <v>1577.5</v>
      </c>
    </row>
    <row r="96" spans="1:13" x14ac:dyDescent="0.25">
      <c r="A96" s="145">
        <v>0.32638888888888901</v>
      </c>
      <c r="C96" s="148">
        <v>62.5</v>
      </c>
      <c r="E96" s="153">
        <f t="shared" si="4"/>
        <v>62.5</v>
      </c>
      <c r="I96" s="146">
        <f t="shared" si="5"/>
        <v>0</v>
      </c>
      <c r="J96" s="152">
        <v>15</v>
      </c>
      <c r="L96" s="152">
        <f t="shared" si="6"/>
        <v>15</v>
      </c>
      <c r="M96" s="130">
        <f t="shared" si="7"/>
        <v>77.5</v>
      </c>
    </row>
    <row r="97" spans="1:13" x14ac:dyDescent="0.25">
      <c r="A97" s="145">
        <v>0.32986111111111099</v>
      </c>
      <c r="C97" s="148">
        <v>62.5</v>
      </c>
      <c r="E97" s="153">
        <f t="shared" si="4"/>
        <v>62.5</v>
      </c>
      <c r="I97" s="146">
        <f t="shared" si="5"/>
        <v>0</v>
      </c>
      <c r="J97" s="152">
        <v>15</v>
      </c>
      <c r="L97" s="152">
        <f t="shared" si="6"/>
        <v>15</v>
      </c>
      <c r="M97" s="130">
        <f t="shared" si="7"/>
        <v>77.5</v>
      </c>
    </row>
    <row r="98" spans="1:13" x14ac:dyDescent="0.25">
      <c r="A98" s="145">
        <v>0.33333333333333298</v>
      </c>
      <c r="C98" s="148">
        <v>62.5</v>
      </c>
      <c r="E98" s="153">
        <f t="shared" si="4"/>
        <v>62.5</v>
      </c>
      <c r="I98" s="146">
        <f t="shared" si="5"/>
        <v>0</v>
      </c>
      <c r="J98" s="152">
        <v>15</v>
      </c>
      <c r="L98" s="152">
        <f t="shared" si="6"/>
        <v>15</v>
      </c>
      <c r="M98" s="130">
        <f t="shared" si="7"/>
        <v>77.5</v>
      </c>
    </row>
    <row r="99" spans="1:13" x14ac:dyDescent="0.25">
      <c r="A99" s="145">
        <v>0.33680555555555602</v>
      </c>
      <c r="C99" s="148">
        <v>62.5</v>
      </c>
      <c r="E99" s="153">
        <f t="shared" si="4"/>
        <v>62.5</v>
      </c>
      <c r="I99" s="146">
        <f t="shared" si="5"/>
        <v>0</v>
      </c>
      <c r="L99" s="152">
        <f t="shared" si="6"/>
        <v>0</v>
      </c>
      <c r="M99" s="130">
        <f t="shared" si="7"/>
        <v>62.5</v>
      </c>
    </row>
    <row r="100" spans="1:13" x14ac:dyDescent="0.25">
      <c r="A100" s="145">
        <v>0.34027777777777801</v>
      </c>
      <c r="C100" s="148">
        <v>62.5</v>
      </c>
      <c r="E100" s="153">
        <f t="shared" si="4"/>
        <v>62.5</v>
      </c>
      <c r="I100" s="146">
        <f t="shared" si="5"/>
        <v>0</v>
      </c>
      <c r="L100" s="152">
        <f t="shared" si="6"/>
        <v>0</v>
      </c>
      <c r="M100" s="130">
        <f t="shared" si="7"/>
        <v>62.5</v>
      </c>
    </row>
    <row r="101" spans="1:13" x14ac:dyDescent="0.25">
      <c r="A101" s="145">
        <v>0.34375</v>
      </c>
      <c r="C101" s="148">
        <v>62.5</v>
      </c>
      <c r="E101" s="153">
        <f t="shared" si="4"/>
        <v>62.5</v>
      </c>
      <c r="I101" s="146">
        <f t="shared" si="5"/>
        <v>0</v>
      </c>
      <c r="L101" s="152">
        <f t="shared" si="6"/>
        <v>0</v>
      </c>
      <c r="M101" s="130">
        <f t="shared" si="7"/>
        <v>62.5</v>
      </c>
    </row>
    <row r="102" spans="1:13" x14ac:dyDescent="0.25">
      <c r="A102" s="145">
        <v>0.34722222222222199</v>
      </c>
      <c r="C102" s="148">
        <v>62.5</v>
      </c>
      <c r="E102" s="153">
        <f t="shared" si="4"/>
        <v>62.5</v>
      </c>
      <c r="I102" s="146">
        <f t="shared" si="5"/>
        <v>0</v>
      </c>
      <c r="L102" s="152">
        <f t="shared" si="6"/>
        <v>0</v>
      </c>
      <c r="M102" s="130">
        <f t="shared" si="7"/>
        <v>62.5</v>
      </c>
    </row>
    <row r="103" spans="1:13" x14ac:dyDescent="0.25">
      <c r="A103" s="145">
        <v>0.35069444444444398</v>
      </c>
      <c r="C103" s="148">
        <v>62.5</v>
      </c>
      <c r="E103" s="153">
        <f t="shared" si="4"/>
        <v>62.5</v>
      </c>
      <c r="I103" s="146">
        <f t="shared" si="5"/>
        <v>0</v>
      </c>
      <c r="L103" s="152">
        <f t="shared" si="6"/>
        <v>0</v>
      </c>
      <c r="M103" s="130">
        <f t="shared" si="7"/>
        <v>62.5</v>
      </c>
    </row>
    <row r="104" spans="1:13" x14ac:dyDescent="0.25">
      <c r="A104" s="145">
        <v>0.35416666666666702</v>
      </c>
      <c r="C104" s="148">
        <v>62.5</v>
      </c>
      <c r="E104" s="153">
        <f t="shared" si="4"/>
        <v>62.5</v>
      </c>
      <c r="I104" s="146">
        <f t="shared" si="5"/>
        <v>0</v>
      </c>
      <c r="L104" s="152">
        <f t="shared" si="6"/>
        <v>0</v>
      </c>
      <c r="M104" s="130">
        <f t="shared" si="7"/>
        <v>62.5</v>
      </c>
    </row>
    <row r="105" spans="1:13" x14ac:dyDescent="0.25">
      <c r="A105" s="145">
        <v>0.35763888888888901</v>
      </c>
      <c r="C105" s="148">
        <v>62.5</v>
      </c>
      <c r="E105" s="153">
        <f t="shared" si="4"/>
        <v>62.5</v>
      </c>
      <c r="I105" s="146">
        <f t="shared" si="5"/>
        <v>0</v>
      </c>
      <c r="L105" s="152">
        <f t="shared" si="6"/>
        <v>0</v>
      </c>
      <c r="M105" s="130">
        <f t="shared" si="7"/>
        <v>62.5</v>
      </c>
    </row>
    <row r="106" spans="1:13" x14ac:dyDescent="0.25">
      <c r="A106" s="145">
        <v>0.36111111111111099</v>
      </c>
      <c r="C106" s="148">
        <v>62.5</v>
      </c>
      <c r="E106" s="153">
        <f t="shared" si="4"/>
        <v>62.5</v>
      </c>
      <c r="I106" s="146">
        <f t="shared" si="5"/>
        <v>0</v>
      </c>
      <c r="L106" s="152">
        <f t="shared" si="6"/>
        <v>0</v>
      </c>
      <c r="M106" s="130">
        <f t="shared" si="7"/>
        <v>62.5</v>
      </c>
    </row>
    <row r="107" spans="1:13" x14ac:dyDescent="0.25">
      <c r="A107" s="145">
        <v>0.36458333333333298</v>
      </c>
      <c r="C107" s="148">
        <v>62.5</v>
      </c>
      <c r="E107" s="153">
        <f t="shared" si="4"/>
        <v>62.5</v>
      </c>
      <c r="I107" s="146">
        <f t="shared" si="5"/>
        <v>0</v>
      </c>
      <c r="L107" s="152">
        <f t="shared" si="6"/>
        <v>0</v>
      </c>
      <c r="M107" s="130">
        <f t="shared" si="7"/>
        <v>62.5</v>
      </c>
    </row>
    <row r="108" spans="1:13" x14ac:dyDescent="0.25">
      <c r="A108" s="145">
        <v>0.36805555555555602</v>
      </c>
      <c r="C108" s="148">
        <v>62.5</v>
      </c>
      <c r="E108" s="153">
        <f t="shared" si="4"/>
        <v>62.5</v>
      </c>
      <c r="I108" s="146">
        <f t="shared" si="5"/>
        <v>0</v>
      </c>
      <c r="L108" s="152">
        <f t="shared" si="6"/>
        <v>0</v>
      </c>
      <c r="M108" s="130">
        <f t="shared" si="7"/>
        <v>62.5</v>
      </c>
    </row>
    <row r="109" spans="1:13" x14ac:dyDescent="0.25">
      <c r="A109" s="145">
        <v>0.37152777777777801</v>
      </c>
      <c r="C109" s="148">
        <v>62.5</v>
      </c>
      <c r="E109" s="153">
        <f t="shared" si="4"/>
        <v>62.5</v>
      </c>
      <c r="I109" s="146">
        <f t="shared" si="5"/>
        <v>0</v>
      </c>
      <c r="L109" s="152">
        <f t="shared" si="6"/>
        <v>0</v>
      </c>
      <c r="M109" s="130">
        <f t="shared" si="7"/>
        <v>62.5</v>
      </c>
    </row>
    <row r="110" spans="1:13" x14ac:dyDescent="0.25">
      <c r="A110" s="145">
        <v>0.375</v>
      </c>
      <c r="C110" s="148">
        <v>62.5</v>
      </c>
      <c r="E110" s="153">
        <f t="shared" si="4"/>
        <v>62.5</v>
      </c>
      <c r="I110" s="146">
        <f t="shared" si="5"/>
        <v>0</v>
      </c>
      <c r="L110" s="152">
        <f t="shared" si="6"/>
        <v>0</v>
      </c>
      <c r="M110" s="130">
        <f t="shared" si="7"/>
        <v>62.5</v>
      </c>
    </row>
    <row r="111" spans="1:13" x14ac:dyDescent="0.25">
      <c r="A111" s="145">
        <v>0.37847222222222199</v>
      </c>
      <c r="C111" s="148">
        <v>62.5</v>
      </c>
      <c r="E111" s="153">
        <f t="shared" si="4"/>
        <v>62.5</v>
      </c>
      <c r="I111" s="146">
        <f t="shared" si="5"/>
        <v>0</v>
      </c>
      <c r="L111" s="152">
        <f t="shared" si="6"/>
        <v>0</v>
      </c>
      <c r="M111" s="130">
        <f t="shared" si="7"/>
        <v>62.5</v>
      </c>
    </row>
    <row r="112" spans="1:13" x14ac:dyDescent="0.25">
      <c r="A112" s="145">
        <v>0.38194444444444398</v>
      </c>
      <c r="C112" s="148">
        <v>62.5</v>
      </c>
      <c r="E112" s="153">
        <f t="shared" si="4"/>
        <v>62.5</v>
      </c>
      <c r="I112" s="146">
        <f t="shared" si="5"/>
        <v>0</v>
      </c>
      <c r="L112" s="152">
        <f t="shared" si="6"/>
        <v>0</v>
      </c>
      <c r="M112" s="130">
        <f t="shared" si="7"/>
        <v>62.5</v>
      </c>
    </row>
    <row r="113" spans="1:13" x14ac:dyDescent="0.25">
      <c r="A113" s="145">
        <v>0.38541666666666702</v>
      </c>
      <c r="C113" s="148">
        <v>62.5</v>
      </c>
      <c r="E113" s="153">
        <f t="shared" si="4"/>
        <v>62.5</v>
      </c>
      <c r="I113" s="146">
        <f t="shared" si="5"/>
        <v>0</v>
      </c>
      <c r="L113" s="152">
        <f t="shared" si="6"/>
        <v>0</v>
      </c>
      <c r="M113" s="130">
        <f t="shared" si="7"/>
        <v>62.5</v>
      </c>
    </row>
    <row r="114" spans="1:13" x14ac:dyDescent="0.25">
      <c r="A114" s="145">
        <v>0.38888888888888901</v>
      </c>
      <c r="C114" s="148">
        <v>62.5</v>
      </c>
      <c r="E114" s="153">
        <f t="shared" si="4"/>
        <v>62.5</v>
      </c>
      <c r="I114" s="146">
        <f t="shared" si="5"/>
        <v>0</v>
      </c>
      <c r="L114" s="152">
        <f t="shared" si="6"/>
        <v>0</v>
      </c>
      <c r="M114" s="130">
        <f t="shared" si="7"/>
        <v>62.5</v>
      </c>
    </row>
    <row r="115" spans="1:13" x14ac:dyDescent="0.25">
      <c r="A115" s="145">
        <v>0.39236111111111099</v>
      </c>
      <c r="C115" s="148">
        <v>62.5</v>
      </c>
      <c r="E115" s="153">
        <f t="shared" si="4"/>
        <v>62.5</v>
      </c>
      <c r="I115" s="146">
        <f t="shared" si="5"/>
        <v>0</v>
      </c>
      <c r="L115" s="152">
        <f t="shared" si="6"/>
        <v>0</v>
      </c>
      <c r="M115" s="130">
        <f t="shared" si="7"/>
        <v>62.5</v>
      </c>
    </row>
    <row r="116" spans="1:13" x14ac:dyDescent="0.25">
      <c r="A116" s="145">
        <v>0.39583333333333298</v>
      </c>
      <c r="C116" s="148">
        <v>62.5</v>
      </c>
      <c r="E116" s="153">
        <f t="shared" si="4"/>
        <v>62.5</v>
      </c>
      <c r="I116" s="146">
        <f t="shared" si="5"/>
        <v>0</v>
      </c>
      <c r="L116" s="152">
        <f t="shared" si="6"/>
        <v>0</v>
      </c>
      <c r="M116" s="130">
        <f t="shared" si="7"/>
        <v>62.5</v>
      </c>
    </row>
    <row r="117" spans="1:13" x14ac:dyDescent="0.25">
      <c r="A117" s="145">
        <v>0.39930555555555602</v>
      </c>
      <c r="C117" s="148">
        <v>62.5</v>
      </c>
      <c r="E117" s="153">
        <f t="shared" si="4"/>
        <v>62.5</v>
      </c>
      <c r="I117" s="146">
        <f t="shared" si="5"/>
        <v>0</v>
      </c>
      <c r="L117" s="152">
        <f t="shared" si="6"/>
        <v>0</v>
      </c>
      <c r="M117" s="130">
        <f t="shared" si="7"/>
        <v>62.5</v>
      </c>
    </row>
    <row r="118" spans="1:13" x14ac:dyDescent="0.25">
      <c r="A118" s="145">
        <v>0.40277777777777801</v>
      </c>
      <c r="C118" s="148">
        <v>62.5</v>
      </c>
      <c r="E118" s="153">
        <f t="shared" si="4"/>
        <v>62.5</v>
      </c>
      <c r="I118" s="146">
        <f t="shared" si="5"/>
        <v>0</v>
      </c>
      <c r="L118" s="152">
        <f t="shared" si="6"/>
        <v>0</v>
      </c>
      <c r="M118" s="130">
        <f t="shared" si="7"/>
        <v>62.5</v>
      </c>
    </row>
    <row r="119" spans="1:13" x14ac:dyDescent="0.25">
      <c r="A119" s="145">
        <v>0.40625</v>
      </c>
      <c r="C119" s="148">
        <v>62.5</v>
      </c>
      <c r="E119" s="153">
        <f t="shared" si="4"/>
        <v>62.5</v>
      </c>
      <c r="I119" s="146">
        <f t="shared" si="5"/>
        <v>0</v>
      </c>
      <c r="L119" s="152">
        <f t="shared" si="6"/>
        <v>0</v>
      </c>
      <c r="M119" s="130">
        <f t="shared" si="7"/>
        <v>62.5</v>
      </c>
    </row>
    <row r="120" spans="1:13" x14ac:dyDescent="0.25">
      <c r="A120" s="145">
        <v>0.40972222222222199</v>
      </c>
      <c r="C120" s="148">
        <v>62.5</v>
      </c>
      <c r="E120" s="153">
        <f t="shared" si="4"/>
        <v>62.5</v>
      </c>
      <c r="I120" s="146">
        <f t="shared" si="5"/>
        <v>0</v>
      </c>
      <c r="L120" s="152">
        <f t="shared" si="6"/>
        <v>0</v>
      </c>
      <c r="M120" s="130">
        <f t="shared" si="7"/>
        <v>62.5</v>
      </c>
    </row>
    <row r="121" spans="1:13" x14ac:dyDescent="0.25">
      <c r="A121" s="145">
        <v>0.41319444444444398</v>
      </c>
      <c r="C121" s="148">
        <v>62.5</v>
      </c>
      <c r="E121" s="153">
        <f t="shared" si="4"/>
        <v>62.5</v>
      </c>
      <c r="I121" s="146">
        <f t="shared" si="5"/>
        <v>0</v>
      </c>
      <c r="L121" s="152">
        <f t="shared" si="6"/>
        <v>0</v>
      </c>
      <c r="M121" s="130">
        <f t="shared" si="7"/>
        <v>62.5</v>
      </c>
    </row>
    <row r="122" spans="1:13" x14ac:dyDescent="0.25">
      <c r="A122" s="145">
        <v>0.41666666666666702</v>
      </c>
      <c r="C122" s="148">
        <v>62.5</v>
      </c>
      <c r="E122" s="153">
        <f t="shared" si="4"/>
        <v>62.5</v>
      </c>
      <c r="I122" s="146">
        <f t="shared" si="5"/>
        <v>0</v>
      </c>
      <c r="L122" s="152">
        <f t="shared" si="6"/>
        <v>0</v>
      </c>
      <c r="M122" s="130">
        <f t="shared" si="7"/>
        <v>62.5</v>
      </c>
    </row>
    <row r="123" spans="1:13" x14ac:dyDescent="0.25">
      <c r="A123" s="145">
        <v>0.42013888888888901</v>
      </c>
      <c r="C123" s="148">
        <v>62.5</v>
      </c>
      <c r="D123" s="149">
        <v>300</v>
      </c>
      <c r="E123" s="153">
        <f t="shared" si="4"/>
        <v>362.5</v>
      </c>
      <c r="I123" s="146">
        <f t="shared" si="5"/>
        <v>0</v>
      </c>
      <c r="L123" s="152">
        <f t="shared" si="6"/>
        <v>0</v>
      </c>
      <c r="M123" s="130">
        <f t="shared" si="7"/>
        <v>362.5</v>
      </c>
    </row>
    <row r="124" spans="1:13" x14ac:dyDescent="0.25">
      <c r="A124" s="145">
        <v>0.42361111111111099</v>
      </c>
      <c r="C124" s="148">
        <v>62.5</v>
      </c>
      <c r="D124" s="149">
        <v>300</v>
      </c>
      <c r="E124" s="153">
        <f t="shared" si="4"/>
        <v>362.5</v>
      </c>
      <c r="I124" s="146">
        <f t="shared" si="5"/>
        <v>0</v>
      </c>
      <c r="L124" s="152">
        <f t="shared" si="6"/>
        <v>0</v>
      </c>
      <c r="M124" s="130">
        <f t="shared" si="7"/>
        <v>362.5</v>
      </c>
    </row>
    <row r="125" spans="1:13" x14ac:dyDescent="0.25">
      <c r="A125" s="145">
        <v>0.42708333333333298</v>
      </c>
      <c r="C125" s="148">
        <v>62.5</v>
      </c>
      <c r="D125" s="149">
        <v>300</v>
      </c>
      <c r="E125" s="153">
        <f t="shared" si="4"/>
        <v>362.5</v>
      </c>
      <c r="I125" s="146">
        <f t="shared" si="5"/>
        <v>0</v>
      </c>
      <c r="L125" s="152">
        <f t="shared" si="6"/>
        <v>0</v>
      </c>
      <c r="M125" s="130">
        <f t="shared" si="7"/>
        <v>362.5</v>
      </c>
    </row>
    <row r="126" spans="1:13" x14ac:dyDescent="0.25">
      <c r="A126" s="145">
        <v>0.43055555555555602</v>
      </c>
      <c r="C126" s="148">
        <v>62.5</v>
      </c>
      <c r="E126" s="153">
        <f t="shared" si="4"/>
        <v>62.5</v>
      </c>
      <c r="I126" s="146">
        <f t="shared" si="5"/>
        <v>0</v>
      </c>
      <c r="L126" s="152">
        <f t="shared" si="6"/>
        <v>0</v>
      </c>
      <c r="M126" s="130">
        <f t="shared" si="7"/>
        <v>62.5</v>
      </c>
    </row>
    <row r="127" spans="1:13" x14ac:dyDescent="0.25">
      <c r="A127" s="145">
        <v>0.43402777777777801</v>
      </c>
      <c r="C127" s="148">
        <v>62.5</v>
      </c>
      <c r="E127" s="153">
        <f t="shared" si="4"/>
        <v>62.5</v>
      </c>
      <c r="I127" s="146">
        <f t="shared" si="5"/>
        <v>0</v>
      </c>
      <c r="L127" s="152">
        <f t="shared" si="6"/>
        <v>0</v>
      </c>
      <c r="M127" s="130">
        <f t="shared" si="7"/>
        <v>62.5</v>
      </c>
    </row>
    <row r="128" spans="1:13" x14ac:dyDescent="0.25">
      <c r="A128" s="145">
        <v>0.4375</v>
      </c>
      <c r="C128" s="148">
        <v>62.5</v>
      </c>
      <c r="E128" s="153">
        <f t="shared" si="4"/>
        <v>62.5</v>
      </c>
      <c r="I128" s="146">
        <f t="shared" si="5"/>
        <v>0</v>
      </c>
      <c r="L128" s="152">
        <f t="shared" si="6"/>
        <v>0</v>
      </c>
      <c r="M128" s="130">
        <f t="shared" si="7"/>
        <v>62.5</v>
      </c>
    </row>
    <row r="129" spans="1:13" x14ac:dyDescent="0.25">
      <c r="A129" s="145">
        <v>0.44097222222222199</v>
      </c>
      <c r="C129" s="148">
        <v>62.5</v>
      </c>
      <c r="E129" s="153">
        <f t="shared" si="4"/>
        <v>62.5</v>
      </c>
      <c r="I129" s="146">
        <f t="shared" si="5"/>
        <v>0</v>
      </c>
      <c r="L129" s="152">
        <f t="shared" si="6"/>
        <v>0</v>
      </c>
      <c r="M129" s="130">
        <f t="shared" si="7"/>
        <v>62.5</v>
      </c>
    </row>
    <row r="130" spans="1:13" x14ac:dyDescent="0.25">
      <c r="A130" s="145">
        <v>0.44444444444444398</v>
      </c>
      <c r="C130" s="148">
        <v>62.5</v>
      </c>
      <c r="E130" s="153">
        <f t="shared" si="4"/>
        <v>62.5</v>
      </c>
      <c r="I130" s="146">
        <f t="shared" si="5"/>
        <v>0</v>
      </c>
      <c r="L130" s="152">
        <f t="shared" si="6"/>
        <v>0</v>
      </c>
      <c r="M130" s="130">
        <f t="shared" si="7"/>
        <v>62.5</v>
      </c>
    </row>
    <row r="131" spans="1:13" x14ac:dyDescent="0.25">
      <c r="A131" s="145">
        <v>0.44791666666666702</v>
      </c>
      <c r="C131" s="148">
        <v>62.5</v>
      </c>
      <c r="E131" s="153">
        <f t="shared" ref="E131:E194" si="8">B131+C131+D131</f>
        <v>62.5</v>
      </c>
      <c r="I131" s="146">
        <f t="shared" ref="I131:I194" si="9">F131+G131+H131</f>
        <v>0</v>
      </c>
      <c r="L131" s="152">
        <f t="shared" ref="L131:L194" si="10">J131+K131</f>
        <v>0</v>
      </c>
      <c r="M131" s="130">
        <f t="shared" ref="M131:M194" si="11">L131+I131+E131</f>
        <v>62.5</v>
      </c>
    </row>
    <row r="132" spans="1:13" x14ac:dyDescent="0.25">
      <c r="A132" s="145">
        <v>0.45138888888888901</v>
      </c>
      <c r="C132" s="148">
        <v>62.5</v>
      </c>
      <c r="E132" s="153">
        <f t="shared" si="8"/>
        <v>62.5</v>
      </c>
      <c r="I132" s="146">
        <f t="shared" si="9"/>
        <v>0</v>
      </c>
      <c r="L132" s="152">
        <f t="shared" si="10"/>
        <v>0</v>
      </c>
      <c r="M132" s="130">
        <f t="shared" si="11"/>
        <v>62.5</v>
      </c>
    </row>
    <row r="133" spans="1:13" x14ac:dyDescent="0.25">
      <c r="A133" s="145">
        <v>0.45486111111111099</v>
      </c>
      <c r="C133" s="148">
        <v>62.5</v>
      </c>
      <c r="E133" s="153">
        <f t="shared" si="8"/>
        <v>62.5</v>
      </c>
      <c r="I133" s="146">
        <f t="shared" si="9"/>
        <v>0</v>
      </c>
      <c r="L133" s="152">
        <f t="shared" si="10"/>
        <v>0</v>
      </c>
      <c r="M133" s="130">
        <f t="shared" si="11"/>
        <v>62.5</v>
      </c>
    </row>
    <row r="134" spans="1:13" x14ac:dyDescent="0.25">
      <c r="A134" s="145">
        <v>0.45833333333333298</v>
      </c>
      <c r="C134" s="148">
        <v>62.5</v>
      </c>
      <c r="E134" s="153">
        <f t="shared" si="8"/>
        <v>62.5</v>
      </c>
      <c r="I134" s="146">
        <f t="shared" si="9"/>
        <v>0</v>
      </c>
      <c r="L134" s="152">
        <f t="shared" si="10"/>
        <v>0</v>
      </c>
      <c r="M134" s="130">
        <f t="shared" si="11"/>
        <v>62.5</v>
      </c>
    </row>
    <row r="135" spans="1:13" x14ac:dyDescent="0.25">
      <c r="A135" s="145">
        <v>0.46180555555555602</v>
      </c>
      <c r="C135" s="148">
        <v>62.5</v>
      </c>
      <c r="E135" s="153">
        <f t="shared" si="8"/>
        <v>62.5</v>
      </c>
      <c r="I135" s="146">
        <f t="shared" si="9"/>
        <v>0</v>
      </c>
      <c r="L135" s="152">
        <f t="shared" si="10"/>
        <v>0</v>
      </c>
      <c r="M135" s="130">
        <f t="shared" si="11"/>
        <v>62.5</v>
      </c>
    </row>
    <row r="136" spans="1:13" x14ac:dyDescent="0.25">
      <c r="A136" s="145">
        <v>0.46527777777777801</v>
      </c>
      <c r="C136" s="148">
        <v>62.5</v>
      </c>
      <c r="E136" s="153">
        <f t="shared" si="8"/>
        <v>62.5</v>
      </c>
      <c r="I136" s="146">
        <f t="shared" si="9"/>
        <v>0</v>
      </c>
      <c r="L136" s="152">
        <f t="shared" si="10"/>
        <v>0</v>
      </c>
      <c r="M136" s="130">
        <f t="shared" si="11"/>
        <v>62.5</v>
      </c>
    </row>
    <row r="137" spans="1:13" x14ac:dyDescent="0.25">
      <c r="A137" s="145">
        <v>0.46875</v>
      </c>
      <c r="C137" s="148">
        <v>62.5</v>
      </c>
      <c r="E137" s="153">
        <f t="shared" si="8"/>
        <v>62.5</v>
      </c>
      <c r="I137" s="146">
        <f t="shared" si="9"/>
        <v>0</v>
      </c>
      <c r="L137" s="152">
        <f t="shared" si="10"/>
        <v>0</v>
      </c>
      <c r="M137" s="130">
        <f t="shared" si="11"/>
        <v>62.5</v>
      </c>
    </row>
    <row r="138" spans="1:13" x14ac:dyDescent="0.25">
      <c r="A138" s="145">
        <v>0.47222222222222199</v>
      </c>
      <c r="C138" s="148">
        <v>62.5</v>
      </c>
      <c r="E138" s="153">
        <f t="shared" si="8"/>
        <v>62.5</v>
      </c>
      <c r="I138" s="146">
        <f t="shared" si="9"/>
        <v>0</v>
      </c>
      <c r="L138" s="152">
        <f t="shared" si="10"/>
        <v>0</v>
      </c>
      <c r="M138" s="130">
        <f t="shared" si="11"/>
        <v>62.5</v>
      </c>
    </row>
    <row r="139" spans="1:13" x14ac:dyDescent="0.25">
      <c r="A139" s="145">
        <v>0.47569444444444398</v>
      </c>
      <c r="C139" s="148">
        <v>62.5</v>
      </c>
      <c r="E139" s="153">
        <f t="shared" si="8"/>
        <v>62.5</v>
      </c>
      <c r="I139" s="146">
        <f t="shared" si="9"/>
        <v>0</v>
      </c>
      <c r="L139" s="152">
        <f t="shared" si="10"/>
        <v>0</v>
      </c>
      <c r="M139" s="130">
        <f t="shared" si="11"/>
        <v>62.5</v>
      </c>
    </row>
    <row r="140" spans="1:13" x14ac:dyDescent="0.25">
      <c r="A140" s="145">
        <v>0.47916666666666702</v>
      </c>
      <c r="C140" s="148">
        <v>62.5</v>
      </c>
      <c r="E140" s="153">
        <f t="shared" si="8"/>
        <v>62.5</v>
      </c>
      <c r="I140" s="146">
        <f t="shared" si="9"/>
        <v>0</v>
      </c>
      <c r="L140" s="152">
        <f t="shared" si="10"/>
        <v>0</v>
      </c>
      <c r="M140" s="130">
        <f t="shared" si="11"/>
        <v>62.5</v>
      </c>
    </row>
    <row r="141" spans="1:13" x14ac:dyDescent="0.25">
      <c r="A141" s="145">
        <v>0.48263888888888901</v>
      </c>
      <c r="C141" s="148">
        <v>62.5</v>
      </c>
      <c r="E141" s="153">
        <f t="shared" si="8"/>
        <v>62.5</v>
      </c>
      <c r="I141" s="146">
        <f t="shared" si="9"/>
        <v>0</v>
      </c>
      <c r="L141" s="152">
        <f t="shared" si="10"/>
        <v>0</v>
      </c>
      <c r="M141" s="130">
        <f t="shared" si="11"/>
        <v>62.5</v>
      </c>
    </row>
    <row r="142" spans="1:13" x14ac:dyDescent="0.25">
      <c r="A142" s="145">
        <v>0.48611111111111099</v>
      </c>
      <c r="C142" s="148">
        <v>62.5</v>
      </c>
      <c r="E142" s="153">
        <f t="shared" si="8"/>
        <v>62.5</v>
      </c>
      <c r="I142" s="146">
        <f t="shared" si="9"/>
        <v>0</v>
      </c>
      <c r="L142" s="152">
        <f t="shared" si="10"/>
        <v>0</v>
      </c>
      <c r="M142" s="130">
        <f t="shared" si="11"/>
        <v>62.5</v>
      </c>
    </row>
    <row r="143" spans="1:13" x14ac:dyDescent="0.25">
      <c r="A143" s="145">
        <v>0.48958333333333298</v>
      </c>
      <c r="C143" s="148">
        <v>62.5</v>
      </c>
      <c r="E143" s="153">
        <f t="shared" si="8"/>
        <v>62.5</v>
      </c>
      <c r="I143" s="146">
        <f t="shared" si="9"/>
        <v>0</v>
      </c>
      <c r="L143" s="152">
        <f t="shared" si="10"/>
        <v>0</v>
      </c>
      <c r="M143" s="130">
        <f t="shared" si="11"/>
        <v>62.5</v>
      </c>
    </row>
    <row r="144" spans="1:13" x14ac:dyDescent="0.25">
      <c r="A144" s="145">
        <v>0.49305555555555602</v>
      </c>
      <c r="C144" s="148">
        <v>62.5</v>
      </c>
      <c r="E144" s="153">
        <f t="shared" si="8"/>
        <v>62.5</v>
      </c>
      <c r="I144" s="146">
        <f t="shared" si="9"/>
        <v>0</v>
      </c>
      <c r="L144" s="152">
        <f t="shared" si="10"/>
        <v>0</v>
      </c>
      <c r="M144" s="130">
        <f t="shared" si="11"/>
        <v>62.5</v>
      </c>
    </row>
    <row r="145" spans="1:13" x14ac:dyDescent="0.25">
      <c r="A145" s="145">
        <v>0.49652777777777801</v>
      </c>
      <c r="C145" s="148">
        <v>62.5</v>
      </c>
      <c r="E145" s="153">
        <f t="shared" si="8"/>
        <v>62.5</v>
      </c>
      <c r="I145" s="146">
        <f t="shared" si="9"/>
        <v>0</v>
      </c>
      <c r="L145" s="152">
        <f t="shared" si="10"/>
        <v>0</v>
      </c>
      <c r="M145" s="130">
        <f t="shared" si="11"/>
        <v>62.5</v>
      </c>
    </row>
    <row r="146" spans="1:13" x14ac:dyDescent="0.25">
      <c r="A146" s="145">
        <v>0.5</v>
      </c>
      <c r="C146" s="148">
        <v>62.5</v>
      </c>
      <c r="E146" s="153">
        <f t="shared" si="8"/>
        <v>62.5</v>
      </c>
      <c r="I146" s="146">
        <f t="shared" si="9"/>
        <v>0</v>
      </c>
      <c r="L146" s="152">
        <f t="shared" si="10"/>
        <v>0</v>
      </c>
      <c r="M146" s="130">
        <f t="shared" si="11"/>
        <v>62.5</v>
      </c>
    </row>
    <row r="147" spans="1:13" x14ac:dyDescent="0.25">
      <c r="A147" s="145">
        <v>0.50347222222222199</v>
      </c>
      <c r="C147" s="148">
        <v>62.5</v>
      </c>
      <c r="E147" s="153">
        <f t="shared" si="8"/>
        <v>62.5</v>
      </c>
      <c r="I147" s="146">
        <f t="shared" si="9"/>
        <v>0</v>
      </c>
      <c r="L147" s="152">
        <f t="shared" si="10"/>
        <v>0</v>
      </c>
      <c r="M147" s="130">
        <f t="shared" si="11"/>
        <v>62.5</v>
      </c>
    </row>
    <row r="148" spans="1:13" x14ac:dyDescent="0.25">
      <c r="A148" s="145">
        <v>0.50694444444444398</v>
      </c>
      <c r="C148" s="148">
        <v>62.5</v>
      </c>
      <c r="E148" s="153">
        <f t="shared" si="8"/>
        <v>62.5</v>
      </c>
      <c r="I148" s="146">
        <f t="shared" si="9"/>
        <v>0</v>
      </c>
      <c r="L148" s="152">
        <f t="shared" si="10"/>
        <v>0</v>
      </c>
      <c r="M148" s="130">
        <f t="shared" si="11"/>
        <v>62.5</v>
      </c>
    </row>
    <row r="149" spans="1:13" x14ac:dyDescent="0.25">
      <c r="A149" s="145">
        <v>0.51041666666666696</v>
      </c>
      <c r="C149" s="148">
        <v>62.5</v>
      </c>
      <c r="E149" s="153">
        <f t="shared" si="8"/>
        <v>62.5</v>
      </c>
      <c r="I149" s="146">
        <f t="shared" si="9"/>
        <v>0</v>
      </c>
      <c r="L149" s="152">
        <f t="shared" si="10"/>
        <v>0</v>
      </c>
      <c r="M149" s="130">
        <f t="shared" si="11"/>
        <v>62.5</v>
      </c>
    </row>
    <row r="150" spans="1:13" x14ac:dyDescent="0.25">
      <c r="A150" s="145">
        <v>0.51388888888888895</v>
      </c>
      <c r="C150" s="148">
        <v>62.5</v>
      </c>
      <c r="E150" s="153">
        <f t="shared" si="8"/>
        <v>62.5</v>
      </c>
      <c r="I150" s="146">
        <f t="shared" si="9"/>
        <v>0</v>
      </c>
      <c r="L150" s="152">
        <f t="shared" si="10"/>
        <v>0</v>
      </c>
      <c r="M150" s="130">
        <f t="shared" si="11"/>
        <v>62.5</v>
      </c>
    </row>
    <row r="151" spans="1:13" x14ac:dyDescent="0.25">
      <c r="A151" s="145">
        <v>0.51736111111111105</v>
      </c>
      <c r="C151" s="148">
        <v>62.5</v>
      </c>
      <c r="E151" s="153">
        <f t="shared" si="8"/>
        <v>62.5</v>
      </c>
      <c r="I151" s="146">
        <f t="shared" si="9"/>
        <v>0</v>
      </c>
      <c r="L151" s="152">
        <f t="shared" si="10"/>
        <v>0</v>
      </c>
      <c r="M151" s="130">
        <f t="shared" si="11"/>
        <v>62.5</v>
      </c>
    </row>
    <row r="152" spans="1:13" x14ac:dyDescent="0.25">
      <c r="A152" s="145">
        <v>0.52083333333333304</v>
      </c>
      <c r="C152" s="148">
        <v>62.5</v>
      </c>
      <c r="E152" s="153">
        <f t="shared" si="8"/>
        <v>62.5</v>
      </c>
      <c r="I152" s="146">
        <f t="shared" si="9"/>
        <v>0</v>
      </c>
      <c r="L152" s="152">
        <f t="shared" si="10"/>
        <v>0</v>
      </c>
      <c r="M152" s="130">
        <f t="shared" si="11"/>
        <v>62.5</v>
      </c>
    </row>
    <row r="153" spans="1:13" x14ac:dyDescent="0.25">
      <c r="A153" s="145">
        <v>0.52430555555555602</v>
      </c>
      <c r="C153" s="148">
        <v>62.5</v>
      </c>
      <c r="E153" s="153">
        <f t="shared" si="8"/>
        <v>62.5</v>
      </c>
      <c r="I153" s="146">
        <f t="shared" si="9"/>
        <v>0</v>
      </c>
      <c r="L153" s="152">
        <f t="shared" si="10"/>
        <v>0</v>
      </c>
      <c r="M153" s="130">
        <f t="shared" si="11"/>
        <v>62.5</v>
      </c>
    </row>
    <row r="154" spans="1:13" x14ac:dyDescent="0.25">
      <c r="A154" s="145">
        <v>0.52777777777777801</v>
      </c>
      <c r="C154" s="148">
        <v>62.5</v>
      </c>
      <c r="E154" s="153">
        <f t="shared" si="8"/>
        <v>62.5</v>
      </c>
      <c r="I154" s="146">
        <f t="shared" si="9"/>
        <v>0</v>
      </c>
      <c r="L154" s="152">
        <f t="shared" si="10"/>
        <v>0</v>
      </c>
      <c r="M154" s="130">
        <f t="shared" si="11"/>
        <v>62.5</v>
      </c>
    </row>
    <row r="155" spans="1:13" x14ac:dyDescent="0.25">
      <c r="A155" s="145">
        <v>0.53125</v>
      </c>
      <c r="C155" s="148">
        <v>62.5</v>
      </c>
      <c r="E155" s="153">
        <f t="shared" si="8"/>
        <v>62.5</v>
      </c>
      <c r="I155" s="146">
        <f t="shared" si="9"/>
        <v>0</v>
      </c>
      <c r="L155" s="152">
        <f t="shared" si="10"/>
        <v>0</v>
      </c>
      <c r="M155" s="130">
        <f t="shared" si="11"/>
        <v>62.5</v>
      </c>
    </row>
    <row r="156" spans="1:13" x14ac:dyDescent="0.25">
      <c r="A156" s="145">
        <v>0.53472222222222199</v>
      </c>
      <c r="C156" s="148">
        <v>62.5</v>
      </c>
      <c r="E156" s="153">
        <f t="shared" si="8"/>
        <v>62.5</v>
      </c>
      <c r="I156" s="146">
        <f t="shared" si="9"/>
        <v>0</v>
      </c>
      <c r="L156" s="152">
        <f t="shared" si="10"/>
        <v>0</v>
      </c>
      <c r="M156" s="130">
        <f t="shared" si="11"/>
        <v>62.5</v>
      </c>
    </row>
    <row r="157" spans="1:13" x14ac:dyDescent="0.25">
      <c r="A157" s="145">
        <v>0.53819444444444398</v>
      </c>
      <c r="C157" s="148">
        <v>62.5</v>
      </c>
      <c r="E157" s="153">
        <f t="shared" si="8"/>
        <v>62.5</v>
      </c>
      <c r="I157" s="146">
        <f t="shared" si="9"/>
        <v>0</v>
      </c>
      <c r="L157" s="152">
        <f t="shared" si="10"/>
        <v>0</v>
      </c>
      <c r="M157" s="130">
        <f t="shared" si="11"/>
        <v>62.5</v>
      </c>
    </row>
    <row r="158" spans="1:13" x14ac:dyDescent="0.25">
      <c r="A158" s="145">
        <v>0.54166666666666696</v>
      </c>
      <c r="C158" s="148">
        <v>62.5</v>
      </c>
      <c r="E158" s="153">
        <f t="shared" si="8"/>
        <v>62.5</v>
      </c>
      <c r="I158" s="146">
        <f t="shared" si="9"/>
        <v>0</v>
      </c>
      <c r="L158" s="152">
        <f t="shared" si="10"/>
        <v>0</v>
      </c>
      <c r="M158" s="130">
        <f t="shared" si="11"/>
        <v>62.5</v>
      </c>
    </row>
    <row r="159" spans="1:13" x14ac:dyDescent="0.25">
      <c r="A159" s="145">
        <v>0.54513888888888895</v>
      </c>
      <c r="C159" s="148">
        <v>62.5</v>
      </c>
      <c r="E159" s="153">
        <f t="shared" si="8"/>
        <v>62.5</v>
      </c>
      <c r="I159" s="146">
        <f t="shared" si="9"/>
        <v>0</v>
      </c>
      <c r="L159" s="152">
        <f t="shared" si="10"/>
        <v>0</v>
      </c>
      <c r="M159" s="130">
        <f t="shared" si="11"/>
        <v>62.5</v>
      </c>
    </row>
    <row r="160" spans="1:13" x14ac:dyDescent="0.25">
      <c r="A160" s="145">
        <v>0.54861111111111105</v>
      </c>
      <c r="C160" s="148">
        <v>62.5</v>
      </c>
      <c r="E160" s="153">
        <f t="shared" si="8"/>
        <v>62.5</v>
      </c>
      <c r="I160" s="146">
        <f t="shared" si="9"/>
        <v>0</v>
      </c>
      <c r="L160" s="152">
        <f t="shared" si="10"/>
        <v>0</v>
      </c>
      <c r="M160" s="130">
        <f t="shared" si="11"/>
        <v>62.5</v>
      </c>
    </row>
    <row r="161" spans="1:13" x14ac:dyDescent="0.25">
      <c r="A161" s="145">
        <v>0.55208333333333304</v>
      </c>
      <c r="C161" s="148">
        <v>62.5</v>
      </c>
      <c r="E161" s="153">
        <f t="shared" si="8"/>
        <v>62.5</v>
      </c>
      <c r="I161" s="146">
        <f t="shared" si="9"/>
        <v>0</v>
      </c>
      <c r="L161" s="152">
        <f t="shared" si="10"/>
        <v>0</v>
      </c>
      <c r="M161" s="130">
        <f t="shared" si="11"/>
        <v>62.5</v>
      </c>
    </row>
    <row r="162" spans="1:13" x14ac:dyDescent="0.25">
      <c r="A162" s="145">
        <v>0.55555555555555602</v>
      </c>
      <c r="C162" s="148">
        <v>62.5</v>
      </c>
      <c r="E162" s="153">
        <f t="shared" si="8"/>
        <v>62.5</v>
      </c>
      <c r="I162" s="146">
        <f t="shared" si="9"/>
        <v>0</v>
      </c>
      <c r="L162" s="152">
        <f t="shared" si="10"/>
        <v>0</v>
      </c>
      <c r="M162" s="130">
        <f t="shared" si="11"/>
        <v>62.5</v>
      </c>
    </row>
    <row r="163" spans="1:13" x14ac:dyDescent="0.25">
      <c r="A163" s="145">
        <v>0.55902777777777801</v>
      </c>
      <c r="C163" s="148">
        <v>62.5</v>
      </c>
      <c r="E163" s="153">
        <f t="shared" si="8"/>
        <v>62.5</v>
      </c>
      <c r="I163" s="146">
        <f t="shared" si="9"/>
        <v>0</v>
      </c>
      <c r="L163" s="152">
        <f t="shared" si="10"/>
        <v>0</v>
      </c>
      <c r="M163" s="130">
        <f t="shared" si="11"/>
        <v>62.5</v>
      </c>
    </row>
    <row r="164" spans="1:13" x14ac:dyDescent="0.25">
      <c r="A164" s="145">
        <v>0.5625</v>
      </c>
      <c r="C164" s="148">
        <v>62.5</v>
      </c>
      <c r="E164" s="153">
        <f t="shared" si="8"/>
        <v>62.5</v>
      </c>
      <c r="I164" s="146">
        <f t="shared" si="9"/>
        <v>0</v>
      </c>
      <c r="L164" s="152">
        <f t="shared" si="10"/>
        <v>0</v>
      </c>
      <c r="M164" s="130">
        <f t="shared" si="11"/>
        <v>62.5</v>
      </c>
    </row>
    <row r="165" spans="1:13" x14ac:dyDescent="0.25">
      <c r="A165" s="145">
        <v>0.56597222222222199</v>
      </c>
      <c r="C165" s="148">
        <v>62.5</v>
      </c>
      <c r="E165" s="153">
        <f t="shared" si="8"/>
        <v>62.5</v>
      </c>
      <c r="I165" s="146">
        <f t="shared" si="9"/>
        <v>0</v>
      </c>
      <c r="L165" s="152">
        <f t="shared" si="10"/>
        <v>0</v>
      </c>
      <c r="M165" s="130">
        <f t="shared" si="11"/>
        <v>62.5</v>
      </c>
    </row>
    <row r="166" spans="1:13" x14ac:dyDescent="0.25">
      <c r="A166" s="145">
        <v>0.56944444444444398</v>
      </c>
      <c r="C166" s="148">
        <v>62.5</v>
      </c>
      <c r="E166" s="153">
        <f t="shared" si="8"/>
        <v>62.5</v>
      </c>
      <c r="I166" s="146">
        <f t="shared" si="9"/>
        <v>0</v>
      </c>
      <c r="L166" s="152">
        <f t="shared" si="10"/>
        <v>0</v>
      </c>
      <c r="M166" s="130">
        <f t="shared" si="11"/>
        <v>62.5</v>
      </c>
    </row>
    <row r="167" spans="1:13" x14ac:dyDescent="0.25">
      <c r="A167" s="145">
        <v>0.57291666666666696</v>
      </c>
      <c r="C167" s="148">
        <v>62.5</v>
      </c>
      <c r="E167" s="153">
        <f t="shared" si="8"/>
        <v>62.5</v>
      </c>
      <c r="I167" s="146">
        <f t="shared" si="9"/>
        <v>0</v>
      </c>
      <c r="L167" s="152">
        <f t="shared" si="10"/>
        <v>0</v>
      </c>
      <c r="M167" s="130">
        <f t="shared" si="11"/>
        <v>62.5</v>
      </c>
    </row>
    <row r="168" spans="1:13" x14ac:dyDescent="0.25">
      <c r="A168" s="145">
        <v>0.57638888888888895</v>
      </c>
      <c r="C168" s="148">
        <v>62.5</v>
      </c>
      <c r="E168" s="153">
        <f t="shared" si="8"/>
        <v>62.5</v>
      </c>
      <c r="I168" s="146">
        <f t="shared" si="9"/>
        <v>0</v>
      </c>
      <c r="L168" s="152">
        <f t="shared" si="10"/>
        <v>0</v>
      </c>
      <c r="M168" s="130">
        <f t="shared" si="11"/>
        <v>62.5</v>
      </c>
    </row>
    <row r="169" spans="1:13" x14ac:dyDescent="0.25">
      <c r="A169" s="145">
        <v>0.57986111111111105</v>
      </c>
      <c r="C169" s="148">
        <v>62.5</v>
      </c>
      <c r="E169" s="153">
        <f t="shared" si="8"/>
        <v>62.5</v>
      </c>
      <c r="I169" s="146">
        <f t="shared" si="9"/>
        <v>0</v>
      </c>
      <c r="L169" s="152">
        <f t="shared" si="10"/>
        <v>0</v>
      </c>
      <c r="M169" s="130">
        <f t="shared" si="11"/>
        <v>62.5</v>
      </c>
    </row>
    <row r="170" spans="1:13" x14ac:dyDescent="0.25">
      <c r="A170" s="145">
        <v>0.58333333333333304</v>
      </c>
      <c r="C170" s="148">
        <v>62.5</v>
      </c>
      <c r="E170" s="153">
        <f t="shared" si="8"/>
        <v>62.5</v>
      </c>
      <c r="I170" s="146">
        <f t="shared" si="9"/>
        <v>0</v>
      </c>
      <c r="L170" s="152">
        <f t="shared" si="10"/>
        <v>0</v>
      </c>
      <c r="M170" s="130">
        <f t="shared" si="11"/>
        <v>62.5</v>
      </c>
    </row>
    <row r="171" spans="1:13" x14ac:dyDescent="0.25">
      <c r="A171" s="145">
        <v>0.58680555555555503</v>
      </c>
      <c r="C171" s="148">
        <v>62.5</v>
      </c>
      <c r="E171" s="153">
        <f t="shared" si="8"/>
        <v>62.5</v>
      </c>
      <c r="I171" s="146">
        <f t="shared" si="9"/>
        <v>0</v>
      </c>
      <c r="L171" s="152">
        <f t="shared" si="10"/>
        <v>0</v>
      </c>
      <c r="M171" s="130">
        <f t="shared" si="11"/>
        <v>62.5</v>
      </c>
    </row>
    <row r="172" spans="1:13" x14ac:dyDescent="0.25">
      <c r="A172" s="145">
        <v>0.59027777777777801</v>
      </c>
      <c r="C172" s="148">
        <v>62.5</v>
      </c>
      <c r="E172" s="153">
        <f t="shared" si="8"/>
        <v>62.5</v>
      </c>
      <c r="I172" s="146">
        <f t="shared" si="9"/>
        <v>0</v>
      </c>
      <c r="L172" s="152">
        <f t="shared" si="10"/>
        <v>0</v>
      </c>
      <c r="M172" s="130">
        <f t="shared" si="11"/>
        <v>62.5</v>
      </c>
    </row>
    <row r="173" spans="1:13" x14ac:dyDescent="0.25">
      <c r="A173" s="145">
        <v>0.59375</v>
      </c>
      <c r="C173" s="148">
        <v>62.5</v>
      </c>
      <c r="E173" s="153">
        <f t="shared" si="8"/>
        <v>62.5</v>
      </c>
      <c r="I173" s="146">
        <f t="shared" si="9"/>
        <v>0</v>
      </c>
      <c r="L173" s="152">
        <f t="shared" si="10"/>
        <v>0</v>
      </c>
      <c r="M173" s="130">
        <f t="shared" si="11"/>
        <v>62.5</v>
      </c>
    </row>
    <row r="174" spans="1:13" x14ac:dyDescent="0.25">
      <c r="A174" s="145">
        <v>0.59722222222222199</v>
      </c>
      <c r="C174" s="148">
        <v>62.5</v>
      </c>
      <c r="E174" s="153">
        <f t="shared" si="8"/>
        <v>62.5</v>
      </c>
      <c r="I174" s="146">
        <f t="shared" si="9"/>
        <v>0</v>
      </c>
      <c r="L174" s="152">
        <f t="shared" si="10"/>
        <v>0</v>
      </c>
      <c r="M174" s="130">
        <f t="shared" si="11"/>
        <v>62.5</v>
      </c>
    </row>
    <row r="175" spans="1:13" x14ac:dyDescent="0.25">
      <c r="A175" s="145">
        <v>0.60069444444444398</v>
      </c>
      <c r="C175" s="148">
        <v>62.5</v>
      </c>
      <c r="E175" s="153">
        <f t="shared" si="8"/>
        <v>62.5</v>
      </c>
      <c r="I175" s="146">
        <f t="shared" si="9"/>
        <v>0</v>
      </c>
      <c r="L175" s="152">
        <f t="shared" si="10"/>
        <v>0</v>
      </c>
      <c r="M175" s="130">
        <f t="shared" si="11"/>
        <v>62.5</v>
      </c>
    </row>
    <row r="176" spans="1:13" x14ac:dyDescent="0.25">
      <c r="A176" s="145">
        <v>0.60416666666666696</v>
      </c>
      <c r="C176" s="148">
        <v>62.5</v>
      </c>
      <c r="E176" s="153">
        <f t="shared" si="8"/>
        <v>62.5</v>
      </c>
      <c r="I176" s="146">
        <f t="shared" si="9"/>
        <v>0</v>
      </c>
      <c r="L176" s="152">
        <f t="shared" si="10"/>
        <v>0</v>
      </c>
      <c r="M176" s="130">
        <f t="shared" si="11"/>
        <v>62.5</v>
      </c>
    </row>
    <row r="177" spans="1:13" x14ac:dyDescent="0.25">
      <c r="A177" s="145">
        <v>0.60763888888888895</v>
      </c>
      <c r="C177" s="148">
        <v>62.5</v>
      </c>
      <c r="E177" s="153">
        <f t="shared" si="8"/>
        <v>62.5</v>
      </c>
      <c r="I177" s="146">
        <f t="shared" si="9"/>
        <v>0</v>
      </c>
      <c r="L177" s="152">
        <f t="shared" si="10"/>
        <v>0</v>
      </c>
      <c r="M177" s="130">
        <f t="shared" si="11"/>
        <v>62.5</v>
      </c>
    </row>
    <row r="178" spans="1:13" x14ac:dyDescent="0.25">
      <c r="A178" s="145">
        <v>0.61111111111111105</v>
      </c>
      <c r="C178" s="148">
        <v>62.5</v>
      </c>
      <c r="E178" s="153">
        <f t="shared" si="8"/>
        <v>62.5</v>
      </c>
      <c r="I178" s="146">
        <f t="shared" si="9"/>
        <v>0</v>
      </c>
      <c r="L178" s="152">
        <f t="shared" si="10"/>
        <v>0</v>
      </c>
      <c r="M178" s="130">
        <f t="shared" si="11"/>
        <v>62.5</v>
      </c>
    </row>
    <row r="179" spans="1:13" x14ac:dyDescent="0.25">
      <c r="A179" s="145">
        <v>0.61458333333333304</v>
      </c>
      <c r="C179" s="148">
        <v>62.5</v>
      </c>
      <c r="E179" s="153">
        <f t="shared" si="8"/>
        <v>62.5</v>
      </c>
      <c r="I179" s="146">
        <f t="shared" si="9"/>
        <v>0</v>
      </c>
      <c r="L179" s="152">
        <f t="shared" si="10"/>
        <v>0</v>
      </c>
      <c r="M179" s="130">
        <f t="shared" si="11"/>
        <v>62.5</v>
      </c>
    </row>
    <row r="180" spans="1:13" x14ac:dyDescent="0.25">
      <c r="A180" s="145">
        <v>0.61805555555555503</v>
      </c>
      <c r="C180" s="148">
        <v>62.5</v>
      </c>
      <c r="E180" s="153">
        <f t="shared" si="8"/>
        <v>62.5</v>
      </c>
      <c r="I180" s="146">
        <f t="shared" si="9"/>
        <v>0</v>
      </c>
      <c r="L180" s="152">
        <f t="shared" si="10"/>
        <v>0</v>
      </c>
      <c r="M180" s="130">
        <f t="shared" si="11"/>
        <v>62.5</v>
      </c>
    </row>
    <row r="181" spans="1:13" x14ac:dyDescent="0.25">
      <c r="A181" s="145">
        <v>0.62152777777777801</v>
      </c>
      <c r="C181" s="148">
        <v>62.5</v>
      </c>
      <c r="E181" s="153">
        <f t="shared" si="8"/>
        <v>62.5</v>
      </c>
      <c r="I181" s="146">
        <f t="shared" si="9"/>
        <v>0</v>
      </c>
      <c r="L181" s="152">
        <f t="shared" si="10"/>
        <v>0</v>
      </c>
      <c r="M181" s="130">
        <f t="shared" si="11"/>
        <v>62.5</v>
      </c>
    </row>
    <row r="182" spans="1:13" x14ac:dyDescent="0.25">
      <c r="A182" s="145">
        <v>0.625</v>
      </c>
      <c r="C182" s="148">
        <v>62.5</v>
      </c>
      <c r="E182" s="153">
        <f t="shared" si="8"/>
        <v>62.5</v>
      </c>
      <c r="I182" s="146">
        <f t="shared" si="9"/>
        <v>0</v>
      </c>
      <c r="L182" s="152">
        <f t="shared" si="10"/>
        <v>0</v>
      </c>
      <c r="M182" s="130">
        <f t="shared" si="11"/>
        <v>62.5</v>
      </c>
    </row>
    <row r="183" spans="1:13" x14ac:dyDescent="0.25">
      <c r="A183" s="145">
        <v>0.62847222222222199</v>
      </c>
      <c r="C183" s="148">
        <v>62.5</v>
      </c>
      <c r="E183" s="153">
        <f t="shared" si="8"/>
        <v>62.5</v>
      </c>
      <c r="I183" s="146">
        <f t="shared" si="9"/>
        <v>0</v>
      </c>
      <c r="L183" s="152">
        <f t="shared" si="10"/>
        <v>0</v>
      </c>
      <c r="M183" s="130">
        <f t="shared" si="11"/>
        <v>62.5</v>
      </c>
    </row>
    <row r="184" spans="1:13" x14ac:dyDescent="0.25">
      <c r="A184" s="145">
        <v>0.63194444444444398</v>
      </c>
      <c r="C184" s="148">
        <v>62.5</v>
      </c>
      <c r="E184" s="153">
        <f t="shared" si="8"/>
        <v>62.5</v>
      </c>
      <c r="I184" s="146">
        <f t="shared" si="9"/>
        <v>0</v>
      </c>
      <c r="L184" s="152">
        <f t="shared" si="10"/>
        <v>0</v>
      </c>
      <c r="M184" s="130">
        <f t="shared" si="11"/>
        <v>62.5</v>
      </c>
    </row>
    <row r="185" spans="1:13" x14ac:dyDescent="0.25">
      <c r="A185" s="145">
        <v>0.63541666666666696</v>
      </c>
      <c r="C185" s="148">
        <v>62.5</v>
      </c>
      <c r="E185" s="153">
        <f t="shared" si="8"/>
        <v>62.5</v>
      </c>
      <c r="I185" s="146">
        <f t="shared" si="9"/>
        <v>0</v>
      </c>
      <c r="L185" s="152">
        <f t="shared" si="10"/>
        <v>0</v>
      </c>
      <c r="M185" s="130">
        <f t="shared" si="11"/>
        <v>62.5</v>
      </c>
    </row>
    <row r="186" spans="1:13" x14ac:dyDescent="0.25">
      <c r="A186" s="145">
        <v>0.63888888888888895</v>
      </c>
      <c r="C186" s="148">
        <v>62.5</v>
      </c>
      <c r="E186" s="153">
        <f t="shared" si="8"/>
        <v>62.5</v>
      </c>
      <c r="I186" s="146">
        <f t="shared" si="9"/>
        <v>0</v>
      </c>
      <c r="L186" s="152">
        <f t="shared" si="10"/>
        <v>0</v>
      </c>
      <c r="M186" s="130">
        <f t="shared" si="11"/>
        <v>62.5</v>
      </c>
    </row>
    <row r="187" spans="1:13" x14ac:dyDescent="0.25">
      <c r="A187" s="145">
        <v>0.64236111111111105</v>
      </c>
      <c r="C187" s="148">
        <v>62.5</v>
      </c>
      <c r="E187" s="153">
        <f t="shared" si="8"/>
        <v>62.5</v>
      </c>
      <c r="I187" s="146">
        <f t="shared" si="9"/>
        <v>0</v>
      </c>
      <c r="L187" s="152">
        <f t="shared" si="10"/>
        <v>0</v>
      </c>
      <c r="M187" s="130">
        <f t="shared" si="11"/>
        <v>62.5</v>
      </c>
    </row>
    <row r="188" spans="1:13" x14ac:dyDescent="0.25">
      <c r="A188" s="145">
        <v>0.64583333333333304</v>
      </c>
      <c r="C188" s="148">
        <v>62.5</v>
      </c>
      <c r="E188" s="153">
        <f t="shared" si="8"/>
        <v>62.5</v>
      </c>
      <c r="I188" s="146">
        <f t="shared" si="9"/>
        <v>0</v>
      </c>
      <c r="L188" s="152">
        <f t="shared" si="10"/>
        <v>0</v>
      </c>
      <c r="M188" s="130">
        <f t="shared" si="11"/>
        <v>62.5</v>
      </c>
    </row>
    <row r="189" spans="1:13" x14ac:dyDescent="0.25">
      <c r="A189" s="145">
        <v>0.64930555555555503</v>
      </c>
      <c r="C189" s="148">
        <v>62.5</v>
      </c>
      <c r="E189" s="153">
        <f t="shared" si="8"/>
        <v>62.5</v>
      </c>
      <c r="I189" s="146">
        <f t="shared" si="9"/>
        <v>0</v>
      </c>
      <c r="L189" s="152">
        <f t="shared" si="10"/>
        <v>0</v>
      </c>
      <c r="M189" s="130">
        <f t="shared" si="11"/>
        <v>62.5</v>
      </c>
    </row>
    <row r="190" spans="1:13" x14ac:dyDescent="0.25">
      <c r="A190" s="145">
        <v>0.65277777777777801</v>
      </c>
      <c r="C190" s="148">
        <v>62.5</v>
      </c>
      <c r="E190" s="153">
        <f t="shared" si="8"/>
        <v>62.5</v>
      </c>
      <c r="I190" s="146">
        <f t="shared" si="9"/>
        <v>0</v>
      </c>
      <c r="L190" s="152">
        <f t="shared" si="10"/>
        <v>0</v>
      </c>
      <c r="M190" s="130">
        <f t="shared" si="11"/>
        <v>62.5</v>
      </c>
    </row>
    <row r="191" spans="1:13" x14ac:dyDescent="0.25">
      <c r="A191" s="145">
        <v>0.65625</v>
      </c>
      <c r="C191" s="148">
        <v>62.5</v>
      </c>
      <c r="E191" s="153">
        <f t="shared" si="8"/>
        <v>62.5</v>
      </c>
      <c r="I191" s="146">
        <f t="shared" si="9"/>
        <v>0</v>
      </c>
      <c r="L191" s="152">
        <f t="shared" si="10"/>
        <v>0</v>
      </c>
      <c r="M191" s="130">
        <f t="shared" si="11"/>
        <v>62.5</v>
      </c>
    </row>
    <row r="192" spans="1:13" x14ac:dyDescent="0.25">
      <c r="A192" s="145">
        <v>0.65972222222222199</v>
      </c>
      <c r="C192" s="148">
        <v>62.5</v>
      </c>
      <c r="E192" s="153">
        <f t="shared" si="8"/>
        <v>62.5</v>
      </c>
      <c r="I192" s="146">
        <f t="shared" si="9"/>
        <v>0</v>
      </c>
      <c r="L192" s="152">
        <f t="shared" si="10"/>
        <v>0</v>
      </c>
      <c r="M192" s="130">
        <f t="shared" si="11"/>
        <v>62.5</v>
      </c>
    </row>
    <row r="193" spans="1:13" x14ac:dyDescent="0.25">
      <c r="A193" s="145">
        <v>0.66319444444444398</v>
      </c>
      <c r="C193" s="148">
        <v>62.5</v>
      </c>
      <c r="E193" s="153">
        <f t="shared" si="8"/>
        <v>62.5</v>
      </c>
      <c r="I193" s="146">
        <f t="shared" si="9"/>
        <v>0</v>
      </c>
      <c r="L193" s="152">
        <f t="shared" si="10"/>
        <v>0</v>
      </c>
      <c r="M193" s="130">
        <f t="shared" si="11"/>
        <v>62.5</v>
      </c>
    </row>
    <row r="194" spans="1:13" x14ac:dyDescent="0.25">
      <c r="A194" s="145">
        <v>0.66666666666666696</v>
      </c>
      <c r="C194" s="148">
        <v>62.5</v>
      </c>
      <c r="E194" s="153">
        <f t="shared" si="8"/>
        <v>62.5</v>
      </c>
      <c r="I194" s="146">
        <f t="shared" si="9"/>
        <v>0</v>
      </c>
      <c r="L194" s="152">
        <f t="shared" si="10"/>
        <v>0</v>
      </c>
      <c r="M194" s="130">
        <f t="shared" si="11"/>
        <v>62.5</v>
      </c>
    </row>
    <row r="195" spans="1:13" x14ac:dyDescent="0.25">
      <c r="A195" s="145">
        <v>0.67013888888888895</v>
      </c>
      <c r="C195" s="148">
        <v>62.5</v>
      </c>
      <c r="E195" s="153">
        <f t="shared" ref="E195:E258" si="12">B195+C195+D195</f>
        <v>62.5</v>
      </c>
      <c r="I195" s="146">
        <f t="shared" ref="I195:I258" si="13">F195+G195+H195</f>
        <v>0</v>
      </c>
      <c r="L195" s="152">
        <f t="shared" ref="L195:L258" si="14">J195+K195</f>
        <v>0</v>
      </c>
      <c r="M195" s="130">
        <f t="shared" ref="M195:M258" si="15">L195+I195+E195</f>
        <v>62.5</v>
      </c>
    </row>
    <row r="196" spans="1:13" x14ac:dyDescent="0.25">
      <c r="A196" s="145">
        <v>0.67361111111111105</v>
      </c>
      <c r="C196" s="148">
        <v>62.5</v>
      </c>
      <c r="E196" s="153">
        <f t="shared" si="12"/>
        <v>62.5</v>
      </c>
      <c r="I196" s="146">
        <f t="shared" si="13"/>
        <v>0</v>
      </c>
      <c r="L196" s="152">
        <f t="shared" si="14"/>
        <v>0</v>
      </c>
      <c r="M196" s="130">
        <f t="shared" si="15"/>
        <v>62.5</v>
      </c>
    </row>
    <row r="197" spans="1:13" x14ac:dyDescent="0.25">
      <c r="A197" s="145">
        <v>0.67708333333333304</v>
      </c>
      <c r="C197" s="148">
        <v>62.5</v>
      </c>
      <c r="E197" s="153">
        <f t="shared" si="12"/>
        <v>62.5</v>
      </c>
      <c r="I197" s="146">
        <f t="shared" si="13"/>
        <v>0</v>
      </c>
      <c r="L197" s="152">
        <f t="shared" si="14"/>
        <v>0</v>
      </c>
      <c r="M197" s="130">
        <f t="shared" si="15"/>
        <v>62.5</v>
      </c>
    </row>
    <row r="198" spans="1:13" x14ac:dyDescent="0.25">
      <c r="A198" s="145">
        <v>0.68055555555555503</v>
      </c>
      <c r="C198" s="148">
        <v>62.5</v>
      </c>
      <c r="E198" s="153">
        <f t="shared" si="12"/>
        <v>62.5</v>
      </c>
      <c r="I198" s="146">
        <f t="shared" si="13"/>
        <v>0</v>
      </c>
      <c r="L198" s="152">
        <f t="shared" si="14"/>
        <v>0</v>
      </c>
      <c r="M198" s="130">
        <f t="shared" si="15"/>
        <v>62.5</v>
      </c>
    </row>
    <row r="199" spans="1:13" x14ac:dyDescent="0.25">
      <c r="A199" s="145">
        <v>0.68402777777777801</v>
      </c>
      <c r="C199" s="148">
        <v>62.5</v>
      </c>
      <c r="E199" s="153">
        <f t="shared" si="12"/>
        <v>62.5</v>
      </c>
      <c r="I199" s="146">
        <f t="shared" si="13"/>
        <v>0</v>
      </c>
      <c r="L199" s="152">
        <f t="shared" si="14"/>
        <v>0</v>
      </c>
      <c r="M199" s="130">
        <f t="shared" si="15"/>
        <v>62.5</v>
      </c>
    </row>
    <row r="200" spans="1:13" x14ac:dyDescent="0.25">
      <c r="A200" s="145">
        <v>0.6875</v>
      </c>
      <c r="C200" s="148">
        <v>62.5</v>
      </c>
      <c r="E200" s="153">
        <f t="shared" si="12"/>
        <v>62.5</v>
      </c>
      <c r="I200" s="146">
        <f t="shared" si="13"/>
        <v>0</v>
      </c>
      <c r="L200" s="152">
        <f t="shared" si="14"/>
        <v>0</v>
      </c>
      <c r="M200" s="130">
        <f t="shared" si="15"/>
        <v>62.5</v>
      </c>
    </row>
    <row r="201" spans="1:13" x14ac:dyDescent="0.25">
      <c r="A201" s="145">
        <v>0.69097222222222199</v>
      </c>
      <c r="C201" s="148">
        <v>62.5</v>
      </c>
      <c r="E201" s="153">
        <f t="shared" si="12"/>
        <v>62.5</v>
      </c>
      <c r="I201" s="146">
        <f t="shared" si="13"/>
        <v>0</v>
      </c>
      <c r="L201" s="152">
        <f t="shared" si="14"/>
        <v>0</v>
      </c>
      <c r="M201" s="130">
        <f t="shared" si="15"/>
        <v>62.5</v>
      </c>
    </row>
    <row r="202" spans="1:13" x14ac:dyDescent="0.25">
      <c r="A202" s="145">
        <v>0.69444444444444398</v>
      </c>
      <c r="C202" s="148">
        <v>62.5</v>
      </c>
      <c r="E202" s="153">
        <f t="shared" si="12"/>
        <v>62.5</v>
      </c>
      <c r="I202" s="146">
        <f t="shared" si="13"/>
        <v>0</v>
      </c>
      <c r="L202" s="152">
        <f t="shared" si="14"/>
        <v>0</v>
      </c>
      <c r="M202" s="130">
        <f t="shared" si="15"/>
        <v>62.5</v>
      </c>
    </row>
    <row r="203" spans="1:13" x14ac:dyDescent="0.25">
      <c r="A203" s="145">
        <v>0.69791666666666696</v>
      </c>
      <c r="C203" s="148">
        <v>62.5</v>
      </c>
      <c r="E203" s="153">
        <f t="shared" si="12"/>
        <v>62.5</v>
      </c>
      <c r="I203" s="146">
        <f t="shared" si="13"/>
        <v>0</v>
      </c>
      <c r="L203" s="152">
        <f t="shared" si="14"/>
        <v>0</v>
      </c>
      <c r="M203" s="130">
        <f t="shared" si="15"/>
        <v>62.5</v>
      </c>
    </row>
    <row r="204" spans="1:13" x14ac:dyDescent="0.25">
      <c r="A204" s="145">
        <v>0.70138888888888895</v>
      </c>
      <c r="C204" s="148">
        <v>62.5</v>
      </c>
      <c r="E204" s="153">
        <f t="shared" si="12"/>
        <v>62.5</v>
      </c>
      <c r="I204" s="146">
        <f t="shared" si="13"/>
        <v>0</v>
      </c>
      <c r="L204" s="152">
        <f t="shared" si="14"/>
        <v>0</v>
      </c>
      <c r="M204" s="130">
        <f t="shared" si="15"/>
        <v>62.5</v>
      </c>
    </row>
    <row r="205" spans="1:13" x14ac:dyDescent="0.25">
      <c r="A205" s="145">
        <v>0.70486111111111105</v>
      </c>
      <c r="C205" s="148">
        <v>62.5</v>
      </c>
      <c r="E205" s="153">
        <f t="shared" si="12"/>
        <v>62.5</v>
      </c>
      <c r="I205" s="146">
        <f t="shared" si="13"/>
        <v>0</v>
      </c>
      <c r="L205" s="152">
        <f t="shared" si="14"/>
        <v>0</v>
      </c>
      <c r="M205" s="130">
        <f t="shared" si="15"/>
        <v>62.5</v>
      </c>
    </row>
    <row r="206" spans="1:13" x14ac:dyDescent="0.25">
      <c r="A206" s="145">
        <v>0.70833333333333304</v>
      </c>
      <c r="C206" s="148">
        <v>62.5</v>
      </c>
      <c r="E206" s="153">
        <f t="shared" si="12"/>
        <v>62.5</v>
      </c>
      <c r="I206" s="146">
        <f t="shared" si="13"/>
        <v>0</v>
      </c>
      <c r="L206" s="152">
        <f t="shared" si="14"/>
        <v>0</v>
      </c>
      <c r="M206" s="130">
        <f t="shared" si="15"/>
        <v>62.5</v>
      </c>
    </row>
    <row r="207" spans="1:13" x14ac:dyDescent="0.25">
      <c r="A207" s="145">
        <v>0.71180555555555503</v>
      </c>
      <c r="C207" s="148">
        <v>62.5</v>
      </c>
      <c r="E207" s="153">
        <f t="shared" si="12"/>
        <v>62.5</v>
      </c>
      <c r="I207" s="146">
        <f t="shared" si="13"/>
        <v>0</v>
      </c>
      <c r="L207" s="152">
        <f t="shared" si="14"/>
        <v>0</v>
      </c>
      <c r="M207" s="130">
        <f t="shared" si="15"/>
        <v>62.5</v>
      </c>
    </row>
    <row r="208" spans="1:13" x14ac:dyDescent="0.25">
      <c r="A208" s="145">
        <v>0.71527777777777801</v>
      </c>
      <c r="C208" s="148">
        <v>62.5</v>
      </c>
      <c r="E208" s="153">
        <f t="shared" si="12"/>
        <v>62.5</v>
      </c>
      <c r="I208" s="146">
        <f t="shared" si="13"/>
        <v>0</v>
      </c>
      <c r="L208" s="152">
        <f t="shared" si="14"/>
        <v>0</v>
      </c>
      <c r="M208" s="130">
        <f t="shared" si="15"/>
        <v>62.5</v>
      </c>
    </row>
    <row r="209" spans="1:13" x14ac:dyDescent="0.25">
      <c r="A209" s="145">
        <v>0.71875</v>
      </c>
      <c r="C209" s="148">
        <v>62.5</v>
      </c>
      <c r="E209" s="153">
        <f t="shared" si="12"/>
        <v>62.5</v>
      </c>
      <c r="I209" s="146">
        <f t="shared" si="13"/>
        <v>0</v>
      </c>
      <c r="L209" s="152">
        <f t="shared" si="14"/>
        <v>0</v>
      </c>
      <c r="M209" s="130">
        <f t="shared" si="15"/>
        <v>62.5</v>
      </c>
    </row>
    <row r="210" spans="1:13" x14ac:dyDescent="0.25">
      <c r="A210" s="145">
        <v>0.72222222222222199</v>
      </c>
      <c r="C210" s="148">
        <v>62.5</v>
      </c>
      <c r="E210" s="153">
        <f t="shared" si="12"/>
        <v>62.5</v>
      </c>
      <c r="I210" s="146">
        <f t="shared" si="13"/>
        <v>0</v>
      </c>
      <c r="L210" s="152">
        <f t="shared" si="14"/>
        <v>0</v>
      </c>
      <c r="M210" s="130">
        <f t="shared" si="15"/>
        <v>62.5</v>
      </c>
    </row>
    <row r="211" spans="1:13" x14ac:dyDescent="0.25">
      <c r="A211" s="145">
        <v>0.72569444444444398</v>
      </c>
      <c r="C211" s="148">
        <v>62.5</v>
      </c>
      <c r="E211" s="153">
        <f t="shared" si="12"/>
        <v>62.5</v>
      </c>
      <c r="I211" s="146">
        <f t="shared" si="13"/>
        <v>0</v>
      </c>
      <c r="L211" s="152">
        <f t="shared" si="14"/>
        <v>0</v>
      </c>
      <c r="M211" s="130">
        <f t="shared" si="15"/>
        <v>62.5</v>
      </c>
    </row>
    <row r="212" spans="1:13" x14ac:dyDescent="0.25">
      <c r="A212" s="145">
        <v>0.72916666666666696</v>
      </c>
      <c r="C212" s="148">
        <v>62.5</v>
      </c>
      <c r="E212" s="153">
        <f t="shared" si="12"/>
        <v>62.5</v>
      </c>
      <c r="I212" s="146">
        <f t="shared" si="13"/>
        <v>0</v>
      </c>
      <c r="K212" s="152">
        <v>1500</v>
      </c>
      <c r="L212" s="152">
        <f t="shared" si="14"/>
        <v>1500</v>
      </c>
      <c r="M212" s="130">
        <f t="shared" si="15"/>
        <v>1562.5</v>
      </c>
    </row>
    <row r="213" spans="1:13" x14ac:dyDescent="0.25">
      <c r="A213" s="145">
        <v>0.73263888888888895</v>
      </c>
      <c r="C213" s="148">
        <v>62.5</v>
      </c>
      <c r="E213" s="153">
        <f t="shared" si="12"/>
        <v>62.5</v>
      </c>
      <c r="I213" s="146">
        <f t="shared" si="13"/>
        <v>0</v>
      </c>
      <c r="K213" s="152">
        <v>1500</v>
      </c>
      <c r="L213" s="152">
        <f t="shared" si="14"/>
        <v>1500</v>
      </c>
      <c r="M213" s="130">
        <f t="shared" si="15"/>
        <v>1562.5</v>
      </c>
    </row>
    <row r="214" spans="1:13" x14ac:dyDescent="0.25">
      <c r="A214" s="145">
        <v>0.73611111111111105</v>
      </c>
      <c r="C214" s="148">
        <v>62.5</v>
      </c>
      <c r="E214" s="153">
        <f t="shared" si="12"/>
        <v>62.5</v>
      </c>
      <c r="I214" s="146">
        <f t="shared" si="13"/>
        <v>0</v>
      </c>
      <c r="K214" s="152">
        <v>1500</v>
      </c>
      <c r="L214" s="152">
        <f t="shared" si="14"/>
        <v>1500</v>
      </c>
      <c r="M214" s="130">
        <f t="shared" si="15"/>
        <v>1562.5</v>
      </c>
    </row>
    <row r="215" spans="1:13" x14ac:dyDescent="0.25">
      <c r="A215" s="145">
        <v>0.73958333333333304</v>
      </c>
      <c r="C215" s="148">
        <v>62.5</v>
      </c>
      <c r="E215" s="153">
        <f t="shared" si="12"/>
        <v>62.5</v>
      </c>
      <c r="I215" s="146">
        <f t="shared" si="13"/>
        <v>0</v>
      </c>
      <c r="K215" s="152">
        <v>1500</v>
      </c>
      <c r="L215" s="152">
        <f t="shared" si="14"/>
        <v>1500</v>
      </c>
      <c r="M215" s="130">
        <f t="shared" si="15"/>
        <v>1562.5</v>
      </c>
    </row>
    <row r="216" spans="1:13" x14ac:dyDescent="0.25">
      <c r="A216" s="145">
        <v>0.74305555555555503</v>
      </c>
      <c r="C216" s="148">
        <v>62.5</v>
      </c>
      <c r="E216" s="153">
        <f t="shared" si="12"/>
        <v>62.5</v>
      </c>
      <c r="I216" s="146">
        <f t="shared" si="13"/>
        <v>0</v>
      </c>
      <c r="L216" s="152">
        <f t="shared" si="14"/>
        <v>0</v>
      </c>
      <c r="M216" s="130">
        <f t="shared" si="15"/>
        <v>62.5</v>
      </c>
    </row>
    <row r="217" spans="1:13" x14ac:dyDescent="0.25">
      <c r="A217" s="145">
        <v>0.74652777777777801</v>
      </c>
      <c r="C217" s="148">
        <v>62.5</v>
      </c>
      <c r="E217" s="153">
        <f t="shared" si="12"/>
        <v>62.5</v>
      </c>
      <c r="I217" s="146">
        <f t="shared" si="13"/>
        <v>0</v>
      </c>
      <c r="L217" s="152">
        <f t="shared" si="14"/>
        <v>0</v>
      </c>
      <c r="M217" s="130">
        <f t="shared" si="15"/>
        <v>62.5</v>
      </c>
    </row>
    <row r="218" spans="1:13" x14ac:dyDescent="0.25">
      <c r="A218" s="145">
        <v>0.75</v>
      </c>
      <c r="B218" s="148">
        <v>100</v>
      </c>
      <c r="C218" s="148">
        <v>62.5</v>
      </c>
      <c r="E218" s="153">
        <f t="shared" si="12"/>
        <v>162.5</v>
      </c>
      <c r="F218" s="146">
        <v>120</v>
      </c>
      <c r="I218" s="146">
        <f t="shared" si="13"/>
        <v>120</v>
      </c>
      <c r="J218" s="152">
        <v>15</v>
      </c>
      <c r="L218" s="152">
        <f t="shared" si="14"/>
        <v>15</v>
      </c>
      <c r="M218" s="130">
        <f t="shared" si="15"/>
        <v>297.5</v>
      </c>
    </row>
    <row r="219" spans="1:13" x14ac:dyDescent="0.25">
      <c r="A219" s="145">
        <v>0.75347222222222199</v>
      </c>
      <c r="B219" s="148">
        <v>100</v>
      </c>
      <c r="C219" s="148">
        <v>62.5</v>
      </c>
      <c r="E219" s="153">
        <f t="shared" si="12"/>
        <v>162.5</v>
      </c>
      <c r="F219" s="146">
        <v>120</v>
      </c>
      <c r="I219" s="146">
        <f t="shared" si="13"/>
        <v>120</v>
      </c>
      <c r="J219" s="152">
        <v>15</v>
      </c>
      <c r="L219" s="152">
        <f t="shared" si="14"/>
        <v>15</v>
      </c>
      <c r="M219" s="130">
        <f t="shared" si="15"/>
        <v>297.5</v>
      </c>
    </row>
    <row r="220" spans="1:13" x14ac:dyDescent="0.25">
      <c r="A220" s="145">
        <v>0.75694444444444398</v>
      </c>
      <c r="B220" s="148">
        <v>100</v>
      </c>
      <c r="C220" s="148">
        <v>62.5</v>
      </c>
      <c r="E220" s="153">
        <f t="shared" si="12"/>
        <v>162.5</v>
      </c>
      <c r="F220" s="146">
        <v>120</v>
      </c>
      <c r="I220" s="146">
        <f t="shared" si="13"/>
        <v>120</v>
      </c>
      <c r="J220" s="152">
        <v>15</v>
      </c>
      <c r="L220" s="152">
        <f t="shared" si="14"/>
        <v>15</v>
      </c>
      <c r="M220" s="130">
        <f t="shared" si="15"/>
        <v>297.5</v>
      </c>
    </row>
    <row r="221" spans="1:13" x14ac:dyDescent="0.25">
      <c r="A221" s="145">
        <v>0.76041666666666696</v>
      </c>
      <c r="B221" s="148">
        <v>100</v>
      </c>
      <c r="C221" s="148">
        <v>62.5</v>
      </c>
      <c r="E221" s="153">
        <f t="shared" si="12"/>
        <v>162.5</v>
      </c>
      <c r="F221" s="146">
        <v>120</v>
      </c>
      <c r="I221" s="146">
        <f t="shared" si="13"/>
        <v>120</v>
      </c>
      <c r="J221" s="152">
        <v>15</v>
      </c>
      <c r="L221" s="152">
        <f t="shared" si="14"/>
        <v>15</v>
      </c>
      <c r="M221" s="130">
        <f t="shared" si="15"/>
        <v>297.5</v>
      </c>
    </row>
    <row r="222" spans="1:13" x14ac:dyDescent="0.25">
      <c r="A222" s="145">
        <v>0.76388888888888895</v>
      </c>
      <c r="B222" s="148">
        <v>100</v>
      </c>
      <c r="C222" s="148">
        <v>62.5</v>
      </c>
      <c r="E222" s="153">
        <f t="shared" si="12"/>
        <v>162.5</v>
      </c>
      <c r="F222" s="146">
        <v>120</v>
      </c>
      <c r="I222" s="146">
        <f t="shared" si="13"/>
        <v>120</v>
      </c>
      <c r="J222" s="152">
        <v>15</v>
      </c>
      <c r="L222" s="152">
        <f t="shared" si="14"/>
        <v>15</v>
      </c>
      <c r="M222" s="130">
        <f t="shared" si="15"/>
        <v>297.5</v>
      </c>
    </row>
    <row r="223" spans="1:13" x14ac:dyDescent="0.25">
      <c r="A223" s="145">
        <v>0.76736111111111105</v>
      </c>
      <c r="B223" s="148">
        <v>100</v>
      </c>
      <c r="C223" s="148">
        <v>62.5</v>
      </c>
      <c r="E223" s="153">
        <f t="shared" si="12"/>
        <v>162.5</v>
      </c>
      <c r="F223" s="146">
        <v>120</v>
      </c>
      <c r="I223" s="146">
        <f t="shared" si="13"/>
        <v>120</v>
      </c>
      <c r="J223" s="152">
        <v>15</v>
      </c>
      <c r="L223" s="152">
        <f t="shared" si="14"/>
        <v>15</v>
      </c>
      <c r="M223" s="130">
        <f t="shared" si="15"/>
        <v>297.5</v>
      </c>
    </row>
    <row r="224" spans="1:13" x14ac:dyDescent="0.25">
      <c r="A224" s="145">
        <v>0.77083333333333304</v>
      </c>
      <c r="B224" s="148">
        <v>100</v>
      </c>
      <c r="C224" s="148">
        <v>62.5</v>
      </c>
      <c r="E224" s="153">
        <f t="shared" si="12"/>
        <v>162.5</v>
      </c>
      <c r="F224" s="146">
        <v>120</v>
      </c>
      <c r="I224" s="146">
        <f t="shared" si="13"/>
        <v>120</v>
      </c>
      <c r="J224" s="152">
        <v>15</v>
      </c>
      <c r="K224" s="152">
        <v>1500</v>
      </c>
      <c r="L224" s="152">
        <f t="shared" si="14"/>
        <v>1515</v>
      </c>
      <c r="M224" s="130">
        <f t="shared" si="15"/>
        <v>1797.5</v>
      </c>
    </row>
    <row r="225" spans="1:13" x14ac:dyDescent="0.25">
      <c r="A225" s="145">
        <v>0.77430555555555503</v>
      </c>
      <c r="B225" s="148">
        <v>100</v>
      </c>
      <c r="C225" s="148">
        <v>62.5</v>
      </c>
      <c r="E225" s="153">
        <f t="shared" si="12"/>
        <v>162.5</v>
      </c>
      <c r="F225" s="146">
        <v>120</v>
      </c>
      <c r="I225" s="146">
        <f t="shared" si="13"/>
        <v>120</v>
      </c>
      <c r="J225" s="152">
        <v>15</v>
      </c>
      <c r="K225" s="152">
        <v>1500</v>
      </c>
      <c r="L225" s="152">
        <f t="shared" si="14"/>
        <v>1515</v>
      </c>
      <c r="M225" s="130">
        <f t="shared" si="15"/>
        <v>1797.5</v>
      </c>
    </row>
    <row r="226" spans="1:13" x14ac:dyDescent="0.25">
      <c r="A226" s="145">
        <v>0.77777777777777801</v>
      </c>
      <c r="B226" s="148">
        <v>100</v>
      </c>
      <c r="C226" s="148">
        <v>62.5</v>
      </c>
      <c r="E226" s="153">
        <f t="shared" si="12"/>
        <v>162.5</v>
      </c>
      <c r="F226" s="146">
        <v>120</v>
      </c>
      <c r="I226" s="146">
        <f t="shared" si="13"/>
        <v>120</v>
      </c>
      <c r="J226" s="152">
        <v>15</v>
      </c>
      <c r="K226" s="152">
        <v>1500</v>
      </c>
      <c r="L226" s="152">
        <f t="shared" si="14"/>
        <v>1515</v>
      </c>
      <c r="M226" s="130">
        <f t="shared" si="15"/>
        <v>1797.5</v>
      </c>
    </row>
    <row r="227" spans="1:13" x14ac:dyDescent="0.25">
      <c r="A227" s="145">
        <v>0.78125</v>
      </c>
      <c r="B227" s="148">
        <v>100</v>
      </c>
      <c r="C227" s="148">
        <v>62.5</v>
      </c>
      <c r="E227" s="153">
        <f t="shared" si="12"/>
        <v>162.5</v>
      </c>
      <c r="F227" s="146">
        <v>120</v>
      </c>
      <c r="I227" s="146">
        <f t="shared" si="13"/>
        <v>120</v>
      </c>
      <c r="J227" s="152">
        <v>15</v>
      </c>
      <c r="K227" s="152">
        <v>1500</v>
      </c>
      <c r="L227" s="152">
        <f t="shared" si="14"/>
        <v>1515</v>
      </c>
      <c r="M227" s="130">
        <f t="shared" si="15"/>
        <v>1797.5</v>
      </c>
    </row>
    <row r="228" spans="1:13" x14ac:dyDescent="0.25">
      <c r="A228" s="145">
        <v>0.78472222222222199</v>
      </c>
      <c r="B228" s="148">
        <v>100</v>
      </c>
      <c r="C228" s="148">
        <v>62.5</v>
      </c>
      <c r="E228" s="153">
        <f t="shared" si="12"/>
        <v>162.5</v>
      </c>
      <c r="F228" s="146">
        <v>120</v>
      </c>
      <c r="I228" s="146">
        <f t="shared" si="13"/>
        <v>120</v>
      </c>
      <c r="J228" s="152">
        <v>15</v>
      </c>
      <c r="L228" s="152">
        <f t="shared" si="14"/>
        <v>15</v>
      </c>
      <c r="M228" s="130">
        <f t="shared" si="15"/>
        <v>297.5</v>
      </c>
    </row>
    <row r="229" spans="1:13" x14ac:dyDescent="0.25">
      <c r="A229" s="145">
        <v>0.78819444444444398</v>
      </c>
      <c r="B229" s="148">
        <v>100</v>
      </c>
      <c r="C229" s="148">
        <v>62.5</v>
      </c>
      <c r="E229" s="153">
        <f t="shared" si="12"/>
        <v>162.5</v>
      </c>
      <c r="F229" s="146">
        <v>120</v>
      </c>
      <c r="I229" s="146">
        <f t="shared" si="13"/>
        <v>120</v>
      </c>
      <c r="J229" s="152">
        <v>15</v>
      </c>
      <c r="L229" s="152">
        <f t="shared" si="14"/>
        <v>15</v>
      </c>
      <c r="M229" s="130">
        <f t="shared" si="15"/>
        <v>297.5</v>
      </c>
    </row>
    <row r="230" spans="1:13" x14ac:dyDescent="0.25">
      <c r="A230" s="145">
        <v>0.79166666666666696</v>
      </c>
      <c r="B230" s="148">
        <v>100</v>
      </c>
      <c r="C230" s="148">
        <v>62.5</v>
      </c>
      <c r="E230" s="153">
        <f t="shared" si="12"/>
        <v>162.5</v>
      </c>
      <c r="F230" s="146">
        <v>120</v>
      </c>
      <c r="G230" s="146">
        <v>100</v>
      </c>
      <c r="H230" s="146">
        <f>'planilha principal'!M11</f>
        <v>0</v>
      </c>
      <c r="I230" s="146">
        <f t="shared" si="13"/>
        <v>220</v>
      </c>
      <c r="J230" s="152">
        <v>15</v>
      </c>
      <c r="L230" s="152">
        <f t="shared" si="14"/>
        <v>15</v>
      </c>
      <c r="M230" s="130">
        <f t="shared" si="15"/>
        <v>397.5</v>
      </c>
    </row>
    <row r="231" spans="1:13" x14ac:dyDescent="0.25">
      <c r="A231" s="145">
        <v>0.79513888888888895</v>
      </c>
      <c r="B231" s="148">
        <v>100</v>
      </c>
      <c r="C231" s="148">
        <v>62.5</v>
      </c>
      <c r="E231" s="153">
        <f t="shared" si="12"/>
        <v>162.5</v>
      </c>
      <c r="F231" s="146">
        <v>120</v>
      </c>
      <c r="G231" s="146">
        <v>100</v>
      </c>
      <c r="H231" s="146">
        <f>H230</f>
        <v>0</v>
      </c>
      <c r="I231" s="146">
        <f t="shared" si="13"/>
        <v>220</v>
      </c>
      <c r="J231" s="152">
        <v>15</v>
      </c>
      <c r="L231" s="152">
        <f t="shared" si="14"/>
        <v>15</v>
      </c>
      <c r="M231" s="130">
        <f t="shared" si="15"/>
        <v>397.5</v>
      </c>
    </row>
    <row r="232" spans="1:13" x14ac:dyDescent="0.25">
      <c r="A232" s="145">
        <v>0.79861111111111105</v>
      </c>
      <c r="B232" s="148">
        <v>100</v>
      </c>
      <c r="C232" s="148">
        <v>62.5</v>
      </c>
      <c r="E232" s="153">
        <f t="shared" si="12"/>
        <v>162.5</v>
      </c>
      <c r="F232" s="146">
        <v>120</v>
      </c>
      <c r="G232" s="146">
        <v>100</v>
      </c>
      <c r="H232" s="146">
        <f t="shared" ref="H232:H278" si="16">H231</f>
        <v>0</v>
      </c>
      <c r="I232" s="146">
        <f t="shared" si="13"/>
        <v>220</v>
      </c>
      <c r="J232" s="152">
        <v>15</v>
      </c>
      <c r="L232" s="152">
        <f t="shared" si="14"/>
        <v>15</v>
      </c>
      <c r="M232" s="130">
        <f t="shared" si="15"/>
        <v>397.5</v>
      </c>
    </row>
    <row r="233" spans="1:13" x14ac:dyDescent="0.25">
      <c r="A233" s="145">
        <v>0.80208333333333304</v>
      </c>
      <c r="B233" s="148">
        <v>100</v>
      </c>
      <c r="C233" s="148">
        <v>62.5</v>
      </c>
      <c r="E233" s="153">
        <f t="shared" si="12"/>
        <v>162.5</v>
      </c>
      <c r="F233" s="146">
        <v>120</v>
      </c>
      <c r="G233" s="146">
        <v>100</v>
      </c>
      <c r="H233" s="146">
        <f t="shared" si="16"/>
        <v>0</v>
      </c>
      <c r="I233" s="146">
        <f t="shared" si="13"/>
        <v>220</v>
      </c>
      <c r="J233" s="152">
        <v>15</v>
      </c>
      <c r="L233" s="152">
        <f t="shared" si="14"/>
        <v>15</v>
      </c>
      <c r="M233" s="130">
        <f t="shared" si="15"/>
        <v>397.5</v>
      </c>
    </row>
    <row r="234" spans="1:13" x14ac:dyDescent="0.25">
      <c r="A234" s="145">
        <v>0.80555555555555503</v>
      </c>
      <c r="B234" s="148">
        <v>100</v>
      </c>
      <c r="C234" s="148">
        <v>62.5</v>
      </c>
      <c r="E234" s="153">
        <f t="shared" si="12"/>
        <v>162.5</v>
      </c>
      <c r="F234" s="146">
        <v>120</v>
      </c>
      <c r="G234" s="146">
        <v>100</v>
      </c>
      <c r="H234" s="146">
        <f t="shared" si="16"/>
        <v>0</v>
      </c>
      <c r="I234" s="146">
        <f t="shared" si="13"/>
        <v>220</v>
      </c>
      <c r="J234" s="152">
        <v>15</v>
      </c>
      <c r="L234" s="152">
        <f t="shared" si="14"/>
        <v>15</v>
      </c>
      <c r="M234" s="130">
        <f t="shared" si="15"/>
        <v>397.5</v>
      </c>
    </row>
    <row r="235" spans="1:13" x14ac:dyDescent="0.25">
      <c r="A235" s="145">
        <v>0.80902777777777801</v>
      </c>
      <c r="B235" s="148">
        <v>100</v>
      </c>
      <c r="C235" s="148">
        <v>62.5</v>
      </c>
      <c r="E235" s="153">
        <f t="shared" si="12"/>
        <v>162.5</v>
      </c>
      <c r="F235" s="146">
        <v>120</v>
      </c>
      <c r="G235" s="146">
        <v>100</v>
      </c>
      <c r="H235" s="146">
        <f t="shared" si="16"/>
        <v>0</v>
      </c>
      <c r="I235" s="146">
        <f t="shared" si="13"/>
        <v>220</v>
      </c>
      <c r="J235" s="152">
        <v>15</v>
      </c>
      <c r="L235" s="152">
        <f t="shared" si="14"/>
        <v>15</v>
      </c>
      <c r="M235" s="130">
        <f t="shared" si="15"/>
        <v>397.5</v>
      </c>
    </row>
    <row r="236" spans="1:13" x14ac:dyDescent="0.25">
      <c r="A236" s="145">
        <v>0.8125</v>
      </c>
      <c r="B236" s="148">
        <v>100</v>
      </c>
      <c r="C236" s="148">
        <v>62.5</v>
      </c>
      <c r="E236" s="153">
        <f t="shared" si="12"/>
        <v>162.5</v>
      </c>
      <c r="F236" s="146">
        <v>120</v>
      </c>
      <c r="G236" s="146">
        <v>100</v>
      </c>
      <c r="H236" s="146">
        <f t="shared" si="16"/>
        <v>0</v>
      </c>
      <c r="I236" s="146">
        <f t="shared" si="13"/>
        <v>220</v>
      </c>
      <c r="J236" s="152">
        <v>15</v>
      </c>
      <c r="K236" s="152">
        <v>1500</v>
      </c>
      <c r="L236" s="152">
        <f t="shared" si="14"/>
        <v>1515</v>
      </c>
      <c r="M236" s="130">
        <f t="shared" si="15"/>
        <v>1897.5</v>
      </c>
    </row>
    <row r="237" spans="1:13" x14ac:dyDescent="0.25">
      <c r="A237" s="145">
        <v>0.81597222222222199</v>
      </c>
      <c r="B237" s="148">
        <v>100</v>
      </c>
      <c r="C237" s="148">
        <v>62.5</v>
      </c>
      <c r="E237" s="153">
        <f t="shared" si="12"/>
        <v>162.5</v>
      </c>
      <c r="F237" s="146">
        <v>120</v>
      </c>
      <c r="G237" s="146">
        <v>100</v>
      </c>
      <c r="H237" s="146">
        <f t="shared" si="16"/>
        <v>0</v>
      </c>
      <c r="I237" s="146">
        <f t="shared" si="13"/>
        <v>220</v>
      </c>
      <c r="J237" s="152">
        <v>15</v>
      </c>
      <c r="K237" s="152">
        <v>1500</v>
      </c>
      <c r="L237" s="152">
        <f t="shared" si="14"/>
        <v>1515</v>
      </c>
      <c r="M237" s="130">
        <f t="shared" si="15"/>
        <v>1897.5</v>
      </c>
    </row>
    <row r="238" spans="1:13" x14ac:dyDescent="0.25">
      <c r="A238" s="145">
        <v>0.81944444444444398</v>
      </c>
      <c r="B238" s="148">
        <v>100</v>
      </c>
      <c r="C238" s="148">
        <v>62.5</v>
      </c>
      <c r="E238" s="153">
        <f t="shared" si="12"/>
        <v>162.5</v>
      </c>
      <c r="F238" s="146">
        <v>120</v>
      </c>
      <c r="G238" s="146">
        <v>100</v>
      </c>
      <c r="H238" s="146">
        <f t="shared" si="16"/>
        <v>0</v>
      </c>
      <c r="I238" s="146">
        <f t="shared" si="13"/>
        <v>220</v>
      </c>
      <c r="J238" s="152">
        <v>15</v>
      </c>
      <c r="K238" s="152">
        <v>1500</v>
      </c>
      <c r="L238" s="152">
        <f t="shared" si="14"/>
        <v>1515</v>
      </c>
      <c r="M238" s="130">
        <f t="shared" si="15"/>
        <v>1897.5</v>
      </c>
    </row>
    <row r="239" spans="1:13" x14ac:dyDescent="0.25">
      <c r="A239" s="145">
        <v>0.82291666666666696</v>
      </c>
      <c r="B239" s="148">
        <v>100</v>
      </c>
      <c r="C239" s="148">
        <v>62.5</v>
      </c>
      <c r="E239" s="153">
        <f t="shared" si="12"/>
        <v>162.5</v>
      </c>
      <c r="F239" s="146">
        <v>120</v>
      </c>
      <c r="G239" s="146">
        <v>100</v>
      </c>
      <c r="H239" s="146">
        <f t="shared" si="16"/>
        <v>0</v>
      </c>
      <c r="I239" s="146">
        <f t="shared" si="13"/>
        <v>220</v>
      </c>
      <c r="J239" s="152">
        <v>15</v>
      </c>
      <c r="K239" s="152">
        <v>1500</v>
      </c>
      <c r="L239" s="152">
        <f t="shared" si="14"/>
        <v>1515</v>
      </c>
      <c r="M239" s="130">
        <f t="shared" si="15"/>
        <v>1897.5</v>
      </c>
    </row>
    <row r="240" spans="1:13" x14ac:dyDescent="0.25">
      <c r="A240" s="145">
        <v>0.82638888888888895</v>
      </c>
      <c r="B240" s="148">
        <v>100</v>
      </c>
      <c r="C240" s="148">
        <v>62.5</v>
      </c>
      <c r="E240" s="153">
        <f t="shared" si="12"/>
        <v>162.5</v>
      </c>
      <c r="F240" s="146">
        <v>120</v>
      </c>
      <c r="G240" s="146">
        <v>100</v>
      </c>
      <c r="H240" s="146">
        <f t="shared" si="16"/>
        <v>0</v>
      </c>
      <c r="I240" s="146">
        <f t="shared" si="13"/>
        <v>220</v>
      </c>
      <c r="J240" s="152">
        <v>15</v>
      </c>
      <c r="L240" s="152">
        <f t="shared" si="14"/>
        <v>15</v>
      </c>
      <c r="M240" s="130">
        <f t="shared" si="15"/>
        <v>397.5</v>
      </c>
    </row>
    <row r="241" spans="1:13" x14ac:dyDescent="0.25">
      <c r="A241" s="145">
        <v>0.82986111111111105</v>
      </c>
      <c r="B241" s="148">
        <v>100</v>
      </c>
      <c r="C241" s="148">
        <v>62.5</v>
      </c>
      <c r="E241" s="153">
        <f t="shared" si="12"/>
        <v>162.5</v>
      </c>
      <c r="F241" s="146">
        <v>120</v>
      </c>
      <c r="G241" s="146">
        <v>100</v>
      </c>
      <c r="H241" s="146">
        <f t="shared" si="16"/>
        <v>0</v>
      </c>
      <c r="I241" s="146">
        <f t="shared" si="13"/>
        <v>220</v>
      </c>
      <c r="J241" s="152">
        <v>15</v>
      </c>
      <c r="L241" s="152">
        <f t="shared" si="14"/>
        <v>15</v>
      </c>
      <c r="M241" s="130">
        <f t="shared" si="15"/>
        <v>397.5</v>
      </c>
    </row>
    <row r="242" spans="1:13" x14ac:dyDescent="0.25">
      <c r="A242" s="145">
        <v>0.83333333333333304</v>
      </c>
      <c r="B242" s="148">
        <v>100</v>
      </c>
      <c r="C242" s="148">
        <v>62.5</v>
      </c>
      <c r="D242" s="149">
        <v>300</v>
      </c>
      <c r="E242" s="153">
        <f t="shared" si="12"/>
        <v>462.5</v>
      </c>
      <c r="F242" s="146">
        <v>120</v>
      </c>
      <c r="G242" s="146">
        <v>100</v>
      </c>
      <c r="H242" s="146">
        <f t="shared" si="16"/>
        <v>0</v>
      </c>
      <c r="I242" s="146">
        <f t="shared" si="13"/>
        <v>220</v>
      </c>
      <c r="J242" s="152">
        <v>15</v>
      </c>
      <c r="L242" s="152">
        <f t="shared" si="14"/>
        <v>15</v>
      </c>
      <c r="M242" s="130">
        <f t="shared" si="15"/>
        <v>697.5</v>
      </c>
    </row>
    <row r="243" spans="1:13" x14ac:dyDescent="0.25">
      <c r="A243" s="145">
        <v>0.83680555555555503</v>
      </c>
      <c r="B243" s="148">
        <v>100</v>
      </c>
      <c r="C243" s="148">
        <v>62.5</v>
      </c>
      <c r="E243" s="153">
        <f t="shared" si="12"/>
        <v>162.5</v>
      </c>
      <c r="F243" s="146">
        <v>120</v>
      </c>
      <c r="G243" s="146">
        <v>100</v>
      </c>
      <c r="H243" s="146">
        <f t="shared" si="16"/>
        <v>0</v>
      </c>
      <c r="I243" s="146">
        <f t="shared" si="13"/>
        <v>220</v>
      </c>
      <c r="J243" s="152">
        <v>15</v>
      </c>
      <c r="L243" s="152">
        <f t="shared" si="14"/>
        <v>15</v>
      </c>
      <c r="M243" s="130">
        <f t="shared" si="15"/>
        <v>397.5</v>
      </c>
    </row>
    <row r="244" spans="1:13" x14ac:dyDescent="0.25">
      <c r="A244" s="145">
        <v>0.84027777777777801</v>
      </c>
      <c r="B244" s="148">
        <v>100</v>
      </c>
      <c r="C244" s="148">
        <v>62.5</v>
      </c>
      <c r="E244" s="153">
        <f t="shared" si="12"/>
        <v>162.5</v>
      </c>
      <c r="F244" s="146">
        <v>120</v>
      </c>
      <c r="G244" s="146">
        <v>100</v>
      </c>
      <c r="H244" s="146">
        <f t="shared" si="16"/>
        <v>0</v>
      </c>
      <c r="I244" s="146">
        <f t="shared" si="13"/>
        <v>220</v>
      </c>
      <c r="J244" s="152">
        <v>15</v>
      </c>
      <c r="L244" s="152">
        <f t="shared" si="14"/>
        <v>15</v>
      </c>
      <c r="M244" s="130">
        <f t="shared" si="15"/>
        <v>397.5</v>
      </c>
    </row>
    <row r="245" spans="1:13" x14ac:dyDescent="0.25">
      <c r="A245" s="145">
        <v>0.84375</v>
      </c>
      <c r="B245" s="148">
        <v>100</v>
      </c>
      <c r="C245" s="148">
        <v>62.5</v>
      </c>
      <c r="E245" s="153">
        <f t="shared" si="12"/>
        <v>162.5</v>
      </c>
      <c r="F245" s="146">
        <v>120</v>
      </c>
      <c r="G245" s="146">
        <v>100</v>
      </c>
      <c r="H245" s="146">
        <f t="shared" si="16"/>
        <v>0</v>
      </c>
      <c r="I245" s="146">
        <f t="shared" si="13"/>
        <v>220</v>
      </c>
      <c r="J245" s="152">
        <v>15</v>
      </c>
      <c r="L245" s="152">
        <f t="shared" si="14"/>
        <v>15</v>
      </c>
      <c r="M245" s="130">
        <f t="shared" si="15"/>
        <v>397.5</v>
      </c>
    </row>
    <row r="246" spans="1:13" x14ac:dyDescent="0.25">
      <c r="A246" s="145">
        <v>0.84722222222222199</v>
      </c>
      <c r="B246" s="148">
        <v>100</v>
      </c>
      <c r="C246" s="148">
        <v>62.5</v>
      </c>
      <c r="E246" s="153">
        <f t="shared" si="12"/>
        <v>162.5</v>
      </c>
      <c r="F246" s="146">
        <v>120</v>
      </c>
      <c r="G246" s="146">
        <v>100</v>
      </c>
      <c r="H246" s="146">
        <f t="shared" si="16"/>
        <v>0</v>
      </c>
      <c r="I246" s="146">
        <f t="shared" si="13"/>
        <v>220</v>
      </c>
      <c r="J246" s="152">
        <v>15</v>
      </c>
      <c r="L246" s="152">
        <f t="shared" si="14"/>
        <v>15</v>
      </c>
      <c r="M246" s="130">
        <f t="shared" si="15"/>
        <v>397.5</v>
      </c>
    </row>
    <row r="247" spans="1:13" x14ac:dyDescent="0.25">
      <c r="A247" s="145">
        <v>0.85069444444444398</v>
      </c>
      <c r="B247" s="148">
        <v>100</v>
      </c>
      <c r="C247" s="148">
        <v>62.5</v>
      </c>
      <c r="E247" s="153">
        <f t="shared" si="12"/>
        <v>162.5</v>
      </c>
      <c r="F247" s="146">
        <v>120</v>
      </c>
      <c r="G247" s="146">
        <v>100</v>
      </c>
      <c r="H247" s="146">
        <f t="shared" si="16"/>
        <v>0</v>
      </c>
      <c r="I247" s="146">
        <f t="shared" si="13"/>
        <v>220</v>
      </c>
      <c r="J247" s="152">
        <v>15</v>
      </c>
      <c r="L247" s="152">
        <f t="shared" si="14"/>
        <v>15</v>
      </c>
      <c r="M247" s="130">
        <f t="shared" si="15"/>
        <v>397.5</v>
      </c>
    </row>
    <row r="248" spans="1:13" x14ac:dyDescent="0.25">
      <c r="A248" s="145">
        <v>0.85416666666666696</v>
      </c>
      <c r="B248" s="148">
        <v>100</v>
      </c>
      <c r="C248" s="148">
        <v>62.5</v>
      </c>
      <c r="E248" s="153">
        <f t="shared" si="12"/>
        <v>162.5</v>
      </c>
      <c r="F248" s="146">
        <v>120</v>
      </c>
      <c r="G248" s="146">
        <v>100</v>
      </c>
      <c r="H248" s="146">
        <f t="shared" si="16"/>
        <v>0</v>
      </c>
      <c r="I248" s="146">
        <f t="shared" si="13"/>
        <v>220</v>
      </c>
      <c r="J248" s="152">
        <v>15</v>
      </c>
      <c r="L248" s="152">
        <f t="shared" si="14"/>
        <v>15</v>
      </c>
      <c r="M248" s="130">
        <f t="shared" si="15"/>
        <v>397.5</v>
      </c>
    </row>
    <row r="249" spans="1:13" x14ac:dyDescent="0.25">
      <c r="A249" s="145">
        <v>0.85763888888888895</v>
      </c>
      <c r="B249" s="148">
        <v>100</v>
      </c>
      <c r="C249" s="148">
        <v>62.5</v>
      </c>
      <c r="E249" s="153">
        <f t="shared" si="12"/>
        <v>162.5</v>
      </c>
      <c r="F249" s="146">
        <v>120</v>
      </c>
      <c r="G249" s="146">
        <v>100</v>
      </c>
      <c r="H249" s="146">
        <f t="shared" si="16"/>
        <v>0</v>
      </c>
      <c r="I249" s="146">
        <f t="shared" si="13"/>
        <v>220</v>
      </c>
      <c r="J249" s="152">
        <v>15</v>
      </c>
      <c r="L249" s="152">
        <f t="shared" si="14"/>
        <v>15</v>
      </c>
      <c r="M249" s="130">
        <f t="shared" si="15"/>
        <v>397.5</v>
      </c>
    </row>
    <row r="250" spans="1:13" x14ac:dyDescent="0.25">
      <c r="A250" s="145">
        <v>0.86111111111111105</v>
      </c>
      <c r="B250" s="148">
        <v>100</v>
      </c>
      <c r="C250" s="148">
        <v>62.5</v>
      </c>
      <c r="E250" s="153">
        <f t="shared" si="12"/>
        <v>162.5</v>
      </c>
      <c r="F250" s="146">
        <v>120</v>
      </c>
      <c r="G250" s="146">
        <v>100</v>
      </c>
      <c r="H250" s="146">
        <f t="shared" si="16"/>
        <v>0</v>
      </c>
      <c r="I250" s="146">
        <f t="shared" si="13"/>
        <v>220</v>
      </c>
      <c r="J250" s="152">
        <v>15</v>
      </c>
      <c r="L250" s="152">
        <f t="shared" si="14"/>
        <v>15</v>
      </c>
      <c r="M250" s="130">
        <f t="shared" si="15"/>
        <v>397.5</v>
      </c>
    </row>
    <row r="251" spans="1:13" x14ac:dyDescent="0.25">
      <c r="A251" s="145">
        <v>0.86458333333333304</v>
      </c>
      <c r="B251" s="148">
        <v>100</v>
      </c>
      <c r="C251" s="148">
        <v>62.5</v>
      </c>
      <c r="E251" s="153">
        <f t="shared" si="12"/>
        <v>162.5</v>
      </c>
      <c r="F251" s="146">
        <v>120</v>
      </c>
      <c r="G251" s="146">
        <v>100</v>
      </c>
      <c r="H251" s="146">
        <f t="shared" si="16"/>
        <v>0</v>
      </c>
      <c r="I251" s="146">
        <f t="shared" si="13"/>
        <v>220</v>
      </c>
      <c r="J251" s="152">
        <v>15</v>
      </c>
      <c r="L251" s="152">
        <f t="shared" si="14"/>
        <v>15</v>
      </c>
      <c r="M251" s="130">
        <f t="shared" si="15"/>
        <v>397.5</v>
      </c>
    </row>
    <row r="252" spans="1:13" x14ac:dyDescent="0.25">
      <c r="A252" s="145">
        <v>0.86805555555555503</v>
      </c>
      <c r="B252" s="148">
        <v>100</v>
      </c>
      <c r="C252" s="148">
        <v>62.5</v>
      </c>
      <c r="E252" s="153">
        <f t="shared" si="12"/>
        <v>162.5</v>
      </c>
      <c r="F252" s="146">
        <v>120</v>
      </c>
      <c r="G252" s="146">
        <v>100</v>
      </c>
      <c r="H252" s="146">
        <f t="shared" si="16"/>
        <v>0</v>
      </c>
      <c r="I252" s="146">
        <f t="shared" si="13"/>
        <v>220</v>
      </c>
      <c r="J252" s="152">
        <v>15</v>
      </c>
      <c r="L252" s="152">
        <f t="shared" si="14"/>
        <v>15</v>
      </c>
      <c r="M252" s="130">
        <f t="shared" si="15"/>
        <v>397.5</v>
      </c>
    </row>
    <row r="253" spans="1:13" x14ac:dyDescent="0.25">
      <c r="A253" s="145">
        <v>0.87152777777777801</v>
      </c>
      <c r="B253" s="148">
        <v>100</v>
      </c>
      <c r="C253" s="148">
        <v>62.5</v>
      </c>
      <c r="E253" s="153">
        <f t="shared" si="12"/>
        <v>162.5</v>
      </c>
      <c r="F253" s="146">
        <v>120</v>
      </c>
      <c r="G253" s="146">
        <v>100</v>
      </c>
      <c r="H253" s="146">
        <f t="shared" si="16"/>
        <v>0</v>
      </c>
      <c r="I253" s="146">
        <f t="shared" si="13"/>
        <v>220</v>
      </c>
      <c r="J253" s="152">
        <v>15</v>
      </c>
      <c r="L253" s="152">
        <f t="shared" si="14"/>
        <v>15</v>
      </c>
      <c r="M253" s="130">
        <f t="shared" si="15"/>
        <v>397.5</v>
      </c>
    </row>
    <row r="254" spans="1:13" x14ac:dyDescent="0.25">
      <c r="A254" s="145">
        <v>0.875</v>
      </c>
      <c r="B254" s="148">
        <v>100</v>
      </c>
      <c r="C254" s="148">
        <v>62.5</v>
      </c>
      <c r="E254" s="153">
        <f t="shared" si="12"/>
        <v>162.5</v>
      </c>
      <c r="F254" s="146">
        <v>120</v>
      </c>
      <c r="G254" s="146">
        <v>100</v>
      </c>
      <c r="H254" s="146">
        <f t="shared" si="16"/>
        <v>0</v>
      </c>
      <c r="I254" s="146">
        <f t="shared" si="13"/>
        <v>220</v>
      </c>
      <c r="J254" s="152">
        <v>15</v>
      </c>
      <c r="L254" s="152">
        <f t="shared" si="14"/>
        <v>15</v>
      </c>
      <c r="M254" s="130">
        <f t="shared" si="15"/>
        <v>397.5</v>
      </c>
    </row>
    <row r="255" spans="1:13" x14ac:dyDescent="0.25">
      <c r="A255" s="145">
        <v>0.87847222222222199</v>
      </c>
      <c r="C255" s="148">
        <v>62.5</v>
      </c>
      <c r="E255" s="153">
        <f t="shared" si="12"/>
        <v>62.5</v>
      </c>
      <c r="F255" s="146">
        <v>120</v>
      </c>
      <c r="G255" s="146">
        <v>100</v>
      </c>
      <c r="H255" s="146">
        <f t="shared" si="16"/>
        <v>0</v>
      </c>
      <c r="I255" s="146">
        <f t="shared" si="13"/>
        <v>220</v>
      </c>
      <c r="J255" s="152">
        <v>15</v>
      </c>
      <c r="L255" s="152">
        <f t="shared" si="14"/>
        <v>15</v>
      </c>
      <c r="M255" s="130">
        <f t="shared" si="15"/>
        <v>297.5</v>
      </c>
    </row>
    <row r="256" spans="1:13" x14ac:dyDescent="0.25">
      <c r="A256" s="145">
        <v>0.88194444444444398</v>
      </c>
      <c r="C256" s="148">
        <v>62.5</v>
      </c>
      <c r="E256" s="153">
        <f t="shared" si="12"/>
        <v>62.5</v>
      </c>
      <c r="F256" s="146">
        <v>120</v>
      </c>
      <c r="G256" s="146">
        <v>100</v>
      </c>
      <c r="H256" s="146">
        <f t="shared" si="16"/>
        <v>0</v>
      </c>
      <c r="I256" s="146">
        <f t="shared" si="13"/>
        <v>220</v>
      </c>
      <c r="J256" s="152">
        <v>15</v>
      </c>
      <c r="L256" s="152">
        <f t="shared" si="14"/>
        <v>15</v>
      </c>
      <c r="M256" s="130">
        <f t="shared" si="15"/>
        <v>297.5</v>
      </c>
    </row>
    <row r="257" spans="1:13" x14ac:dyDescent="0.25">
      <c r="A257" s="145">
        <v>0.88541666666666696</v>
      </c>
      <c r="C257" s="148">
        <v>62.5</v>
      </c>
      <c r="E257" s="153">
        <f t="shared" si="12"/>
        <v>62.5</v>
      </c>
      <c r="F257" s="146">
        <v>120</v>
      </c>
      <c r="G257" s="146">
        <v>100</v>
      </c>
      <c r="H257" s="146">
        <f t="shared" si="16"/>
        <v>0</v>
      </c>
      <c r="I257" s="146">
        <f t="shared" si="13"/>
        <v>220</v>
      </c>
      <c r="J257" s="152">
        <v>15</v>
      </c>
      <c r="L257" s="152">
        <f t="shared" si="14"/>
        <v>15</v>
      </c>
      <c r="M257" s="130">
        <f t="shared" si="15"/>
        <v>297.5</v>
      </c>
    </row>
    <row r="258" spans="1:13" x14ac:dyDescent="0.25">
      <c r="A258" s="145">
        <v>0.88888888888888895</v>
      </c>
      <c r="C258" s="148">
        <v>62.5</v>
      </c>
      <c r="E258" s="153">
        <f t="shared" si="12"/>
        <v>62.5</v>
      </c>
      <c r="F258" s="146">
        <v>120</v>
      </c>
      <c r="G258" s="146">
        <v>100</v>
      </c>
      <c r="H258" s="146">
        <f t="shared" si="16"/>
        <v>0</v>
      </c>
      <c r="I258" s="146">
        <f t="shared" si="13"/>
        <v>220</v>
      </c>
      <c r="J258" s="152">
        <v>15</v>
      </c>
      <c r="L258" s="152">
        <f t="shared" si="14"/>
        <v>15</v>
      </c>
      <c r="M258" s="130">
        <f t="shared" si="15"/>
        <v>297.5</v>
      </c>
    </row>
    <row r="259" spans="1:13" x14ac:dyDescent="0.25">
      <c r="A259" s="145">
        <v>0.89236111111111105</v>
      </c>
      <c r="C259" s="148">
        <v>62.5</v>
      </c>
      <c r="E259" s="153">
        <f t="shared" ref="E259:E289" si="17">B259+C259+D259</f>
        <v>62.5</v>
      </c>
      <c r="F259" s="146">
        <v>120</v>
      </c>
      <c r="G259" s="146">
        <v>100</v>
      </c>
      <c r="H259" s="146">
        <f t="shared" si="16"/>
        <v>0</v>
      </c>
      <c r="I259" s="146">
        <f t="shared" ref="I259:I289" si="18">F259+G259+H259</f>
        <v>220</v>
      </c>
      <c r="J259" s="152">
        <v>15</v>
      </c>
      <c r="L259" s="152">
        <f t="shared" ref="L259:L289" si="19">J259+K259</f>
        <v>15</v>
      </c>
      <c r="M259" s="130">
        <f t="shared" ref="M259:M289" si="20">L259+I259+E259</f>
        <v>297.5</v>
      </c>
    </row>
    <row r="260" spans="1:13" x14ac:dyDescent="0.25">
      <c r="A260" s="145">
        <v>0.89583333333333304</v>
      </c>
      <c r="C260" s="148">
        <v>62.5</v>
      </c>
      <c r="E260" s="153">
        <f t="shared" si="17"/>
        <v>62.5</v>
      </c>
      <c r="F260" s="146">
        <v>120</v>
      </c>
      <c r="G260" s="146">
        <v>100</v>
      </c>
      <c r="H260" s="146">
        <f t="shared" si="16"/>
        <v>0</v>
      </c>
      <c r="I260" s="146">
        <f t="shared" si="18"/>
        <v>220</v>
      </c>
      <c r="J260" s="152">
        <v>15</v>
      </c>
      <c r="L260" s="152">
        <f t="shared" si="19"/>
        <v>15</v>
      </c>
      <c r="M260" s="130">
        <f t="shared" si="20"/>
        <v>297.5</v>
      </c>
    </row>
    <row r="261" spans="1:13" x14ac:dyDescent="0.25">
      <c r="A261" s="145">
        <v>0.89930555555555503</v>
      </c>
      <c r="C261" s="148">
        <v>62.5</v>
      </c>
      <c r="E261" s="153">
        <f t="shared" si="17"/>
        <v>62.5</v>
      </c>
      <c r="F261" s="146">
        <v>120</v>
      </c>
      <c r="G261" s="146">
        <v>100</v>
      </c>
      <c r="H261" s="146">
        <f t="shared" si="16"/>
        <v>0</v>
      </c>
      <c r="I261" s="146">
        <f t="shared" si="18"/>
        <v>220</v>
      </c>
      <c r="J261" s="152">
        <v>15</v>
      </c>
      <c r="L261" s="152">
        <f t="shared" si="19"/>
        <v>15</v>
      </c>
      <c r="M261" s="130">
        <f t="shared" si="20"/>
        <v>297.5</v>
      </c>
    </row>
    <row r="262" spans="1:13" x14ac:dyDescent="0.25">
      <c r="A262" s="145">
        <v>0.90277777777777801</v>
      </c>
      <c r="C262" s="148">
        <v>62.5</v>
      </c>
      <c r="E262" s="153">
        <f t="shared" si="17"/>
        <v>62.5</v>
      </c>
      <c r="F262" s="146">
        <v>120</v>
      </c>
      <c r="G262" s="146">
        <v>100</v>
      </c>
      <c r="H262" s="146">
        <f t="shared" si="16"/>
        <v>0</v>
      </c>
      <c r="I262" s="146">
        <f t="shared" si="18"/>
        <v>220</v>
      </c>
      <c r="J262" s="152">
        <v>15</v>
      </c>
      <c r="L262" s="152">
        <f t="shared" si="19"/>
        <v>15</v>
      </c>
      <c r="M262" s="130">
        <f t="shared" si="20"/>
        <v>297.5</v>
      </c>
    </row>
    <row r="263" spans="1:13" x14ac:dyDescent="0.25">
      <c r="A263" s="145">
        <v>0.90625</v>
      </c>
      <c r="C263" s="148">
        <v>62.5</v>
      </c>
      <c r="E263" s="153">
        <f t="shared" si="17"/>
        <v>62.5</v>
      </c>
      <c r="F263" s="146">
        <v>120</v>
      </c>
      <c r="G263" s="146">
        <v>100</v>
      </c>
      <c r="H263" s="146">
        <f t="shared" si="16"/>
        <v>0</v>
      </c>
      <c r="I263" s="146">
        <f t="shared" si="18"/>
        <v>220</v>
      </c>
      <c r="J263" s="152">
        <v>15</v>
      </c>
      <c r="L263" s="152">
        <f t="shared" si="19"/>
        <v>15</v>
      </c>
      <c r="M263" s="130">
        <f t="shared" si="20"/>
        <v>297.5</v>
      </c>
    </row>
    <row r="264" spans="1:13" x14ac:dyDescent="0.25">
      <c r="A264" s="145">
        <v>0.90972222222222199</v>
      </c>
      <c r="C264" s="148">
        <v>62.5</v>
      </c>
      <c r="E264" s="153">
        <f t="shared" si="17"/>
        <v>62.5</v>
      </c>
      <c r="F264" s="146">
        <v>120</v>
      </c>
      <c r="G264" s="146">
        <v>100</v>
      </c>
      <c r="H264" s="146">
        <f t="shared" si="16"/>
        <v>0</v>
      </c>
      <c r="I264" s="146">
        <f t="shared" si="18"/>
        <v>220</v>
      </c>
      <c r="J264" s="152">
        <v>15</v>
      </c>
      <c r="L264" s="152">
        <f t="shared" si="19"/>
        <v>15</v>
      </c>
      <c r="M264" s="130">
        <f t="shared" si="20"/>
        <v>297.5</v>
      </c>
    </row>
    <row r="265" spans="1:13" x14ac:dyDescent="0.25">
      <c r="A265" s="145">
        <v>0.91319444444444398</v>
      </c>
      <c r="C265" s="148">
        <v>62.5</v>
      </c>
      <c r="E265" s="153">
        <f t="shared" si="17"/>
        <v>62.5</v>
      </c>
      <c r="F265" s="146">
        <v>120</v>
      </c>
      <c r="G265" s="146">
        <v>100</v>
      </c>
      <c r="H265" s="146">
        <f t="shared" si="16"/>
        <v>0</v>
      </c>
      <c r="I265" s="146">
        <f t="shared" si="18"/>
        <v>220</v>
      </c>
      <c r="J265" s="152">
        <v>15</v>
      </c>
      <c r="L265" s="152">
        <f t="shared" si="19"/>
        <v>15</v>
      </c>
      <c r="M265" s="130">
        <f t="shared" si="20"/>
        <v>297.5</v>
      </c>
    </row>
    <row r="266" spans="1:13" x14ac:dyDescent="0.25">
      <c r="A266" s="145">
        <v>0.91666666666666696</v>
      </c>
      <c r="C266" s="148">
        <v>62.5</v>
      </c>
      <c r="E266" s="153">
        <f t="shared" si="17"/>
        <v>62.5</v>
      </c>
      <c r="F266" s="146">
        <v>120</v>
      </c>
      <c r="G266" s="146">
        <v>100</v>
      </c>
      <c r="H266" s="146">
        <f t="shared" si="16"/>
        <v>0</v>
      </c>
      <c r="I266" s="146">
        <f t="shared" si="18"/>
        <v>220</v>
      </c>
      <c r="J266" s="152">
        <v>15</v>
      </c>
      <c r="K266" s="152">
        <v>1500</v>
      </c>
      <c r="L266" s="152">
        <f t="shared" si="19"/>
        <v>1515</v>
      </c>
      <c r="M266" s="130">
        <f t="shared" si="20"/>
        <v>1797.5</v>
      </c>
    </row>
    <row r="267" spans="1:13" x14ac:dyDescent="0.25">
      <c r="A267" s="145">
        <v>0.92013888888888895</v>
      </c>
      <c r="C267" s="148">
        <v>62.5</v>
      </c>
      <c r="E267" s="153">
        <f t="shared" si="17"/>
        <v>62.5</v>
      </c>
      <c r="F267" s="146">
        <v>120</v>
      </c>
      <c r="G267" s="146">
        <v>100</v>
      </c>
      <c r="H267" s="146">
        <f t="shared" si="16"/>
        <v>0</v>
      </c>
      <c r="I267" s="146">
        <f t="shared" si="18"/>
        <v>220</v>
      </c>
      <c r="J267" s="152">
        <v>15</v>
      </c>
      <c r="K267" s="152">
        <v>1500</v>
      </c>
      <c r="L267" s="152">
        <f t="shared" si="19"/>
        <v>1515</v>
      </c>
      <c r="M267" s="130">
        <f t="shared" si="20"/>
        <v>1797.5</v>
      </c>
    </row>
    <row r="268" spans="1:13" x14ac:dyDescent="0.25">
      <c r="A268" s="145">
        <v>0.92361111111111105</v>
      </c>
      <c r="C268" s="148">
        <v>62.5</v>
      </c>
      <c r="E268" s="153">
        <f t="shared" si="17"/>
        <v>62.5</v>
      </c>
      <c r="F268" s="146">
        <v>120</v>
      </c>
      <c r="G268" s="146">
        <v>100</v>
      </c>
      <c r="H268" s="146">
        <f t="shared" si="16"/>
        <v>0</v>
      </c>
      <c r="I268" s="146">
        <f t="shared" si="18"/>
        <v>220</v>
      </c>
      <c r="J268" s="152">
        <v>15</v>
      </c>
      <c r="K268" s="152">
        <v>1500</v>
      </c>
      <c r="L268" s="152">
        <f t="shared" si="19"/>
        <v>1515</v>
      </c>
      <c r="M268" s="130">
        <f t="shared" si="20"/>
        <v>1797.5</v>
      </c>
    </row>
    <row r="269" spans="1:13" x14ac:dyDescent="0.25">
      <c r="A269" s="145">
        <v>0.92708333333333304</v>
      </c>
      <c r="C269" s="148">
        <v>62.5</v>
      </c>
      <c r="E269" s="153">
        <f t="shared" si="17"/>
        <v>62.5</v>
      </c>
      <c r="F269" s="146">
        <v>120</v>
      </c>
      <c r="G269" s="146">
        <v>100</v>
      </c>
      <c r="H269" s="146">
        <f t="shared" si="16"/>
        <v>0</v>
      </c>
      <c r="I269" s="146">
        <f t="shared" si="18"/>
        <v>220</v>
      </c>
      <c r="J269" s="152">
        <v>15</v>
      </c>
      <c r="K269" s="152">
        <v>1500</v>
      </c>
      <c r="L269" s="152">
        <f t="shared" si="19"/>
        <v>1515</v>
      </c>
      <c r="M269" s="130">
        <f t="shared" si="20"/>
        <v>1797.5</v>
      </c>
    </row>
    <row r="270" spans="1:13" x14ac:dyDescent="0.25">
      <c r="A270" s="145">
        <v>0.93055555555555503</v>
      </c>
      <c r="C270" s="148">
        <v>62.5</v>
      </c>
      <c r="E270" s="153">
        <f t="shared" si="17"/>
        <v>62.5</v>
      </c>
      <c r="F270" s="146">
        <v>120</v>
      </c>
      <c r="G270" s="146">
        <v>100</v>
      </c>
      <c r="H270" s="146">
        <f t="shared" si="16"/>
        <v>0</v>
      </c>
      <c r="I270" s="146">
        <f t="shared" si="18"/>
        <v>220</v>
      </c>
      <c r="J270" s="152">
        <v>15</v>
      </c>
      <c r="L270" s="152">
        <f t="shared" si="19"/>
        <v>15</v>
      </c>
      <c r="M270" s="130">
        <f t="shared" si="20"/>
        <v>297.5</v>
      </c>
    </row>
    <row r="271" spans="1:13" x14ac:dyDescent="0.25">
      <c r="A271" s="145">
        <v>0.93402777777777801</v>
      </c>
      <c r="C271" s="148">
        <v>62.5</v>
      </c>
      <c r="E271" s="153">
        <f t="shared" si="17"/>
        <v>62.5</v>
      </c>
      <c r="F271" s="146">
        <v>120</v>
      </c>
      <c r="G271" s="146">
        <v>100</v>
      </c>
      <c r="H271" s="146">
        <f t="shared" si="16"/>
        <v>0</v>
      </c>
      <c r="I271" s="146">
        <f t="shared" si="18"/>
        <v>220</v>
      </c>
      <c r="J271" s="152">
        <v>15</v>
      </c>
      <c r="L271" s="152">
        <f t="shared" si="19"/>
        <v>15</v>
      </c>
      <c r="M271" s="130">
        <f t="shared" si="20"/>
        <v>297.5</v>
      </c>
    </row>
    <row r="272" spans="1:13" x14ac:dyDescent="0.25">
      <c r="A272" s="145">
        <v>0.9375</v>
      </c>
      <c r="C272" s="148">
        <v>62.5</v>
      </c>
      <c r="E272" s="153">
        <f t="shared" si="17"/>
        <v>62.5</v>
      </c>
      <c r="F272" s="146">
        <v>120</v>
      </c>
      <c r="G272" s="146">
        <v>100</v>
      </c>
      <c r="H272" s="146">
        <f t="shared" si="16"/>
        <v>0</v>
      </c>
      <c r="I272" s="146">
        <f t="shared" si="18"/>
        <v>220</v>
      </c>
      <c r="J272" s="152">
        <v>15</v>
      </c>
      <c r="L272" s="152">
        <f t="shared" si="19"/>
        <v>15</v>
      </c>
      <c r="M272" s="130">
        <f t="shared" si="20"/>
        <v>297.5</v>
      </c>
    </row>
    <row r="273" spans="1:13" x14ac:dyDescent="0.25">
      <c r="A273" s="145">
        <v>0.94097222222222199</v>
      </c>
      <c r="C273" s="148">
        <v>62.5</v>
      </c>
      <c r="E273" s="153">
        <f t="shared" si="17"/>
        <v>62.5</v>
      </c>
      <c r="F273" s="146">
        <v>120</v>
      </c>
      <c r="G273" s="146">
        <v>100</v>
      </c>
      <c r="H273" s="146">
        <f t="shared" si="16"/>
        <v>0</v>
      </c>
      <c r="I273" s="146">
        <f t="shared" si="18"/>
        <v>220</v>
      </c>
      <c r="L273" s="152">
        <f t="shared" si="19"/>
        <v>0</v>
      </c>
      <c r="M273" s="130">
        <f t="shared" si="20"/>
        <v>282.5</v>
      </c>
    </row>
    <row r="274" spans="1:13" x14ac:dyDescent="0.25">
      <c r="A274" s="145">
        <v>0.94444444444444398</v>
      </c>
      <c r="C274" s="148">
        <v>62.5</v>
      </c>
      <c r="E274" s="153">
        <f t="shared" si="17"/>
        <v>62.5</v>
      </c>
      <c r="F274" s="146">
        <v>120</v>
      </c>
      <c r="G274" s="146">
        <v>100</v>
      </c>
      <c r="H274" s="146">
        <f t="shared" si="16"/>
        <v>0</v>
      </c>
      <c r="I274" s="146">
        <f t="shared" si="18"/>
        <v>220</v>
      </c>
      <c r="L274" s="152">
        <f t="shared" si="19"/>
        <v>0</v>
      </c>
      <c r="M274" s="130">
        <f t="shared" si="20"/>
        <v>282.5</v>
      </c>
    </row>
    <row r="275" spans="1:13" x14ac:dyDescent="0.25">
      <c r="A275" s="145">
        <v>0.94791666666666696</v>
      </c>
      <c r="C275" s="148">
        <v>62.5</v>
      </c>
      <c r="E275" s="153">
        <f t="shared" si="17"/>
        <v>62.5</v>
      </c>
      <c r="F275" s="146">
        <v>120</v>
      </c>
      <c r="G275" s="146">
        <v>100</v>
      </c>
      <c r="H275" s="146">
        <f t="shared" si="16"/>
        <v>0</v>
      </c>
      <c r="I275" s="146">
        <f t="shared" si="18"/>
        <v>220</v>
      </c>
      <c r="L275" s="152">
        <f t="shared" si="19"/>
        <v>0</v>
      </c>
      <c r="M275" s="130">
        <f t="shared" si="20"/>
        <v>282.5</v>
      </c>
    </row>
    <row r="276" spans="1:13" x14ac:dyDescent="0.25">
      <c r="A276" s="145">
        <v>0.95138888888888895</v>
      </c>
      <c r="C276" s="148">
        <v>62.5</v>
      </c>
      <c r="E276" s="153">
        <f t="shared" si="17"/>
        <v>62.5</v>
      </c>
      <c r="F276" s="146">
        <v>120</v>
      </c>
      <c r="G276" s="146">
        <v>100</v>
      </c>
      <c r="H276" s="146">
        <f t="shared" si="16"/>
        <v>0</v>
      </c>
      <c r="I276" s="146">
        <f t="shared" si="18"/>
        <v>220</v>
      </c>
      <c r="L276" s="152">
        <f t="shared" si="19"/>
        <v>0</v>
      </c>
      <c r="M276" s="130">
        <f t="shared" si="20"/>
        <v>282.5</v>
      </c>
    </row>
    <row r="277" spans="1:13" x14ac:dyDescent="0.25">
      <c r="A277" s="145">
        <v>0.95486111111111105</v>
      </c>
      <c r="C277" s="148">
        <v>62.5</v>
      </c>
      <c r="E277" s="153">
        <f t="shared" si="17"/>
        <v>62.5</v>
      </c>
      <c r="F277" s="146">
        <v>120</v>
      </c>
      <c r="G277" s="146">
        <v>100</v>
      </c>
      <c r="H277" s="146">
        <f t="shared" si="16"/>
        <v>0</v>
      </c>
      <c r="I277" s="146">
        <f t="shared" si="18"/>
        <v>220</v>
      </c>
      <c r="L277" s="152">
        <f t="shared" si="19"/>
        <v>0</v>
      </c>
      <c r="M277" s="130">
        <f t="shared" si="20"/>
        <v>282.5</v>
      </c>
    </row>
    <row r="278" spans="1:13" x14ac:dyDescent="0.25">
      <c r="A278" s="145">
        <v>0.95833333333333304</v>
      </c>
      <c r="C278" s="148">
        <v>62.5</v>
      </c>
      <c r="E278" s="153">
        <f t="shared" si="17"/>
        <v>62.5</v>
      </c>
      <c r="F278" s="146">
        <v>120</v>
      </c>
      <c r="G278" s="146">
        <v>100</v>
      </c>
      <c r="H278" s="146">
        <f t="shared" si="16"/>
        <v>0</v>
      </c>
      <c r="I278" s="146">
        <f t="shared" si="18"/>
        <v>220</v>
      </c>
      <c r="L278" s="152">
        <f t="shared" si="19"/>
        <v>0</v>
      </c>
      <c r="M278" s="130">
        <f t="shared" si="20"/>
        <v>282.5</v>
      </c>
    </row>
    <row r="279" spans="1:13" x14ac:dyDescent="0.25">
      <c r="A279" s="145">
        <v>0.96180555555555503</v>
      </c>
      <c r="C279" s="148">
        <v>62.5</v>
      </c>
      <c r="E279" s="153">
        <f t="shared" si="17"/>
        <v>62.5</v>
      </c>
      <c r="I279" s="146">
        <f t="shared" si="18"/>
        <v>0</v>
      </c>
      <c r="L279" s="152">
        <f t="shared" si="19"/>
        <v>0</v>
      </c>
      <c r="M279" s="130">
        <f t="shared" si="20"/>
        <v>62.5</v>
      </c>
    </row>
    <row r="280" spans="1:13" x14ac:dyDescent="0.25">
      <c r="A280" s="145">
        <v>0.96527777777777801</v>
      </c>
      <c r="C280" s="148">
        <v>62.5</v>
      </c>
      <c r="E280" s="153">
        <f t="shared" si="17"/>
        <v>62.5</v>
      </c>
      <c r="I280" s="146">
        <f t="shared" si="18"/>
        <v>0</v>
      </c>
      <c r="L280" s="152">
        <f t="shared" si="19"/>
        <v>0</v>
      </c>
      <c r="M280" s="130">
        <f t="shared" si="20"/>
        <v>62.5</v>
      </c>
    </row>
    <row r="281" spans="1:13" x14ac:dyDescent="0.25">
      <c r="A281" s="145">
        <v>0.96875</v>
      </c>
      <c r="C281" s="148">
        <v>62.5</v>
      </c>
      <c r="E281" s="153">
        <f t="shared" si="17"/>
        <v>62.5</v>
      </c>
      <c r="I281" s="146">
        <f t="shared" si="18"/>
        <v>0</v>
      </c>
      <c r="L281" s="152">
        <f t="shared" si="19"/>
        <v>0</v>
      </c>
      <c r="M281" s="130">
        <f t="shared" si="20"/>
        <v>62.5</v>
      </c>
    </row>
    <row r="282" spans="1:13" x14ac:dyDescent="0.25">
      <c r="A282" s="145">
        <v>0.97222222222222199</v>
      </c>
      <c r="C282" s="148">
        <v>62.5</v>
      </c>
      <c r="E282" s="153">
        <f t="shared" si="17"/>
        <v>62.5</v>
      </c>
      <c r="I282" s="146">
        <f t="shared" si="18"/>
        <v>0</v>
      </c>
      <c r="L282" s="152">
        <f t="shared" si="19"/>
        <v>0</v>
      </c>
      <c r="M282" s="130">
        <f t="shared" si="20"/>
        <v>62.5</v>
      </c>
    </row>
    <row r="283" spans="1:13" x14ac:dyDescent="0.25">
      <c r="A283" s="145">
        <v>0.97569444444444398</v>
      </c>
      <c r="C283" s="148">
        <v>62.5</v>
      </c>
      <c r="E283" s="153">
        <f t="shared" si="17"/>
        <v>62.5</v>
      </c>
      <c r="I283" s="146">
        <f t="shared" si="18"/>
        <v>0</v>
      </c>
      <c r="L283" s="152">
        <f t="shared" si="19"/>
        <v>0</v>
      </c>
      <c r="M283" s="130">
        <f t="shared" si="20"/>
        <v>62.5</v>
      </c>
    </row>
    <row r="284" spans="1:13" x14ac:dyDescent="0.25">
      <c r="A284" s="145">
        <v>0.97916666666666696</v>
      </c>
      <c r="C284" s="148">
        <v>62.5</v>
      </c>
      <c r="E284" s="153">
        <f t="shared" si="17"/>
        <v>62.5</v>
      </c>
      <c r="I284" s="146">
        <f t="shared" si="18"/>
        <v>0</v>
      </c>
      <c r="L284" s="152">
        <f t="shared" si="19"/>
        <v>0</v>
      </c>
      <c r="M284" s="130">
        <f t="shared" si="20"/>
        <v>62.5</v>
      </c>
    </row>
    <row r="285" spans="1:13" x14ac:dyDescent="0.25">
      <c r="A285" s="145">
        <v>0.98263888888888895</v>
      </c>
      <c r="C285" s="148">
        <v>62.5</v>
      </c>
      <c r="E285" s="153">
        <f t="shared" si="17"/>
        <v>62.5</v>
      </c>
      <c r="I285" s="146">
        <f t="shared" si="18"/>
        <v>0</v>
      </c>
      <c r="L285" s="152">
        <f t="shared" si="19"/>
        <v>0</v>
      </c>
      <c r="M285" s="130">
        <f t="shared" si="20"/>
        <v>62.5</v>
      </c>
    </row>
    <row r="286" spans="1:13" x14ac:dyDescent="0.25">
      <c r="A286" s="145">
        <v>0.98611111111111105</v>
      </c>
      <c r="C286" s="148">
        <v>62.5</v>
      </c>
      <c r="E286" s="153">
        <f t="shared" si="17"/>
        <v>62.5</v>
      </c>
      <c r="I286" s="146">
        <f t="shared" si="18"/>
        <v>0</v>
      </c>
      <c r="L286" s="152">
        <f t="shared" si="19"/>
        <v>0</v>
      </c>
      <c r="M286" s="130">
        <f t="shared" si="20"/>
        <v>62.5</v>
      </c>
    </row>
    <row r="287" spans="1:13" x14ac:dyDescent="0.25">
      <c r="A287" s="145">
        <v>0.98958333333333304</v>
      </c>
      <c r="C287" s="148">
        <v>62.5</v>
      </c>
      <c r="E287" s="153">
        <f t="shared" si="17"/>
        <v>62.5</v>
      </c>
      <c r="I287" s="146">
        <f t="shared" si="18"/>
        <v>0</v>
      </c>
      <c r="L287" s="152">
        <f t="shared" si="19"/>
        <v>0</v>
      </c>
      <c r="M287" s="130">
        <f t="shared" si="20"/>
        <v>62.5</v>
      </c>
    </row>
    <row r="288" spans="1:13" x14ac:dyDescent="0.25">
      <c r="A288" s="145">
        <v>0.99305555555555503</v>
      </c>
      <c r="C288" s="148">
        <v>62.5</v>
      </c>
      <c r="E288" s="153">
        <f t="shared" si="17"/>
        <v>62.5</v>
      </c>
      <c r="I288" s="146">
        <f t="shared" si="18"/>
        <v>0</v>
      </c>
      <c r="L288" s="152">
        <f t="shared" si="19"/>
        <v>0</v>
      </c>
      <c r="M288" s="130">
        <f t="shared" si="20"/>
        <v>62.5</v>
      </c>
    </row>
    <row r="289" spans="1:13" x14ac:dyDescent="0.25">
      <c r="A289" s="145">
        <v>0.99652777777777801</v>
      </c>
      <c r="C289" s="148">
        <v>62.5</v>
      </c>
      <c r="E289" s="153">
        <f t="shared" si="17"/>
        <v>62.5</v>
      </c>
      <c r="I289" s="146">
        <f t="shared" si="18"/>
        <v>0</v>
      </c>
      <c r="L289" s="152">
        <f t="shared" si="19"/>
        <v>0</v>
      </c>
      <c r="M289" s="130">
        <f t="shared" si="20"/>
        <v>62.5</v>
      </c>
    </row>
  </sheetData>
  <mergeCells count="3">
    <mergeCell ref="F1:H1"/>
    <mergeCell ref="B1:D1"/>
    <mergeCell ref="J1:K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3" workbookViewId="0">
      <selection activeCell="O284" sqref="O284"/>
    </sheetView>
  </sheetViews>
  <sheetFormatPr defaultColWidth="8.85546875" defaultRowHeight="15" x14ac:dyDescent="0.25"/>
  <cols>
    <col min="1" max="1" width="7.7109375" style="130" customWidth="1"/>
    <col min="2" max="3" width="8.85546875" style="152" customWidth="1"/>
    <col min="4" max="4" width="14.5703125" style="152" customWidth="1"/>
    <col min="5" max="16384" width="8.85546875" style="15"/>
  </cols>
  <sheetData>
    <row r="1" spans="1:4" s="144" customFormat="1" x14ac:dyDescent="0.25">
      <c r="A1" s="138" t="s">
        <v>100</v>
      </c>
      <c r="B1" s="173" t="s">
        <v>103</v>
      </c>
      <c r="C1" s="174"/>
      <c r="D1" s="151" t="s">
        <v>107</v>
      </c>
    </row>
    <row r="2" spans="1:4" s="144" customFormat="1" x14ac:dyDescent="0.25">
      <c r="A2" s="138" t="s">
        <v>100</v>
      </c>
      <c r="B2" s="154" t="s">
        <v>73</v>
      </c>
      <c r="C2" s="155" t="s">
        <v>74</v>
      </c>
      <c r="D2" s="151"/>
    </row>
    <row r="3" spans="1:4" ht="14.45" x14ac:dyDescent="0.3">
      <c r="A3" s="145">
        <v>0</v>
      </c>
      <c r="B3" s="152">
        <f>2*C3</f>
        <v>0</v>
      </c>
      <c r="D3" s="152">
        <f>B3+C3</f>
        <v>0</v>
      </c>
    </row>
    <row r="4" spans="1:4" ht="14.45" x14ac:dyDescent="0.3">
      <c r="A4" s="145">
        <v>3.472222222222222E-3</v>
      </c>
      <c r="B4" s="152">
        <f t="shared" ref="B4:B67" si="0">2*C4</f>
        <v>0</v>
      </c>
      <c r="D4" s="152">
        <f t="shared" ref="D4:D67" si="1">B4+C4</f>
        <v>0</v>
      </c>
    </row>
    <row r="5" spans="1:4" ht="14.45" x14ac:dyDescent="0.3">
      <c r="A5" s="145">
        <v>6.9444444444444397E-3</v>
      </c>
      <c r="B5" s="152">
        <f t="shared" si="0"/>
        <v>0</v>
      </c>
      <c r="D5" s="152">
        <f t="shared" si="1"/>
        <v>0</v>
      </c>
    </row>
    <row r="6" spans="1:4" ht="14.45" x14ac:dyDescent="0.3">
      <c r="A6" s="145">
        <v>1.0416666666666701E-2</v>
      </c>
      <c r="B6" s="152">
        <f t="shared" si="0"/>
        <v>0</v>
      </c>
      <c r="D6" s="152">
        <f t="shared" si="1"/>
        <v>0</v>
      </c>
    </row>
    <row r="7" spans="1:4" ht="14.45" x14ac:dyDescent="0.3">
      <c r="A7" s="145">
        <v>1.38888888888889E-2</v>
      </c>
      <c r="B7" s="152">
        <f t="shared" si="0"/>
        <v>0</v>
      </c>
      <c r="D7" s="152">
        <f t="shared" si="1"/>
        <v>0</v>
      </c>
    </row>
    <row r="8" spans="1:4" ht="14.45" x14ac:dyDescent="0.3">
      <c r="A8" s="145">
        <v>1.7361111111111101E-2</v>
      </c>
      <c r="B8" s="152">
        <f t="shared" si="0"/>
        <v>0</v>
      </c>
      <c r="D8" s="152">
        <f t="shared" si="1"/>
        <v>0</v>
      </c>
    </row>
    <row r="9" spans="1:4" ht="14.45" x14ac:dyDescent="0.3">
      <c r="A9" s="145">
        <v>2.0833333333333301E-2</v>
      </c>
      <c r="B9" s="152">
        <f t="shared" si="0"/>
        <v>0</v>
      </c>
      <c r="D9" s="152">
        <f t="shared" si="1"/>
        <v>0</v>
      </c>
    </row>
    <row r="10" spans="1:4" ht="14.45" x14ac:dyDescent="0.3">
      <c r="A10" s="145">
        <v>2.4305555555555601E-2</v>
      </c>
      <c r="B10" s="152">
        <f t="shared" si="0"/>
        <v>0</v>
      </c>
      <c r="D10" s="152">
        <f t="shared" si="1"/>
        <v>0</v>
      </c>
    </row>
    <row r="11" spans="1:4" ht="14.45" x14ac:dyDescent="0.3">
      <c r="A11" s="145">
        <v>2.7777777777777801E-2</v>
      </c>
      <c r="B11" s="152">
        <f t="shared" si="0"/>
        <v>0</v>
      </c>
      <c r="D11" s="152">
        <f t="shared" si="1"/>
        <v>0</v>
      </c>
    </row>
    <row r="12" spans="1:4" ht="14.45" x14ac:dyDescent="0.3">
      <c r="A12" s="145">
        <v>3.125E-2</v>
      </c>
      <c r="B12" s="152">
        <f t="shared" si="0"/>
        <v>0</v>
      </c>
      <c r="D12" s="152">
        <f t="shared" si="1"/>
        <v>0</v>
      </c>
    </row>
    <row r="13" spans="1:4" ht="14.45" x14ac:dyDescent="0.3">
      <c r="A13" s="145">
        <v>3.4722222222222203E-2</v>
      </c>
      <c r="B13" s="152">
        <f t="shared" si="0"/>
        <v>0</v>
      </c>
      <c r="D13" s="152">
        <f t="shared" si="1"/>
        <v>0</v>
      </c>
    </row>
    <row r="14" spans="1:4" ht="14.45" x14ac:dyDescent="0.3">
      <c r="A14" s="145">
        <v>3.8194444444444399E-2</v>
      </c>
      <c r="B14" s="152">
        <f t="shared" si="0"/>
        <v>0</v>
      </c>
      <c r="D14" s="152">
        <f t="shared" si="1"/>
        <v>0</v>
      </c>
    </row>
    <row r="15" spans="1:4" ht="14.45" x14ac:dyDescent="0.3">
      <c r="A15" s="145">
        <v>4.1666666666666699E-2</v>
      </c>
      <c r="B15" s="152">
        <f t="shared" si="0"/>
        <v>0</v>
      </c>
      <c r="D15" s="152">
        <f t="shared" si="1"/>
        <v>0</v>
      </c>
    </row>
    <row r="16" spans="1:4" ht="14.45" x14ac:dyDescent="0.3">
      <c r="A16" s="145">
        <v>4.5138888888888902E-2</v>
      </c>
      <c r="B16" s="152">
        <f t="shared" si="0"/>
        <v>0</v>
      </c>
      <c r="D16" s="152">
        <f t="shared" si="1"/>
        <v>0</v>
      </c>
    </row>
    <row r="17" spans="1:4" ht="14.45" x14ac:dyDescent="0.3">
      <c r="A17" s="145">
        <v>4.8611111111111098E-2</v>
      </c>
      <c r="B17" s="152">
        <f t="shared" si="0"/>
        <v>0</v>
      </c>
      <c r="D17" s="152">
        <f t="shared" si="1"/>
        <v>0</v>
      </c>
    </row>
    <row r="18" spans="1:4" ht="14.45" x14ac:dyDescent="0.3">
      <c r="A18" s="145">
        <v>5.2083333333333301E-2</v>
      </c>
      <c r="B18" s="152">
        <f t="shared" si="0"/>
        <v>0</v>
      </c>
      <c r="D18" s="152">
        <f t="shared" si="1"/>
        <v>0</v>
      </c>
    </row>
    <row r="19" spans="1:4" ht="14.45" x14ac:dyDescent="0.3">
      <c r="A19" s="145">
        <v>5.5555555555555601E-2</v>
      </c>
      <c r="B19" s="152">
        <f t="shared" si="0"/>
        <v>0</v>
      </c>
      <c r="D19" s="152">
        <f t="shared" si="1"/>
        <v>0</v>
      </c>
    </row>
    <row r="20" spans="1:4" ht="14.45" x14ac:dyDescent="0.3">
      <c r="A20" s="145">
        <v>5.9027777777777797E-2</v>
      </c>
      <c r="B20" s="152">
        <f t="shared" si="0"/>
        <v>0</v>
      </c>
      <c r="D20" s="152">
        <f t="shared" si="1"/>
        <v>0</v>
      </c>
    </row>
    <row r="21" spans="1:4" ht="14.45" x14ac:dyDescent="0.3">
      <c r="A21" s="145">
        <v>6.25E-2</v>
      </c>
      <c r="B21" s="152">
        <f t="shared" si="0"/>
        <v>0</v>
      </c>
      <c r="D21" s="152">
        <f t="shared" si="1"/>
        <v>0</v>
      </c>
    </row>
    <row r="22" spans="1:4" ht="14.45" x14ac:dyDescent="0.3">
      <c r="A22" s="145">
        <v>6.5972222222222196E-2</v>
      </c>
      <c r="B22" s="152">
        <f t="shared" si="0"/>
        <v>0</v>
      </c>
      <c r="D22" s="152">
        <f t="shared" si="1"/>
        <v>0</v>
      </c>
    </row>
    <row r="23" spans="1:4" ht="14.45" x14ac:dyDescent="0.3">
      <c r="A23" s="145">
        <v>6.9444444444444406E-2</v>
      </c>
      <c r="B23" s="152">
        <f t="shared" si="0"/>
        <v>0</v>
      </c>
      <c r="D23" s="152">
        <f t="shared" si="1"/>
        <v>0</v>
      </c>
    </row>
    <row r="24" spans="1:4" ht="14.45" x14ac:dyDescent="0.3">
      <c r="A24" s="145">
        <v>7.2916666666666699E-2</v>
      </c>
      <c r="B24" s="152">
        <f t="shared" si="0"/>
        <v>0</v>
      </c>
      <c r="D24" s="152">
        <f t="shared" si="1"/>
        <v>0</v>
      </c>
    </row>
    <row r="25" spans="1:4" ht="14.45" x14ac:dyDescent="0.3">
      <c r="A25" s="145">
        <v>7.6388888888888895E-2</v>
      </c>
      <c r="B25" s="152">
        <f t="shared" si="0"/>
        <v>0</v>
      </c>
      <c r="D25" s="152">
        <f t="shared" si="1"/>
        <v>0</v>
      </c>
    </row>
    <row r="26" spans="1:4" ht="14.45" x14ac:dyDescent="0.3">
      <c r="A26" s="145">
        <v>7.9861111111111105E-2</v>
      </c>
      <c r="B26" s="152">
        <f t="shared" si="0"/>
        <v>0</v>
      </c>
      <c r="D26" s="152">
        <f t="shared" si="1"/>
        <v>0</v>
      </c>
    </row>
    <row r="27" spans="1:4" ht="14.45" x14ac:dyDescent="0.3">
      <c r="A27" s="145">
        <v>8.3333333333333301E-2</v>
      </c>
      <c r="B27" s="152">
        <f t="shared" si="0"/>
        <v>0</v>
      </c>
      <c r="D27" s="152">
        <f t="shared" si="1"/>
        <v>0</v>
      </c>
    </row>
    <row r="28" spans="1:4" ht="14.45" x14ac:dyDescent="0.3">
      <c r="A28" s="145">
        <v>8.6805555555555594E-2</v>
      </c>
      <c r="B28" s="152">
        <f t="shared" si="0"/>
        <v>0</v>
      </c>
      <c r="D28" s="152">
        <f t="shared" si="1"/>
        <v>0</v>
      </c>
    </row>
    <row r="29" spans="1:4" ht="14.45" x14ac:dyDescent="0.3">
      <c r="A29" s="145">
        <v>9.0277777777777804E-2</v>
      </c>
      <c r="B29" s="152">
        <f t="shared" si="0"/>
        <v>0</v>
      </c>
      <c r="D29" s="152">
        <f t="shared" si="1"/>
        <v>0</v>
      </c>
    </row>
    <row r="30" spans="1:4" ht="14.45" x14ac:dyDescent="0.3">
      <c r="A30" s="145">
        <v>9.375E-2</v>
      </c>
      <c r="B30" s="152">
        <f t="shared" si="0"/>
        <v>0</v>
      </c>
      <c r="D30" s="152">
        <f t="shared" si="1"/>
        <v>0</v>
      </c>
    </row>
    <row r="31" spans="1:4" ht="14.45" x14ac:dyDescent="0.3">
      <c r="A31" s="145">
        <v>9.7222222222222196E-2</v>
      </c>
      <c r="B31" s="152">
        <f t="shared" si="0"/>
        <v>0</v>
      </c>
      <c r="D31" s="152">
        <f t="shared" si="1"/>
        <v>0</v>
      </c>
    </row>
    <row r="32" spans="1:4" ht="14.45" x14ac:dyDescent="0.3">
      <c r="A32" s="145">
        <v>0.100694444444444</v>
      </c>
      <c r="B32" s="152">
        <f t="shared" si="0"/>
        <v>0</v>
      </c>
      <c r="D32" s="152">
        <f t="shared" si="1"/>
        <v>0</v>
      </c>
    </row>
    <row r="33" spans="1:4" ht="14.45" x14ac:dyDescent="0.3">
      <c r="A33" s="145">
        <v>0.104166666666667</v>
      </c>
      <c r="B33" s="152">
        <f t="shared" si="0"/>
        <v>0</v>
      </c>
      <c r="D33" s="152">
        <f t="shared" si="1"/>
        <v>0</v>
      </c>
    </row>
    <row r="34" spans="1:4" ht="14.45" x14ac:dyDescent="0.3">
      <c r="A34" s="145">
        <v>0.10763888888888901</v>
      </c>
      <c r="B34" s="152">
        <f t="shared" si="0"/>
        <v>0</v>
      </c>
      <c r="D34" s="152">
        <f t="shared" si="1"/>
        <v>0</v>
      </c>
    </row>
    <row r="35" spans="1:4" ht="14.45" x14ac:dyDescent="0.3">
      <c r="A35" s="145">
        <v>0.11111111111111099</v>
      </c>
      <c r="B35" s="152">
        <f t="shared" si="0"/>
        <v>0</v>
      </c>
      <c r="D35" s="152">
        <f t="shared" si="1"/>
        <v>0</v>
      </c>
    </row>
    <row r="36" spans="1:4" ht="14.45" x14ac:dyDescent="0.3">
      <c r="A36" s="145">
        <v>0.114583333333333</v>
      </c>
      <c r="B36" s="152">
        <f t="shared" si="0"/>
        <v>0</v>
      </c>
      <c r="D36" s="152">
        <f t="shared" si="1"/>
        <v>0</v>
      </c>
    </row>
    <row r="37" spans="1:4" ht="14.45" x14ac:dyDescent="0.3">
      <c r="A37" s="145">
        <v>0.118055555555556</v>
      </c>
      <c r="B37" s="152">
        <f t="shared" si="0"/>
        <v>0</v>
      </c>
      <c r="D37" s="152">
        <f t="shared" si="1"/>
        <v>0</v>
      </c>
    </row>
    <row r="38" spans="1:4" ht="14.45" x14ac:dyDescent="0.3">
      <c r="A38" s="145">
        <v>0.121527777777778</v>
      </c>
      <c r="B38" s="152">
        <f t="shared" si="0"/>
        <v>0</v>
      </c>
      <c r="D38" s="152">
        <f t="shared" si="1"/>
        <v>0</v>
      </c>
    </row>
    <row r="39" spans="1:4" ht="14.45" x14ac:dyDescent="0.3">
      <c r="A39" s="145">
        <v>0.125</v>
      </c>
      <c r="B39" s="152">
        <f t="shared" si="0"/>
        <v>0</v>
      </c>
      <c r="D39" s="152">
        <f t="shared" si="1"/>
        <v>0</v>
      </c>
    </row>
    <row r="40" spans="1:4" ht="14.45" x14ac:dyDescent="0.3">
      <c r="A40" s="145">
        <v>0.12847222222222199</v>
      </c>
      <c r="B40" s="152">
        <f t="shared" si="0"/>
        <v>0</v>
      </c>
      <c r="D40" s="152">
        <f t="shared" si="1"/>
        <v>0</v>
      </c>
    </row>
    <row r="41" spans="1:4" ht="14.45" x14ac:dyDescent="0.3">
      <c r="A41" s="145">
        <v>0.131944444444444</v>
      </c>
      <c r="B41" s="152">
        <f t="shared" si="0"/>
        <v>0</v>
      </c>
      <c r="D41" s="152">
        <f t="shared" si="1"/>
        <v>0</v>
      </c>
    </row>
    <row r="42" spans="1:4" ht="14.45" x14ac:dyDescent="0.3">
      <c r="A42" s="145">
        <v>0.13541666666666699</v>
      </c>
      <c r="B42" s="152">
        <f t="shared" si="0"/>
        <v>0</v>
      </c>
      <c r="D42" s="152">
        <f t="shared" si="1"/>
        <v>0</v>
      </c>
    </row>
    <row r="43" spans="1:4" ht="14.45" x14ac:dyDescent="0.3">
      <c r="A43" s="145">
        <v>0.13888888888888901</v>
      </c>
      <c r="B43" s="152">
        <f t="shared" si="0"/>
        <v>0</v>
      </c>
      <c r="D43" s="152">
        <f t="shared" si="1"/>
        <v>0</v>
      </c>
    </row>
    <row r="44" spans="1:4" ht="14.45" x14ac:dyDescent="0.3">
      <c r="A44" s="145">
        <v>0.14236111111111099</v>
      </c>
      <c r="B44" s="152">
        <f t="shared" si="0"/>
        <v>0</v>
      </c>
      <c r="D44" s="152">
        <f t="shared" si="1"/>
        <v>0</v>
      </c>
    </row>
    <row r="45" spans="1:4" ht="14.45" x14ac:dyDescent="0.3">
      <c r="A45" s="145">
        <v>0.14583333333333301</v>
      </c>
      <c r="B45" s="152">
        <f t="shared" si="0"/>
        <v>0</v>
      </c>
      <c r="D45" s="152">
        <f t="shared" si="1"/>
        <v>0</v>
      </c>
    </row>
    <row r="46" spans="1:4" ht="14.45" x14ac:dyDescent="0.3">
      <c r="A46" s="145">
        <v>0.149305555555556</v>
      </c>
      <c r="B46" s="152">
        <f t="shared" si="0"/>
        <v>0</v>
      </c>
      <c r="D46" s="152">
        <f t="shared" si="1"/>
        <v>0</v>
      </c>
    </row>
    <row r="47" spans="1:4" ht="14.45" x14ac:dyDescent="0.3">
      <c r="A47" s="145">
        <v>0.15277777777777801</v>
      </c>
      <c r="B47" s="152">
        <f t="shared" si="0"/>
        <v>0</v>
      </c>
      <c r="D47" s="152">
        <f t="shared" si="1"/>
        <v>0</v>
      </c>
    </row>
    <row r="48" spans="1:4" ht="14.45" x14ac:dyDescent="0.3">
      <c r="A48" s="145">
        <v>0.15625</v>
      </c>
      <c r="B48" s="152">
        <f t="shared" si="0"/>
        <v>0</v>
      </c>
      <c r="D48" s="152">
        <f t="shared" si="1"/>
        <v>0</v>
      </c>
    </row>
    <row r="49" spans="1:4" ht="14.45" x14ac:dyDescent="0.3">
      <c r="A49" s="145">
        <v>0.15972222222222199</v>
      </c>
      <c r="B49" s="152">
        <f t="shared" si="0"/>
        <v>0</v>
      </c>
      <c r="D49" s="152">
        <f t="shared" si="1"/>
        <v>0</v>
      </c>
    </row>
    <row r="50" spans="1:4" ht="14.45" x14ac:dyDescent="0.3">
      <c r="A50" s="145">
        <v>0.163194444444444</v>
      </c>
      <c r="B50" s="152">
        <f t="shared" si="0"/>
        <v>0</v>
      </c>
      <c r="D50" s="152">
        <f t="shared" si="1"/>
        <v>0</v>
      </c>
    </row>
    <row r="51" spans="1:4" ht="14.45" x14ac:dyDescent="0.3">
      <c r="A51" s="145">
        <v>0.16666666666666699</v>
      </c>
      <c r="B51" s="152">
        <f t="shared" si="0"/>
        <v>0</v>
      </c>
      <c r="D51" s="152">
        <f t="shared" si="1"/>
        <v>0</v>
      </c>
    </row>
    <row r="52" spans="1:4" ht="14.45" x14ac:dyDescent="0.3">
      <c r="A52" s="145">
        <v>0.17013888888888901</v>
      </c>
      <c r="B52" s="152">
        <f t="shared" si="0"/>
        <v>0</v>
      </c>
      <c r="D52" s="152">
        <f t="shared" si="1"/>
        <v>0</v>
      </c>
    </row>
    <row r="53" spans="1:4" ht="14.45" x14ac:dyDescent="0.3">
      <c r="A53" s="145">
        <v>0.17361111111111099</v>
      </c>
      <c r="B53" s="152">
        <f t="shared" si="0"/>
        <v>0</v>
      </c>
      <c r="D53" s="152">
        <f t="shared" si="1"/>
        <v>0</v>
      </c>
    </row>
    <row r="54" spans="1:4" ht="14.45" x14ac:dyDescent="0.3">
      <c r="A54" s="145">
        <v>0.17708333333333301</v>
      </c>
      <c r="B54" s="152">
        <f t="shared" si="0"/>
        <v>0</v>
      </c>
      <c r="D54" s="152">
        <f t="shared" si="1"/>
        <v>0</v>
      </c>
    </row>
    <row r="55" spans="1:4" ht="14.45" x14ac:dyDescent="0.3">
      <c r="A55" s="145">
        <v>0.180555555555556</v>
      </c>
      <c r="B55" s="152">
        <f t="shared" si="0"/>
        <v>0</v>
      </c>
      <c r="D55" s="152">
        <f t="shared" si="1"/>
        <v>0</v>
      </c>
    </row>
    <row r="56" spans="1:4" ht="14.45" x14ac:dyDescent="0.3">
      <c r="A56" s="145">
        <v>0.18402777777777801</v>
      </c>
      <c r="B56" s="152">
        <f t="shared" si="0"/>
        <v>0</v>
      </c>
      <c r="D56" s="152">
        <f t="shared" si="1"/>
        <v>0</v>
      </c>
    </row>
    <row r="57" spans="1:4" ht="14.45" x14ac:dyDescent="0.3">
      <c r="A57" s="145">
        <v>0.1875</v>
      </c>
      <c r="B57" s="152">
        <f t="shared" si="0"/>
        <v>0</v>
      </c>
      <c r="D57" s="152">
        <f t="shared" si="1"/>
        <v>0</v>
      </c>
    </row>
    <row r="58" spans="1:4" ht="14.45" x14ac:dyDescent="0.3">
      <c r="A58" s="145">
        <v>0.19097222222222199</v>
      </c>
      <c r="B58" s="152">
        <f t="shared" si="0"/>
        <v>0</v>
      </c>
      <c r="D58" s="152">
        <f t="shared" si="1"/>
        <v>0</v>
      </c>
    </row>
    <row r="59" spans="1:4" ht="14.45" x14ac:dyDescent="0.3">
      <c r="A59" s="145">
        <v>0.194444444444444</v>
      </c>
      <c r="B59" s="152">
        <f t="shared" si="0"/>
        <v>0</v>
      </c>
      <c r="D59" s="152">
        <f t="shared" si="1"/>
        <v>0</v>
      </c>
    </row>
    <row r="60" spans="1:4" ht="14.45" x14ac:dyDescent="0.3">
      <c r="A60" s="145">
        <v>0.19791666666666699</v>
      </c>
      <c r="B60" s="152">
        <f t="shared" si="0"/>
        <v>0</v>
      </c>
      <c r="D60" s="152">
        <f t="shared" si="1"/>
        <v>0</v>
      </c>
    </row>
    <row r="61" spans="1:4" ht="14.45" x14ac:dyDescent="0.3">
      <c r="A61" s="145">
        <v>0.20138888888888901</v>
      </c>
      <c r="B61" s="152">
        <f t="shared" si="0"/>
        <v>0</v>
      </c>
      <c r="D61" s="152">
        <f t="shared" si="1"/>
        <v>0</v>
      </c>
    </row>
    <row r="62" spans="1:4" ht="14.45" x14ac:dyDescent="0.3">
      <c r="A62" s="145">
        <v>0.20486111111111099</v>
      </c>
      <c r="B62" s="152">
        <f t="shared" si="0"/>
        <v>0</v>
      </c>
      <c r="D62" s="152">
        <f t="shared" si="1"/>
        <v>0</v>
      </c>
    </row>
    <row r="63" spans="1:4" ht="14.45" x14ac:dyDescent="0.3">
      <c r="A63" s="145">
        <v>0.20833333333333301</v>
      </c>
      <c r="B63" s="152">
        <f t="shared" si="0"/>
        <v>0</v>
      </c>
      <c r="D63" s="152">
        <f t="shared" si="1"/>
        <v>0</v>
      </c>
    </row>
    <row r="64" spans="1:4" ht="14.45" x14ac:dyDescent="0.3">
      <c r="A64" s="145">
        <v>0.211805555555556</v>
      </c>
      <c r="B64" s="152">
        <f t="shared" si="0"/>
        <v>0</v>
      </c>
      <c r="D64" s="152">
        <f t="shared" si="1"/>
        <v>0</v>
      </c>
    </row>
    <row r="65" spans="1:6" ht="14.45" x14ac:dyDescent="0.3">
      <c r="A65" s="145">
        <v>0.21527777777777801</v>
      </c>
      <c r="B65" s="152">
        <f t="shared" si="0"/>
        <v>0</v>
      </c>
      <c r="D65" s="152">
        <f t="shared" si="1"/>
        <v>0</v>
      </c>
    </row>
    <row r="66" spans="1:6" ht="14.45" x14ac:dyDescent="0.3">
      <c r="A66" s="145">
        <v>0.21875</v>
      </c>
      <c r="B66" s="152">
        <f t="shared" si="0"/>
        <v>0</v>
      </c>
      <c r="D66" s="152">
        <f t="shared" si="1"/>
        <v>0</v>
      </c>
    </row>
    <row r="67" spans="1:6" ht="14.45" x14ac:dyDescent="0.3">
      <c r="A67" s="145">
        <v>0.22222222222222199</v>
      </c>
      <c r="B67" s="152">
        <f t="shared" si="0"/>
        <v>0</v>
      </c>
      <c r="D67" s="152">
        <f t="shared" si="1"/>
        <v>0</v>
      </c>
    </row>
    <row r="68" spans="1:6" ht="14.45" x14ac:dyDescent="0.3">
      <c r="A68" s="145">
        <v>0.225694444444444</v>
      </c>
      <c r="B68" s="152">
        <f t="shared" ref="B68:B131" si="2">2*C68</f>
        <v>0</v>
      </c>
      <c r="D68" s="152">
        <f t="shared" ref="D68:D131" si="3">B68+C68</f>
        <v>0</v>
      </c>
    </row>
    <row r="69" spans="1:6" ht="14.45" x14ac:dyDescent="0.3">
      <c r="A69" s="145">
        <v>0.22916666666666699</v>
      </c>
      <c r="B69" s="152">
        <f t="shared" si="2"/>
        <v>0</v>
      </c>
      <c r="D69" s="152">
        <f t="shared" si="3"/>
        <v>0</v>
      </c>
    </row>
    <row r="70" spans="1:6" ht="14.45" x14ac:dyDescent="0.3">
      <c r="A70" s="145">
        <v>0.23263888888888901</v>
      </c>
      <c r="B70" s="152">
        <f t="shared" si="2"/>
        <v>0</v>
      </c>
      <c r="D70" s="152">
        <f t="shared" si="3"/>
        <v>0</v>
      </c>
    </row>
    <row r="71" spans="1:6" ht="14.45" x14ac:dyDescent="0.3">
      <c r="A71" s="145">
        <v>0.23611111111111099</v>
      </c>
      <c r="B71" s="152">
        <f t="shared" si="2"/>
        <v>0</v>
      </c>
      <c r="D71" s="152">
        <f t="shared" si="3"/>
        <v>0</v>
      </c>
    </row>
    <row r="72" spans="1:6" ht="14.45" x14ac:dyDescent="0.3">
      <c r="A72" s="145">
        <v>0.23958333333333301</v>
      </c>
      <c r="B72" s="152">
        <f t="shared" si="2"/>
        <v>0</v>
      </c>
      <c r="D72" s="152">
        <f t="shared" si="3"/>
        <v>0</v>
      </c>
    </row>
    <row r="73" spans="1:6" ht="14.45" x14ac:dyDescent="0.3">
      <c r="A73" s="145">
        <v>0.243055555555556</v>
      </c>
      <c r="B73" s="152">
        <f t="shared" si="2"/>
        <v>0</v>
      </c>
      <c r="D73" s="152">
        <f t="shared" si="3"/>
        <v>0</v>
      </c>
    </row>
    <row r="74" spans="1:6" ht="14.45" x14ac:dyDescent="0.3">
      <c r="A74" s="145">
        <v>0.24652777777777801</v>
      </c>
      <c r="B74" s="152">
        <f t="shared" si="2"/>
        <v>0</v>
      </c>
      <c r="D74" s="152">
        <f t="shared" si="3"/>
        <v>0</v>
      </c>
    </row>
    <row r="75" spans="1:6" x14ac:dyDescent="0.25">
      <c r="A75" s="145">
        <v>0.25</v>
      </c>
      <c r="B75" s="152">
        <f t="shared" si="2"/>
        <v>0</v>
      </c>
      <c r="D75" s="152">
        <f t="shared" si="3"/>
        <v>0</v>
      </c>
      <c r="F75" s="15" t="s">
        <v>106</v>
      </c>
    </row>
    <row r="76" spans="1:6" ht="14.45" x14ac:dyDescent="0.3">
      <c r="A76" s="145">
        <v>0.25347222222222199</v>
      </c>
      <c r="B76" s="152">
        <f t="shared" si="2"/>
        <v>0</v>
      </c>
      <c r="D76" s="152">
        <f t="shared" si="3"/>
        <v>0</v>
      </c>
    </row>
    <row r="77" spans="1:6" ht="14.45" x14ac:dyDescent="0.3">
      <c r="A77" s="145">
        <v>0.25694444444444398</v>
      </c>
      <c r="B77" s="152">
        <f t="shared" si="2"/>
        <v>0</v>
      </c>
      <c r="D77" s="152">
        <f t="shared" si="3"/>
        <v>0</v>
      </c>
    </row>
    <row r="78" spans="1:6" ht="14.45" x14ac:dyDescent="0.3">
      <c r="A78" s="145">
        <v>0.26041666666666702</v>
      </c>
      <c r="B78" s="152">
        <f t="shared" si="2"/>
        <v>0</v>
      </c>
      <c r="D78" s="152">
        <f t="shared" si="3"/>
        <v>0</v>
      </c>
    </row>
    <row r="79" spans="1:6" ht="14.45" x14ac:dyDescent="0.3">
      <c r="A79" s="145">
        <v>0.26388888888888901</v>
      </c>
      <c r="B79" s="152">
        <f t="shared" si="2"/>
        <v>0</v>
      </c>
      <c r="D79" s="152">
        <f t="shared" si="3"/>
        <v>0</v>
      </c>
    </row>
    <row r="80" spans="1:6" ht="14.45" x14ac:dyDescent="0.3">
      <c r="A80" s="145">
        <v>0.26736111111111099</v>
      </c>
      <c r="B80" s="152">
        <f t="shared" si="2"/>
        <v>0</v>
      </c>
      <c r="D80" s="152">
        <f t="shared" si="3"/>
        <v>0</v>
      </c>
    </row>
    <row r="81" spans="1:4" ht="14.45" x14ac:dyDescent="0.3">
      <c r="A81" s="145">
        <v>0.27083333333333298</v>
      </c>
      <c r="B81" s="152">
        <f t="shared" si="2"/>
        <v>0</v>
      </c>
      <c r="D81" s="152">
        <f t="shared" si="3"/>
        <v>0</v>
      </c>
    </row>
    <row r="82" spans="1:4" ht="14.45" x14ac:dyDescent="0.3">
      <c r="A82" s="145">
        <v>0.27430555555555602</v>
      </c>
      <c r="B82" s="152">
        <f t="shared" si="2"/>
        <v>0</v>
      </c>
      <c r="D82" s="152">
        <f t="shared" si="3"/>
        <v>0</v>
      </c>
    </row>
    <row r="83" spans="1:4" ht="14.45" x14ac:dyDescent="0.3">
      <c r="A83" s="145">
        <v>0.27777777777777801</v>
      </c>
      <c r="B83" s="152">
        <f t="shared" si="2"/>
        <v>0</v>
      </c>
      <c r="D83" s="152">
        <f t="shared" si="3"/>
        <v>0</v>
      </c>
    </row>
    <row r="84" spans="1:4" ht="14.45" x14ac:dyDescent="0.3">
      <c r="A84" s="145">
        <v>0.28125</v>
      </c>
      <c r="B84" s="152">
        <f t="shared" si="2"/>
        <v>0</v>
      </c>
      <c r="D84" s="152">
        <f t="shared" si="3"/>
        <v>0</v>
      </c>
    </row>
    <row r="85" spans="1:4" ht="14.45" x14ac:dyDescent="0.3">
      <c r="A85" s="145">
        <v>0.28472222222222199</v>
      </c>
      <c r="B85" s="152">
        <f t="shared" si="2"/>
        <v>0</v>
      </c>
      <c r="D85" s="152">
        <f t="shared" si="3"/>
        <v>0</v>
      </c>
    </row>
    <row r="86" spans="1:4" ht="14.45" x14ac:dyDescent="0.3">
      <c r="A86" s="145">
        <v>0.28819444444444398</v>
      </c>
      <c r="B86" s="152">
        <f t="shared" si="2"/>
        <v>0</v>
      </c>
      <c r="D86" s="152">
        <f t="shared" si="3"/>
        <v>0</v>
      </c>
    </row>
    <row r="87" spans="1:4" ht="14.45" x14ac:dyDescent="0.3">
      <c r="A87" s="145">
        <v>0.29166666666666702</v>
      </c>
      <c r="B87" s="152">
        <f t="shared" si="2"/>
        <v>3000</v>
      </c>
      <c r="C87" s="152">
        <v>1500</v>
      </c>
      <c r="D87" s="152">
        <f t="shared" si="3"/>
        <v>4500</v>
      </c>
    </row>
    <row r="88" spans="1:4" ht="14.45" x14ac:dyDescent="0.3">
      <c r="A88" s="145">
        <v>0.29513888888888901</v>
      </c>
      <c r="B88" s="152">
        <f t="shared" si="2"/>
        <v>3000</v>
      </c>
      <c r="C88" s="152">
        <v>1500</v>
      </c>
      <c r="D88" s="152">
        <f t="shared" si="3"/>
        <v>4500</v>
      </c>
    </row>
    <row r="89" spans="1:4" ht="14.45" x14ac:dyDescent="0.3">
      <c r="A89" s="145">
        <v>0.29861111111111099</v>
      </c>
      <c r="B89" s="152">
        <f t="shared" si="2"/>
        <v>3000</v>
      </c>
      <c r="C89" s="152">
        <v>1500</v>
      </c>
      <c r="D89" s="152">
        <f t="shared" si="3"/>
        <v>4500</v>
      </c>
    </row>
    <row r="90" spans="1:4" ht="14.45" x14ac:dyDescent="0.3">
      <c r="A90" s="145">
        <v>0.30208333333333298</v>
      </c>
      <c r="B90" s="152">
        <f t="shared" si="2"/>
        <v>3000</v>
      </c>
      <c r="C90" s="152">
        <v>1500</v>
      </c>
      <c r="D90" s="152">
        <f t="shared" si="3"/>
        <v>4500</v>
      </c>
    </row>
    <row r="91" spans="1:4" ht="14.45" x14ac:dyDescent="0.3">
      <c r="A91" s="145">
        <v>0.30555555555555602</v>
      </c>
      <c r="B91" s="152">
        <f t="shared" si="2"/>
        <v>3000</v>
      </c>
      <c r="C91" s="152">
        <v>1500</v>
      </c>
      <c r="D91" s="152">
        <f t="shared" si="3"/>
        <v>4500</v>
      </c>
    </row>
    <row r="92" spans="1:4" ht="14.45" x14ac:dyDescent="0.3">
      <c r="A92" s="145">
        <v>0.30902777777777801</v>
      </c>
      <c r="B92" s="152">
        <f t="shared" si="2"/>
        <v>3000</v>
      </c>
      <c r="C92" s="152">
        <v>1500</v>
      </c>
      <c r="D92" s="152">
        <f t="shared" si="3"/>
        <v>4500</v>
      </c>
    </row>
    <row r="93" spans="1:4" ht="14.45" x14ac:dyDescent="0.3">
      <c r="A93" s="145">
        <v>0.3125</v>
      </c>
      <c r="B93" s="152">
        <f t="shared" si="2"/>
        <v>3000</v>
      </c>
      <c r="C93" s="152">
        <v>1500</v>
      </c>
      <c r="D93" s="152">
        <f t="shared" si="3"/>
        <v>4500</v>
      </c>
    </row>
    <row r="94" spans="1:4" ht="14.45" x14ac:dyDescent="0.3">
      <c r="A94" s="145">
        <v>0.31597222222222199</v>
      </c>
      <c r="B94" s="152">
        <f t="shared" si="2"/>
        <v>3000</v>
      </c>
      <c r="C94" s="152">
        <v>1500</v>
      </c>
      <c r="D94" s="152">
        <f t="shared" si="3"/>
        <v>4500</v>
      </c>
    </row>
    <row r="95" spans="1:4" ht="14.45" x14ac:dyDescent="0.3">
      <c r="A95" s="145">
        <v>0.31944444444444398</v>
      </c>
      <c r="B95" s="152">
        <f t="shared" si="2"/>
        <v>3000</v>
      </c>
      <c r="C95" s="152">
        <v>1500</v>
      </c>
      <c r="D95" s="152">
        <f t="shared" si="3"/>
        <v>4500</v>
      </c>
    </row>
    <row r="96" spans="1:4" ht="14.45" x14ac:dyDescent="0.3">
      <c r="A96" s="145">
        <v>0.32291666666666702</v>
      </c>
      <c r="B96" s="152">
        <f t="shared" si="2"/>
        <v>3000</v>
      </c>
      <c r="C96" s="152">
        <v>1500</v>
      </c>
      <c r="D96" s="152">
        <f t="shared" si="3"/>
        <v>4500</v>
      </c>
    </row>
    <row r="97" spans="1:4" ht="14.45" x14ac:dyDescent="0.3">
      <c r="A97" s="145">
        <v>0.32638888888888901</v>
      </c>
      <c r="B97" s="152">
        <f t="shared" si="2"/>
        <v>0</v>
      </c>
      <c r="D97" s="152">
        <f t="shared" si="3"/>
        <v>0</v>
      </c>
    </row>
    <row r="98" spans="1:4" ht="14.45" x14ac:dyDescent="0.3">
      <c r="A98" s="145">
        <v>0.32986111111111099</v>
      </c>
      <c r="B98" s="152">
        <f t="shared" si="2"/>
        <v>0</v>
      </c>
      <c r="D98" s="152">
        <f t="shared" si="3"/>
        <v>0</v>
      </c>
    </row>
    <row r="99" spans="1:4" ht="14.45" x14ac:dyDescent="0.3">
      <c r="A99" s="145">
        <v>0.33333333333333298</v>
      </c>
      <c r="B99" s="152">
        <f t="shared" si="2"/>
        <v>0</v>
      </c>
      <c r="D99" s="152">
        <f t="shared" si="3"/>
        <v>0</v>
      </c>
    </row>
    <row r="100" spans="1:4" ht="14.45" x14ac:dyDescent="0.3">
      <c r="A100" s="145">
        <v>0.33680555555555602</v>
      </c>
      <c r="B100" s="152">
        <f t="shared" si="2"/>
        <v>0</v>
      </c>
      <c r="D100" s="152">
        <f t="shared" si="3"/>
        <v>0</v>
      </c>
    </row>
    <row r="101" spans="1:4" ht="14.45" x14ac:dyDescent="0.3">
      <c r="A101" s="145">
        <v>0.34027777777777801</v>
      </c>
      <c r="B101" s="152">
        <f t="shared" si="2"/>
        <v>0</v>
      </c>
      <c r="D101" s="152">
        <f t="shared" si="3"/>
        <v>0</v>
      </c>
    </row>
    <row r="102" spans="1:4" ht="14.45" x14ac:dyDescent="0.3">
      <c r="A102" s="145">
        <v>0.34375</v>
      </c>
      <c r="B102" s="152">
        <f t="shared" si="2"/>
        <v>0</v>
      </c>
      <c r="D102" s="152">
        <f t="shared" si="3"/>
        <v>0</v>
      </c>
    </row>
    <row r="103" spans="1:4" ht="14.45" x14ac:dyDescent="0.3">
      <c r="A103" s="145">
        <v>0.34722222222222199</v>
      </c>
      <c r="B103" s="152">
        <f t="shared" si="2"/>
        <v>0</v>
      </c>
      <c r="D103" s="152">
        <f t="shared" si="3"/>
        <v>0</v>
      </c>
    </row>
    <row r="104" spans="1:4" ht="14.45" x14ac:dyDescent="0.3">
      <c r="A104" s="145">
        <v>0.35069444444444398</v>
      </c>
      <c r="B104" s="152">
        <f t="shared" si="2"/>
        <v>0</v>
      </c>
      <c r="D104" s="152">
        <f t="shared" si="3"/>
        <v>0</v>
      </c>
    </row>
    <row r="105" spans="1:4" ht="14.45" x14ac:dyDescent="0.3">
      <c r="A105" s="145">
        <v>0.35416666666666702</v>
      </c>
      <c r="B105" s="152">
        <f t="shared" si="2"/>
        <v>0</v>
      </c>
      <c r="D105" s="152">
        <f t="shared" si="3"/>
        <v>0</v>
      </c>
    </row>
    <row r="106" spans="1:4" ht="14.45" x14ac:dyDescent="0.3">
      <c r="A106" s="145">
        <v>0.35763888888888901</v>
      </c>
      <c r="B106" s="152">
        <f t="shared" si="2"/>
        <v>0</v>
      </c>
      <c r="D106" s="152">
        <f t="shared" si="3"/>
        <v>0</v>
      </c>
    </row>
    <row r="107" spans="1:4" ht="14.45" x14ac:dyDescent="0.3">
      <c r="A107" s="145">
        <v>0.36111111111111099</v>
      </c>
      <c r="B107" s="152">
        <f t="shared" si="2"/>
        <v>0</v>
      </c>
      <c r="D107" s="152">
        <f t="shared" si="3"/>
        <v>0</v>
      </c>
    </row>
    <row r="108" spans="1:4" ht="14.45" x14ac:dyDescent="0.3">
      <c r="A108" s="145">
        <v>0.36458333333333298</v>
      </c>
      <c r="B108" s="152">
        <f t="shared" si="2"/>
        <v>0</v>
      </c>
      <c r="D108" s="152">
        <f t="shared" si="3"/>
        <v>0</v>
      </c>
    </row>
    <row r="109" spans="1:4" ht="14.45" x14ac:dyDescent="0.3">
      <c r="A109" s="145">
        <v>0.36805555555555602</v>
      </c>
      <c r="B109" s="152">
        <f t="shared" si="2"/>
        <v>0</v>
      </c>
      <c r="D109" s="152">
        <f t="shared" si="3"/>
        <v>0</v>
      </c>
    </row>
    <row r="110" spans="1:4" ht="14.45" x14ac:dyDescent="0.3">
      <c r="A110" s="145">
        <v>0.37152777777777801</v>
      </c>
      <c r="B110" s="152">
        <f t="shared" si="2"/>
        <v>0</v>
      </c>
      <c r="D110" s="152">
        <f t="shared" si="3"/>
        <v>0</v>
      </c>
    </row>
    <row r="111" spans="1:4" ht="14.45" x14ac:dyDescent="0.3">
      <c r="A111" s="145">
        <v>0.375</v>
      </c>
      <c r="B111" s="152">
        <f t="shared" si="2"/>
        <v>0</v>
      </c>
      <c r="D111" s="152">
        <f t="shared" si="3"/>
        <v>0</v>
      </c>
    </row>
    <row r="112" spans="1:4" ht="14.45" x14ac:dyDescent="0.3">
      <c r="A112" s="145">
        <v>0.37847222222222199</v>
      </c>
      <c r="B112" s="152">
        <f t="shared" si="2"/>
        <v>0</v>
      </c>
      <c r="D112" s="152">
        <f t="shared" si="3"/>
        <v>0</v>
      </c>
    </row>
    <row r="113" spans="1:4" ht="14.45" x14ac:dyDescent="0.3">
      <c r="A113" s="145">
        <v>0.38194444444444398</v>
      </c>
      <c r="B113" s="152">
        <f t="shared" si="2"/>
        <v>0</v>
      </c>
      <c r="D113" s="152">
        <f t="shared" si="3"/>
        <v>0</v>
      </c>
    </row>
    <row r="114" spans="1:4" ht="14.45" x14ac:dyDescent="0.3">
      <c r="A114" s="145">
        <v>0.38541666666666702</v>
      </c>
      <c r="B114" s="152">
        <f t="shared" si="2"/>
        <v>0</v>
      </c>
      <c r="D114" s="152">
        <f t="shared" si="3"/>
        <v>0</v>
      </c>
    </row>
    <row r="115" spans="1:4" ht="14.45" x14ac:dyDescent="0.3">
      <c r="A115" s="145">
        <v>0.38888888888888901</v>
      </c>
      <c r="B115" s="152">
        <f t="shared" si="2"/>
        <v>0</v>
      </c>
      <c r="D115" s="152">
        <f t="shared" si="3"/>
        <v>0</v>
      </c>
    </row>
    <row r="116" spans="1:4" ht="14.45" x14ac:dyDescent="0.3">
      <c r="A116" s="145">
        <v>0.39236111111111099</v>
      </c>
      <c r="B116" s="152">
        <f t="shared" si="2"/>
        <v>0</v>
      </c>
      <c r="D116" s="152">
        <f t="shared" si="3"/>
        <v>0</v>
      </c>
    </row>
    <row r="117" spans="1:4" ht="14.45" x14ac:dyDescent="0.3">
      <c r="A117" s="145">
        <v>0.39583333333333298</v>
      </c>
      <c r="B117" s="152">
        <f t="shared" si="2"/>
        <v>0</v>
      </c>
      <c r="D117" s="152">
        <f t="shared" si="3"/>
        <v>0</v>
      </c>
    </row>
    <row r="118" spans="1:4" ht="14.45" x14ac:dyDescent="0.3">
      <c r="A118" s="145">
        <v>0.39930555555555602</v>
      </c>
      <c r="B118" s="152">
        <f t="shared" si="2"/>
        <v>0</v>
      </c>
      <c r="D118" s="152">
        <f t="shared" si="3"/>
        <v>0</v>
      </c>
    </row>
    <row r="119" spans="1:4" ht="14.45" x14ac:dyDescent="0.3">
      <c r="A119" s="145">
        <v>0.40277777777777801</v>
      </c>
      <c r="B119" s="152">
        <f t="shared" si="2"/>
        <v>0</v>
      </c>
      <c r="D119" s="152">
        <f t="shared" si="3"/>
        <v>0</v>
      </c>
    </row>
    <row r="120" spans="1:4" ht="14.45" x14ac:dyDescent="0.3">
      <c r="A120" s="145">
        <v>0.40625</v>
      </c>
      <c r="B120" s="152">
        <f t="shared" si="2"/>
        <v>0</v>
      </c>
      <c r="D120" s="152">
        <f t="shared" si="3"/>
        <v>0</v>
      </c>
    </row>
    <row r="121" spans="1:4" ht="14.45" x14ac:dyDescent="0.3">
      <c r="A121" s="145">
        <v>0.40972222222222199</v>
      </c>
      <c r="B121" s="152">
        <f t="shared" si="2"/>
        <v>0</v>
      </c>
      <c r="D121" s="152">
        <f t="shared" si="3"/>
        <v>0</v>
      </c>
    </row>
    <row r="122" spans="1:4" ht="14.45" x14ac:dyDescent="0.3">
      <c r="A122" s="145">
        <v>0.41319444444444398</v>
      </c>
      <c r="B122" s="152">
        <f t="shared" si="2"/>
        <v>0</v>
      </c>
      <c r="D122" s="152">
        <f t="shared" si="3"/>
        <v>0</v>
      </c>
    </row>
    <row r="123" spans="1:4" ht="14.45" x14ac:dyDescent="0.3">
      <c r="A123" s="145">
        <v>0.41666666666666702</v>
      </c>
      <c r="B123" s="152">
        <f t="shared" si="2"/>
        <v>0</v>
      </c>
      <c r="D123" s="152">
        <f t="shared" si="3"/>
        <v>0</v>
      </c>
    </row>
    <row r="124" spans="1:4" ht="14.45" x14ac:dyDescent="0.3">
      <c r="A124" s="145">
        <v>0.42013888888888901</v>
      </c>
      <c r="B124" s="152">
        <f t="shared" si="2"/>
        <v>0</v>
      </c>
      <c r="D124" s="152">
        <f t="shared" si="3"/>
        <v>0</v>
      </c>
    </row>
    <row r="125" spans="1:4" ht="14.45" x14ac:dyDescent="0.3">
      <c r="A125" s="145">
        <v>0.42361111111111099</v>
      </c>
      <c r="B125" s="152">
        <f t="shared" si="2"/>
        <v>0</v>
      </c>
      <c r="D125" s="152">
        <f t="shared" si="3"/>
        <v>0</v>
      </c>
    </row>
    <row r="126" spans="1:4" ht="14.45" x14ac:dyDescent="0.3">
      <c r="A126" s="145">
        <v>0.42708333333333298</v>
      </c>
      <c r="B126" s="152">
        <f t="shared" si="2"/>
        <v>0</v>
      </c>
      <c r="D126" s="152">
        <f t="shared" si="3"/>
        <v>0</v>
      </c>
    </row>
    <row r="127" spans="1:4" ht="14.45" x14ac:dyDescent="0.3">
      <c r="A127" s="145">
        <v>0.43055555555555602</v>
      </c>
      <c r="B127" s="152">
        <f t="shared" si="2"/>
        <v>0</v>
      </c>
      <c r="D127" s="152">
        <f t="shared" si="3"/>
        <v>0</v>
      </c>
    </row>
    <row r="128" spans="1:4" ht="14.45" x14ac:dyDescent="0.3">
      <c r="A128" s="145">
        <v>0.43402777777777801</v>
      </c>
      <c r="B128" s="152">
        <f t="shared" si="2"/>
        <v>0</v>
      </c>
      <c r="D128" s="152">
        <f t="shared" si="3"/>
        <v>0</v>
      </c>
    </row>
    <row r="129" spans="1:4" ht="14.45" x14ac:dyDescent="0.3">
      <c r="A129" s="145">
        <v>0.4375</v>
      </c>
      <c r="B129" s="152">
        <f t="shared" si="2"/>
        <v>0</v>
      </c>
      <c r="D129" s="152">
        <f t="shared" si="3"/>
        <v>0</v>
      </c>
    </row>
    <row r="130" spans="1:4" ht="14.45" x14ac:dyDescent="0.3">
      <c r="A130" s="145">
        <v>0.44097222222222199</v>
      </c>
      <c r="B130" s="152">
        <f t="shared" si="2"/>
        <v>0</v>
      </c>
      <c r="D130" s="152">
        <f t="shared" si="3"/>
        <v>0</v>
      </c>
    </row>
    <row r="131" spans="1:4" ht="14.45" x14ac:dyDescent="0.3">
      <c r="A131" s="145">
        <v>0.44444444444444398</v>
      </c>
      <c r="B131" s="152">
        <f t="shared" si="2"/>
        <v>0</v>
      </c>
      <c r="D131" s="152">
        <f t="shared" si="3"/>
        <v>0</v>
      </c>
    </row>
    <row r="132" spans="1:4" ht="14.45" x14ac:dyDescent="0.3">
      <c r="A132" s="145">
        <v>0.44791666666666702</v>
      </c>
      <c r="B132" s="152">
        <f t="shared" ref="B132:B195" si="4">2*C132</f>
        <v>0</v>
      </c>
      <c r="D132" s="152">
        <f t="shared" ref="D132:D195" si="5">B132+C132</f>
        <v>0</v>
      </c>
    </row>
    <row r="133" spans="1:4" ht="14.45" x14ac:dyDescent="0.3">
      <c r="A133" s="145">
        <v>0.45138888888888901</v>
      </c>
      <c r="B133" s="152">
        <f t="shared" si="4"/>
        <v>0</v>
      </c>
      <c r="D133" s="152">
        <f t="shared" si="5"/>
        <v>0</v>
      </c>
    </row>
    <row r="134" spans="1:4" ht="14.45" x14ac:dyDescent="0.3">
      <c r="A134" s="145">
        <v>0.45486111111111099</v>
      </c>
      <c r="B134" s="152">
        <f t="shared" si="4"/>
        <v>0</v>
      </c>
      <c r="D134" s="152">
        <f t="shared" si="5"/>
        <v>0</v>
      </c>
    </row>
    <row r="135" spans="1:4" ht="14.45" x14ac:dyDescent="0.3">
      <c r="A135" s="145">
        <v>0.45833333333333298</v>
      </c>
      <c r="B135" s="152">
        <f t="shared" si="4"/>
        <v>0</v>
      </c>
      <c r="D135" s="152">
        <f t="shared" si="5"/>
        <v>0</v>
      </c>
    </row>
    <row r="136" spans="1:4" ht="14.45" x14ac:dyDescent="0.3">
      <c r="A136" s="145">
        <v>0.46180555555555602</v>
      </c>
      <c r="B136" s="152">
        <f t="shared" si="4"/>
        <v>0</v>
      </c>
      <c r="D136" s="152">
        <f t="shared" si="5"/>
        <v>0</v>
      </c>
    </row>
    <row r="137" spans="1:4" ht="14.45" x14ac:dyDescent="0.3">
      <c r="A137" s="145">
        <v>0.46527777777777801</v>
      </c>
      <c r="B137" s="152">
        <f t="shared" si="4"/>
        <v>0</v>
      </c>
      <c r="D137" s="152">
        <f t="shared" si="5"/>
        <v>0</v>
      </c>
    </row>
    <row r="138" spans="1:4" ht="14.45" x14ac:dyDescent="0.3">
      <c r="A138" s="145">
        <v>0.46875</v>
      </c>
      <c r="B138" s="152">
        <f t="shared" si="4"/>
        <v>0</v>
      </c>
      <c r="D138" s="152">
        <f t="shared" si="5"/>
        <v>0</v>
      </c>
    </row>
    <row r="139" spans="1:4" ht="14.45" x14ac:dyDescent="0.3">
      <c r="A139" s="145">
        <v>0.47222222222222199</v>
      </c>
      <c r="B139" s="152">
        <f t="shared" si="4"/>
        <v>0</v>
      </c>
      <c r="D139" s="152">
        <f t="shared" si="5"/>
        <v>0</v>
      </c>
    </row>
    <row r="140" spans="1:4" ht="14.45" x14ac:dyDescent="0.3">
      <c r="A140" s="145">
        <v>0.47569444444444398</v>
      </c>
      <c r="B140" s="152">
        <f t="shared" si="4"/>
        <v>0</v>
      </c>
      <c r="D140" s="152">
        <f t="shared" si="5"/>
        <v>0</v>
      </c>
    </row>
    <row r="141" spans="1:4" ht="14.45" x14ac:dyDescent="0.3">
      <c r="A141" s="145">
        <v>0.47916666666666702</v>
      </c>
      <c r="B141" s="152">
        <f t="shared" si="4"/>
        <v>0</v>
      </c>
      <c r="D141" s="152">
        <f t="shared" si="5"/>
        <v>0</v>
      </c>
    </row>
    <row r="142" spans="1:4" ht="14.45" x14ac:dyDescent="0.3">
      <c r="A142" s="145">
        <v>0.48263888888888901</v>
      </c>
      <c r="B142" s="152">
        <f t="shared" si="4"/>
        <v>0</v>
      </c>
      <c r="D142" s="152">
        <f t="shared" si="5"/>
        <v>0</v>
      </c>
    </row>
    <row r="143" spans="1:4" ht="14.45" x14ac:dyDescent="0.3">
      <c r="A143" s="145">
        <v>0.48611111111111099</v>
      </c>
      <c r="B143" s="152">
        <f t="shared" si="4"/>
        <v>0</v>
      </c>
      <c r="D143" s="152">
        <f t="shared" si="5"/>
        <v>0</v>
      </c>
    </row>
    <row r="144" spans="1:4" ht="14.45" x14ac:dyDescent="0.3">
      <c r="A144" s="145">
        <v>0.48958333333333298</v>
      </c>
      <c r="B144" s="152">
        <f t="shared" si="4"/>
        <v>0</v>
      </c>
      <c r="D144" s="152">
        <f t="shared" si="5"/>
        <v>0</v>
      </c>
    </row>
    <row r="145" spans="1:4" ht="14.45" x14ac:dyDescent="0.3">
      <c r="A145" s="145">
        <v>0.49305555555555602</v>
      </c>
      <c r="B145" s="152">
        <f t="shared" si="4"/>
        <v>0</v>
      </c>
      <c r="D145" s="152">
        <f t="shared" si="5"/>
        <v>0</v>
      </c>
    </row>
    <row r="146" spans="1:4" ht="14.45" x14ac:dyDescent="0.3">
      <c r="A146" s="145">
        <v>0.49652777777777801</v>
      </c>
      <c r="B146" s="152">
        <f t="shared" si="4"/>
        <v>0</v>
      </c>
      <c r="D146" s="152">
        <f t="shared" si="5"/>
        <v>0</v>
      </c>
    </row>
    <row r="147" spans="1:4" ht="14.45" x14ac:dyDescent="0.3">
      <c r="A147" s="145">
        <v>0.5</v>
      </c>
      <c r="B147" s="152">
        <f t="shared" si="4"/>
        <v>0</v>
      </c>
      <c r="D147" s="152">
        <f t="shared" si="5"/>
        <v>0</v>
      </c>
    </row>
    <row r="148" spans="1:4" ht="14.45" x14ac:dyDescent="0.3">
      <c r="A148" s="145">
        <v>0.50347222222222199</v>
      </c>
      <c r="B148" s="152">
        <f t="shared" si="4"/>
        <v>0</v>
      </c>
      <c r="D148" s="152">
        <f t="shared" si="5"/>
        <v>0</v>
      </c>
    </row>
    <row r="149" spans="1:4" ht="14.45" x14ac:dyDescent="0.3">
      <c r="A149" s="145">
        <v>0.50694444444444398</v>
      </c>
      <c r="B149" s="152">
        <f t="shared" si="4"/>
        <v>0</v>
      </c>
      <c r="D149" s="152">
        <f t="shared" si="5"/>
        <v>0</v>
      </c>
    </row>
    <row r="150" spans="1:4" ht="14.45" x14ac:dyDescent="0.3">
      <c r="A150" s="145">
        <v>0.51041666666666696</v>
      </c>
      <c r="B150" s="152">
        <f t="shared" si="4"/>
        <v>0</v>
      </c>
      <c r="D150" s="152">
        <f t="shared" si="5"/>
        <v>0</v>
      </c>
    </row>
    <row r="151" spans="1:4" ht="14.45" x14ac:dyDescent="0.3">
      <c r="A151" s="145">
        <v>0.51388888888888895</v>
      </c>
      <c r="B151" s="152">
        <f t="shared" si="4"/>
        <v>0</v>
      </c>
      <c r="D151" s="152">
        <f t="shared" si="5"/>
        <v>0</v>
      </c>
    </row>
    <row r="152" spans="1:4" ht="14.45" x14ac:dyDescent="0.3">
      <c r="A152" s="145">
        <v>0.51736111111111105</v>
      </c>
      <c r="B152" s="152">
        <f t="shared" si="4"/>
        <v>0</v>
      </c>
      <c r="D152" s="152">
        <f t="shared" si="5"/>
        <v>0</v>
      </c>
    </row>
    <row r="153" spans="1:4" ht="14.45" x14ac:dyDescent="0.3">
      <c r="A153" s="145">
        <v>0.52083333333333304</v>
      </c>
      <c r="B153" s="152">
        <f t="shared" si="4"/>
        <v>0</v>
      </c>
      <c r="D153" s="152">
        <f t="shared" si="5"/>
        <v>0</v>
      </c>
    </row>
    <row r="154" spans="1:4" ht="14.45" x14ac:dyDescent="0.3">
      <c r="A154" s="145">
        <v>0.52430555555555602</v>
      </c>
      <c r="B154" s="152">
        <f t="shared" si="4"/>
        <v>0</v>
      </c>
      <c r="D154" s="152">
        <f t="shared" si="5"/>
        <v>0</v>
      </c>
    </row>
    <row r="155" spans="1:4" ht="14.45" x14ac:dyDescent="0.3">
      <c r="A155" s="145">
        <v>0.52777777777777801</v>
      </c>
      <c r="B155" s="152">
        <f t="shared" si="4"/>
        <v>0</v>
      </c>
      <c r="D155" s="152">
        <f t="shared" si="5"/>
        <v>0</v>
      </c>
    </row>
    <row r="156" spans="1:4" ht="14.45" x14ac:dyDescent="0.3">
      <c r="A156" s="145">
        <v>0.53125</v>
      </c>
      <c r="B156" s="152">
        <f t="shared" si="4"/>
        <v>0</v>
      </c>
      <c r="D156" s="152">
        <f t="shared" si="5"/>
        <v>0</v>
      </c>
    </row>
    <row r="157" spans="1:4" ht="14.45" x14ac:dyDescent="0.3">
      <c r="A157" s="145">
        <v>0.53472222222222199</v>
      </c>
      <c r="B157" s="152">
        <f t="shared" si="4"/>
        <v>0</v>
      </c>
      <c r="D157" s="152">
        <f t="shared" si="5"/>
        <v>0</v>
      </c>
    </row>
    <row r="158" spans="1:4" ht="14.45" x14ac:dyDescent="0.3">
      <c r="A158" s="145">
        <v>0.53819444444444398</v>
      </c>
      <c r="B158" s="152">
        <f t="shared" si="4"/>
        <v>0</v>
      </c>
      <c r="D158" s="152">
        <f t="shared" si="5"/>
        <v>0</v>
      </c>
    </row>
    <row r="159" spans="1:4" ht="14.45" x14ac:dyDescent="0.3">
      <c r="A159" s="145">
        <v>0.54166666666666696</v>
      </c>
      <c r="B159" s="152">
        <f t="shared" si="4"/>
        <v>0</v>
      </c>
      <c r="D159" s="152">
        <f t="shared" si="5"/>
        <v>0</v>
      </c>
    </row>
    <row r="160" spans="1:4" ht="14.45" x14ac:dyDescent="0.3">
      <c r="A160" s="145">
        <v>0.54513888888888895</v>
      </c>
      <c r="B160" s="152">
        <f t="shared" si="4"/>
        <v>0</v>
      </c>
      <c r="D160" s="152">
        <f t="shared" si="5"/>
        <v>0</v>
      </c>
    </row>
    <row r="161" spans="1:4" ht="14.45" x14ac:dyDescent="0.3">
      <c r="A161" s="145">
        <v>0.54861111111111105</v>
      </c>
      <c r="B161" s="152">
        <f t="shared" si="4"/>
        <v>0</v>
      </c>
      <c r="D161" s="152">
        <f t="shared" si="5"/>
        <v>0</v>
      </c>
    </row>
    <row r="162" spans="1:4" ht="14.45" x14ac:dyDescent="0.3">
      <c r="A162" s="145">
        <v>0.55208333333333304</v>
      </c>
      <c r="B162" s="152">
        <f t="shared" si="4"/>
        <v>0</v>
      </c>
      <c r="D162" s="152">
        <f t="shared" si="5"/>
        <v>0</v>
      </c>
    </row>
    <row r="163" spans="1:4" ht="14.45" x14ac:dyDescent="0.3">
      <c r="A163" s="145">
        <v>0.55555555555555602</v>
      </c>
      <c r="B163" s="152">
        <f t="shared" si="4"/>
        <v>0</v>
      </c>
      <c r="D163" s="152">
        <f t="shared" si="5"/>
        <v>0</v>
      </c>
    </row>
    <row r="164" spans="1:4" ht="14.45" x14ac:dyDescent="0.3">
      <c r="A164" s="145">
        <v>0.55902777777777801</v>
      </c>
      <c r="B164" s="152">
        <f t="shared" si="4"/>
        <v>0</v>
      </c>
      <c r="D164" s="152">
        <f t="shared" si="5"/>
        <v>0</v>
      </c>
    </row>
    <row r="165" spans="1:4" ht="14.45" x14ac:dyDescent="0.3">
      <c r="A165" s="145">
        <v>0.5625</v>
      </c>
      <c r="B165" s="152">
        <f t="shared" si="4"/>
        <v>0</v>
      </c>
      <c r="D165" s="152">
        <f t="shared" si="5"/>
        <v>0</v>
      </c>
    </row>
    <row r="166" spans="1:4" ht="14.45" x14ac:dyDescent="0.3">
      <c r="A166" s="145">
        <v>0.56597222222222199</v>
      </c>
      <c r="B166" s="152">
        <f t="shared" si="4"/>
        <v>0</v>
      </c>
      <c r="D166" s="152">
        <f t="shared" si="5"/>
        <v>0</v>
      </c>
    </row>
    <row r="167" spans="1:4" ht="14.45" x14ac:dyDescent="0.3">
      <c r="A167" s="145">
        <v>0.56944444444444398</v>
      </c>
      <c r="B167" s="152">
        <f t="shared" si="4"/>
        <v>0</v>
      </c>
      <c r="D167" s="152">
        <f t="shared" si="5"/>
        <v>0</v>
      </c>
    </row>
    <row r="168" spans="1:4" ht="14.45" x14ac:dyDescent="0.3">
      <c r="A168" s="145">
        <v>0.57291666666666696</v>
      </c>
      <c r="B168" s="152">
        <f t="shared" si="4"/>
        <v>0</v>
      </c>
      <c r="D168" s="152">
        <f t="shared" si="5"/>
        <v>0</v>
      </c>
    </row>
    <row r="169" spans="1:4" ht="14.45" x14ac:dyDescent="0.3">
      <c r="A169" s="145">
        <v>0.57638888888888895</v>
      </c>
      <c r="B169" s="152">
        <f t="shared" si="4"/>
        <v>0</v>
      </c>
      <c r="D169" s="152">
        <f t="shared" si="5"/>
        <v>0</v>
      </c>
    </row>
    <row r="170" spans="1:4" ht="14.45" x14ac:dyDescent="0.3">
      <c r="A170" s="145">
        <v>0.57986111111111105</v>
      </c>
      <c r="B170" s="152">
        <f t="shared" si="4"/>
        <v>0</v>
      </c>
      <c r="D170" s="152">
        <f t="shared" si="5"/>
        <v>0</v>
      </c>
    </row>
    <row r="171" spans="1:4" ht="14.45" x14ac:dyDescent="0.3">
      <c r="A171" s="145">
        <v>0.58333333333333304</v>
      </c>
      <c r="B171" s="152">
        <f t="shared" si="4"/>
        <v>0</v>
      </c>
      <c r="D171" s="152">
        <f t="shared" si="5"/>
        <v>0</v>
      </c>
    </row>
    <row r="172" spans="1:4" ht="14.45" x14ac:dyDescent="0.3">
      <c r="A172" s="145">
        <v>0.58680555555555503</v>
      </c>
      <c r="B172" s="152">
        <f t="shared" si="4"/>
        <v>0</v>
      </c>
      <c r="D172" s="152">
        <f t="shared" si="5"/>
        <v>0</v>
      </c>
    </row>
    <row r="173" spans="1:4" ht="14.45" x14ac:dyDescent="0.3">
      <c r="A173" s="145">
        <v>0.59027777777777801</v>
      </c>
      <c r="B173" s="152">
        <f t="shared" si="4"/>
        <v>0</v>
      </c>
      <c r="D173" s="152">
        <f t="shared" si="5"/>
        <v>0</v>
      </c>
    </row>
    <row r="174" spans="1:4" ht="14.45" x14ac:dyDescent="0.3">
      <c r="A174" s="145">
        <v>0.59375</v>
      </c>
      <c r="B174" s="152">
        <f t="shared" si="4"/>
        <v>0</v>
      </c>
      <c r="D174" s="152">
        <f t="shared" si="5"/>
        <v>0</v>
      </c>
    </row>
    <row r="175" spans="1:4" ht="14.45" x14ac:dyDescent="0.3">
      <c r="A175" s="145">
        <v>0.59722222222222199</v>
      </c>
      <c r="B175" s="152">
        <f t="shared" si="4"/>
        <v>0</v>
      </c>
      <c r="D175" s="152">
        <f t="shared" si="5"/>
        <v>0</v>
      </c>
    </row>
    <row r="176" spans="1:4" ht="14.45" x14ac:dyDescent="0.3">
      <c r="A176" s="145">
        <v>0.60069444444444398</v>
      </c>
      <c r="B176" s="152">
        <f t="shared" si="4"/>
        <v>0</v>
      </c>
      <c r="D176" s="152">
        <f t="shared" si="5"/>
        <v>0</v>
      </c>
    </row>
    <row r="177" spans="1:4" ht="14.45" x14ac:dyDescent="0.3">
      <c r="A177" s="145">
        <v>0.60416666666666696</v>
      </c>
      <c r="B177" s="152">
        <f t="shared" si="4"/>
        <v>0</v>
      </c>
      <c r="D177" s="152">
        <f t="shared" si="5"/>
        <v>0</v>
      </c>
    </row>
    <row r="178" spans="1:4" ht="14.45" x14ac:dyDescent="0.3">
      <c r="A178" s="145">
        <v>0.60763888888888895</v>
      </c>
      <c r="B178" s="152">
        <f t="shared" si="4"/>
        <v>0</v>
      </c>
      <c r="D178" s="152">
        <f t="shared" si="5"/>
        <v>0</v>
      </c>
    </row>
    <row r="179" spans="1:4" ht="14.45" x14ac:dyDescent="0.3">
      <c r="A179" s="145">
        <v>0.61111111111111105</v>
      </c>
      <c r="B179" s="152">
        <f t="shared" si="4"/>
        <v>0</v>
      </c>
      <c r="D179" s="152">
        <f t="shared" si="5"/>
        <v>0</v>
      </c>
    </row>
    <row r="180" spans="1:4" ht="14.45" x14ac:dyDescent="0.3">
      <c r="A180" s="145">
        <v>0.61458333333333304</v>
      </c>
      <c r="B180" s="152">
        <f t="shared" si="4"/>
        <v>0</v>
      </c>
      <c r="D180" s="152">
        <f t="shared" si="5"/>
        <v>0</v>
      </c>
    </row>
    <row r="181" spans="1:4" ht="14.45" x14ac:dyDescent="0.3">
      <c r="A181" s="145">
        <v>0.61805555555555503</v>
      </c>
      <c r="B181" s="152">
        <f t="shared" si="4"/>
        <v>0</v>
      </c>
      <c r="D181" s="152">
        <f t="shared" si="5"/>
        <v>0</v>
      </c>
    </row>
    <row r="182" spans="1:4" ht="14.45" x14ac:dyDescent="0.3">
      <c r="A182" s="145">
        <v>0.62152777777777801</v>
      </c>
      <c r="B182" s="152">
        <f t="shared" si="4"/>
        <v>0</v>
      </c>
      <c r="D182" s="152">
        <f t="shared" si="5"/>
        <v>0</v>
      </c>
    </row>
    <row r="183" spans="1:4" ht="14.45" x14ac:dyDescent="0.3">
      <c r="A183" s="145">
        <v>0.625</v>
      </c>
      <c r="B183" s="152">
        <f t="shared" si="4"/>
        <v>0</v>
      </c>
      <c r="D183" s="152">
        <f t="shared" si="5"/>
        <v>0</v>
      </c>
    </row>
    <row r="184" spans="1:4" ht="14.45" x14ac:dyDescent="0.3">
      <c r="A184" s="145">
        <v>0.62847222222222199</v>
      </c>
      <c r="B184" s="152">
        <f t="shared" si="4"/>
        <v>0</v>
      </c>
      <c r="D184" s="152">
        <f t="shared" si="5"/>
        <v>0</v>
      </c>
    </row>
    <row r="185" spans="1:4" ht="14.45" x14ac:dyDescent="0.3">
      <c r="A185" s="145">
        <v>0.63194444444444398</v>
      </c>
      <c r="B185" s="152">
        <f t="shared" si="4"/>
        <v>0</v>
      </c>
      <c r="D185" s="152">
        <f t="shared" si="5"/>
        <v>0</v>
      </c>
    </row>
    <row r="186" spans="1:4" ht="14.45" x14ac:dyDescent="0.3">
      <c r="A186" s="145">
        <v>0.63541666666666696</v>
      </c>
      <c r="B186" s="152">
        <f t="shared" si="4"/>
        <v>0</v>
      </c>
      <c r="D186" s="152">
        <f t="shared" si="5"/>
        <v>0</v>
      </c>
    </row>
    <row r="187" spans="1:4" ht="14.45" x14ac:dyDescent="0.3">
      <c r="A187" s="145">
        <v>0.63888888888888895</v>
      </c>
      <c r="B187" s="152">
        <f t="shared" si="4"/>
        <v>0</v>
      </c>
      <c r="D187" s="152">
        <f t="shared" si="5"/>
        <v>0</v>
      </c>
    </row>
    <row r="188" spans="1:4" ht="14.45" x14ac:dyDescent="0.3">
      <c r="A188" s="145">
        <v>0.64236111111111105</v>
      </c>
      <c r="B188" s="152">
        <f t="shared" si="4"/>
        <v>0</v>
      </c>
      <c r="D188" s="152">
        <f t="shared" si="5"/>
        <v>0</v>
      </c>
    </row>
    <row r="189" spans="1:4" ht="14.45" x14ac:dyDescent="0.3">
      <c r="A189" s="145">
        <v>0.64583333333333304</v>
      </c>
      <c r="B189" s="152">
        <f t="shared" si="4"/>
        <v>0</v>
      </c>
      <c r="D189" s="152">
        <f t="shared" si="5"/>
        <v>0</v>
      </c>
    </row>
    <row r="190" spans="1:4" ht="14.45" x14ac:dyDescent="0.3">
      <c r="A190" s="145">
        <v>0.64930555555555503</v>
      </c>
      <c r="B190" s="152">
        <f t="shared" si="4"/>
        <v>0</v>
      </c>
      <c r="D190" s="152">
        <f t="shared" si="5"/>
        <v>0</v>
      </c>
    </row>
    <row r="191" spans="1:4" ht="14.45" x14ac:dyDescent="0.3">
      <c r="A191" s="145">
        <v>0.65277777777777801</v>
      </c>
      <c r="B191" s="152">
        <f t="shared" si="4"/>
        <v>0</v>
      </c>
      <c r="D191" s="152">
        <f t="shared" si="5"/>
        <v>0</v>
      </c>
    </row>
    <row r="192" spans="1:4" ht="14.45" x14ac:dyDescent="0.3">
      <c r="A192" s="145">
        <v>0.65625</v>
      </c>
      <c r="B192" s="152">
        <f t="shared" si="4"/>
        <v>0</v>
      </c>
      <c r="D192" s="152">
        <f t="shared" si="5"/>
        <v>0</v>
      </c>
    </row>
    <row r="193" spans="1:4" ht="14.45" x14ac:dyDescent="0.3">
      <c r="A193" s="145">
        <v>0.65972222222222199</v>
      </c>
      <c r="B193" s="152">
        <f t="shared" si="4"/>
        <v>0</v>
      </c>
      <c r="D193" s="152">
        <f t="shared" si="5"/>
        <v>0</v>
      </c>
    </row>
    <row r="194" spans="1:4" ht="14.45" x14ac:dyDescent="0.3">
      <c r="A194" s="145">
        <v>0.66319444444444398</v>
      </c>
      <c r="B194" s="152">
        <f t="shared" si="4"/>
        <v>0</v>
      </c>
      <c r="D194" s="152">
        <f t="shared" si="5"/>
        <v>0</v>
      </c>
    </row>
    <row r="195" spans="1:4" ht="14.45" x14ac:dyDescent="0.3">
      <c r="A195" s="145">
        <v>0.66666666666666696</v>
      </c>
      <c r="B195" s="152">
        <f t="shared" si="4"/>
        <v>0</v>
      </c>
      <c r="D195" s="152">
        <f t="shared" si="5"/>
        <v>0</v>
      </c>
    </row>
    <row r="196" spans="1:4" ht="14.45" x14ac:dyDescent="0.3">
      <c r="A196" s="145">
        <v>0.67013888888888895</v>
      </c>
      <c r="B196" s="152">
        <f t="shared" ref="B196:B259" si="6">2*C196</f>
        <v>0</v>
      </c>
      <c r="D196" s="152">
        <f t="shared" ref="D196:D259" si="7">B196+C196</f>
        <v>0</v>
      </c>
    </row>
    <row r="197" spans="1:4" ht="14.45" x14ac:dyDescent="0.3">
      <c r="A197" s="145">
        <v>0.67361111111111105</v>
      </c>
      <c r="B197" s="152">
        <f t="shared" si="6"/>
        <v>0</v>
      </c>
      <c r="D197" s="152">
        <f t="shared" si="7"/>
        <v>0</v>
      </c>
    </row>
    <row r="198" spans="1:4" ht="14.45" x14ac:dyDescent="0.3">
      <c r="A198" s="145">
        <v>0.67708333333333304</v>
      </c>
      <c r="B198" s="152">
        <f t="shared" si="6"/>
        <v>0</v>
      </c>
      <c r="D198" s="152">
        <f t="shared" si="7"/>
        <v>0</v>
      </c>
    </row>
    <row r="199" spans="1:4" ht="14.45" x14ac:dyDescent="0.3">
      <c r="A199" s="145">
        <v>0.68055555555555503</v>
      </c>
      <c r="B199" s="152">
        <f t="shared" si="6"/>
        <v>0</v>
      </c>
      <c r="D199" s="152">
        <f t="shared" si="7"/>
        <v>0</v>
      </c>
    </row>
    <row r="200" spans="1:4" ht="14.45" x14ac:dyDescent="0.3">
      <c r="A200" s="145">
        <v>0.68402777777777801</v>
      </c>
      <c r="B200" s="152">
        <f t="shared" si="6"/>
        <v>0</v>
      </c>
      <c r="D200" s="152">
        <f t="shared" si="7"/>
        <v>0</v>
      </c>
    </row>
    <row r="201" spans="1:4" ht="14.45" x14ac:dyDescent="0.3">
      <c r="A201" s="145">
        <v>0.6875</v>
      </c>
      <c r="B201" s="152">
        <f t="shared" si="6"/>
        <v>0</v>
      </c>
      <c r="D201" s="152">
        <f t="shared" si="7"/>
        <v>0</v>
      </c>
    </row>
    <row r="202" spans="1:4" ht="14.45" x14ac:dyDescent="0.3">
      <c r="A202" s="145">
        <v>0.69097222222222199</v>
      </c>
      <c r="B202" s="152">
        <f t="shared" si="6"/>
        <v>0</v>
      </c>
      <c r="D202" s="152">
        <f t="shared" si="7"/>
        <v>0</v>
      </c>
    </row>
    <row r="203" spans="1:4" ht="14.45" x14ac:dyDescent="0.3">
      <c r="A203" s="145">
        <v>0.69444444444444398</v>
      </c>
      <c r="B203" s="152">
        <f t="shared" si="6"/>
        <v>0</v>
      </c>
      <c r="D203" s="152">
        <f t="shared" si="7"/>
        <v>0</v>
      </c>
    </row>
    <row r="204" spans="1:4" ht="14.45" x14ac:dyDescent="0.3">
      <c r="A204" s="145">
        <v>0.69791666666666696</v>
      </c>
      <c r="B204" s="152">
        <f t="shared" si="6"/>
        <v>0</v>
      </c>
      <c r="D204" s="152">
        <f t="shared" si="7"/>
        <v>0</v>
      </c>
    </row>
    <row r="205" spans="1:4" ht="14.45" x14ac:dyDescent="0.3">
      <c r="A205" s="145">
        <v>0.70138888888888895</v>
      </c>
      <c r="B205" s="152">
        <f t="shared" si="6"/>
        <v>0</v>
      </c>
      <c r="D205" s="152">
        <f t="shared" si="7"/>
        <v>0</v>
      </c>
    </row>
    <row r="206" spans="1:4" ht="14.45" x14ac:dyDescent="0.3">
      <c r="A206" s="145">
        <v>0.70486111111111105</v>
      </c>
      <c r="B206" s="152">
        <f t="shared" si="6"/>
        <v>0</v>
      </c>
      <c r="D206" s="152">
        <f t="shared" si="7"/>
        <v>0</v>
      </c>
    </row>
    <row r="207" spans="1:4" ht="14.45" x14ac:dyDescent="0.3">
      <c r="A207" s="145">
        <v>0.70833333333333304</v>
      </c>
      <c r="B207" s="152">
        <f t="shared" si="6"/>
        <v>0</v>
      </c>
      <c r="D207" s="152">
        <f t="shared" si="7"/>
        <v>0</v>
      </c>
    </row>
    <row r="208" spans="1:4" ht="14.45" x14ac:dyDescent="0.3">
      <c r="A208" s="145">
        <v>0.71180555555555503</v>
      </c>
      <c r="B208" s="152">
        <f t="shared" si="6"/>
        <v>0</v>
      </c>
      <c r="D208" s="152">
        <f t="shared" si="7"/>
        <v>0</v>
      </c>
    </row>
    <row r="209" spans="1:4" ht="14.45" x14ac:dyDescent="0.3">
      <c r="A209" s="145">
        <v>0.71527777777777801</v>
      </c>
      <c r="B209" s="152">
        <f t="shared" si="6"/>
        <v>0</v>
      </c>
      <c r="D209" s="152">
        <f t="shared" si="7"/>
        <v>0</v>
      </c>
    </row>
    <row r="210" spans="1:4" ht="14.45" x14ac:dyDescent="0.3">
      <c r="A210" s="145">
        <v>0.71875</v>
      </c>
      <c r="B210" s="152">
        <f t="shared" si="6"/>
        <v>0</v>
      </c>
      <c r="D210" s="152">
        <f t="shared" si="7"/>
        <v>0</v>
      </c>
    </row>
    <row r="211" spans="1:4" ht="14.45" x14ac:dyDescent="0.3">
      <c r="A211" s="145">
        <v>0.72222222222222199</v>
      </c>
      <c r="B211" s="152">
        <f t="shared" si="6"/>
        <v>0</v>
      </c>
      <c r="D211" s="152">
        <f t="shared" si="7"/>
        <v>0</v>
      </c>
    </row>
    <row r="212" spans="1:4" ht="14.45" x14ac:dyDescent="0.3">
      <c r="A212" s="145">
        <v>0.72569444444444398</v>
      </c>
      <c r="B212" s="152">
        <f t="shared" si="6"/>
        <v>0</v>
      </c>
      <c r="D212" s="152">
        <f t="shared" si="7"/>
        <v>0</v>
      </c>
    </row>
    <row r="213" spans="1:4" ht="14.45" x14ac:dyDescent="0.3">
      <c r="A213" s="145">
        <v>0.72916666666666696</v>
      </c>
      <c r="B213" s="152">
        <f t="shared" si="6"/>
        <v>3000</v>
      </c>
      <c r="C213" s="152">
        <v>1500</v>
      </c>
      <c r="D213" s="152">
        <f t="shared" si="7"/>
        <v>4500</v>
      </c>
    </row>
    <row r="214" spans="1:4" ht="14.45" x14ac:dyDescent="0.3">
      <c r="A214" s="145">
        <v>0.73263888888888895</v>
      </c>
      <c r="B214" s="152">
        <f t="shared" si="6"/>
        <v>3000</v>
      </c>
      <c r="C214" s="152">
        <v>1500</v>
      </c>
      <c r="D214" s="152">
        <f t="shared" si="7"/>
        <v>4500</v>
      </c>
    </row>
    <row r="215" spans="1:4" ht="14.45" x14ac:dyDescent="0.3">
      <c r="A215" s="145">
        <v>0.73611111111111105</v>
      </c>
      <c r="B215" s="152">
        <f t="shared" si="6"/>
        <v>3000</v>
      </c>
      <c r="C215" s="152">
        <v>1500</v>
      </c>
      <c r="D215" s="152">
        <f t="shared" si="7"/>
        <v>4500</v>
      </c>
    </row>
    <row r="216" spans="1:4" ht="14.45" x14ac:dyDescent="0.3">
      <c r="A216" s="145">
        <v>0.73958333333333304</v>
      </c>
      <c r="B216" s="152">
        <f t="shared" si="6"/>
        <v>3000</v>
      </c>
      <c r="C216" s="152">
        <v>1500</v>
      </c>
      <c r="D216" s="152">
        <f t="shared" si="7"/>
        <v>4500</v>
      </c>
    </row>
    <row r="217" spans="1:4" ht="14.45" x14ac:dyDescent="0.3">
      <c r="A217" s="145">
        <v>0.74305555555555503</v>
      </c>
      <c r="B217" s="152">
        <f t="shared" si="6"/>
        <v>0</v>
      </c>
      <c r="D217" s="152">
        <f t="shared" si="7"/>
        <v>0</v>
      </c>
    </row>
    <row r="218" spans="1:4" ht="14.45" x14ac:dyDescent="0.3">
      <c r="A218" s="145">
        <v>0.74652777777777801</v>
      </c>
      <c r="B218" s="152">
        <f t="shared" si="6"/>
        <v>0</v>
      </c>
      <c r="D218" s="152">
        <f t="shared" si="7"/>
        <v>0</v>
      </c>
    </row>
    <row r="219" spans="1:4" ht="14.45" x14ac:dyDescent="0.3">
      <c r="A219" s="145">
        <v>0.75</v>
      </c>
      <c r="B219" s="152">
        <f t="shared" si="6"/>
        <v>0</v>
      </c>
      <c r="D219" s="152">
        <f t="shared" si="7"/>
        <v>0</v>
      </c>
    </row>
    <row r="220" spans="1:4" ht="14.45" x14ac:dyDescent="0.3">
      <c r="A220" s="145">
        <v>0.75347222222222199</v>
      </c>
      <c r="B220" s="152">
        <f t="shared" si="6"/>
        <v>0</v>
      </c>
      <c r="D220" s="152">
        <f t="shared" si="7"/>
        <v>0</v>
      </c>
    </row>
    <row r="221" spans="1:4" ht="14.45" x14ac:dyDescent="0.3">
      <c r="A221" s="145">
        <v>0.75694444444444398</v>
      </c>
      <c r="B221" s="152">
        <f t="shared" si="6"/>
        <v>0</v>
      </c>
      <c r="D221" s="152">
        <f t="shared" si="7"/>
        <v>0</v>
      </c>
    </row>
    <row r="222" spans="1:4" ht="14.45" x14ac:dyDescent="0.3">
      <c r="A222" s="145">
        <v>0.76041666666666696</v>
      </c>
      <c r="B222" s="152">
        <f t="shared" si="6"/>
        <v>0</v>
      </c>
      <c r="D222" s="152">
        <f t="shared" si="7"/>
        <v>0</v>
      </c>
    </row>
    <row r="223" spans="1:4" ht="14.45" x14ac:dyDescent="0.3">
      <c r="A223" s="145">
        <v>0.76388888888888895</v>
      </c>
      <c r="B223" s="152">
        <f t="shared" si="6"/>
        <v>0</v>
      </c>
      <c r="D223" s="152">
        <f t="shared" si="7"/>
        <v>0</v>
      </c>
    </row>
    <row r="224" spans="1:4" ht="14.45" x14ac:dyDescent="0.3">
      <c r="A224" s="145">
        <v>0.76736111111111105</v>
      </c>
      <c r="B224" s="152">
        <f t="shared" si="6"/>
        <v>0</v>
      </c>
      <c r="D224" s="152">
        <f t="shared" si="7"/>
        <v>0</v>
      </c>
    </row>
    <row r="225" spans="1:4" ht="14.45" x14ac:dyDescent="0.3">
      <c r="A225" s="145">
        <v>0.77083333333333304</v>
      </c>
      <c r="B225" s="152">
        <f t="shared" si="6"/>
        <v>3000</v>
      </c>
      <c r="C225" s="152">
        <v>1500</v>
      </c>
      <c r="D225" s="152">
        <f t="shared" si="7"/>
        <v>4500</v>
      </c>
    </row>
    <row r="226" spans="1:4" ht="14.45" x14ac:dyDescent="0.3">
      <c r="A226" s="145">
        <v>0.77430555555555503</v>
      </c>
      <c r="B226" s="152">
        <f t="shared" si="6"/>
        <v>3000</v>
      </c>
      <c r="C226" s="152">
        <v>1500</v>
      </c>
      <c r="D226" s="152">
        <f t="shared" si="7"/>
        <v>4500</v>
      </c>
    </row>
    <row r="227" spans="1:4" ht="14.45" x14ac:dyDescent="0.3">
      <c r="A227" s="145">
        <v>0.77777777777777801</v>
      </c>
      <c r="B227" s="152">
        <f t="shared" si="6"/>
        <v>3000</v>
      </c>
      <c r="C227" s="152">
        <v>1500</v>
      </c>
      <c r="D227" s="152">
        <f t="shared" si="7"/>
        <v>4500</v>
      </c>
    </row>
    <row r="228" spans="1:4" ht="14.45" x14ac:dyDescent="0.3">
      <c r="A228" s="145">
        <v>0.78125</v>
      </c>
      <c r="B228" s="152">
        <f t="shared" si="6"/>
        <v>3000</v>
      </c>
      <c r="C228" s="152">
        <v>1500</v>
      </c>
      <c r="D228" s="152">
        <f t="shared" si="7"/>
        <v>4500</v>
      </c>
    </row>
    <row r="229" spans="1:4" ht="14.45" x14ac:dyDescent="0.3">
      <c r="A229" s="145">
        <v>0.78472222222222199</v>
      </c>
      <c r="B229" s="152">
        <f t="shared" si="6"/>
        <v>0</v>
      </c>
      <c r="D229" s="152">
        <f t="shared" si="7"/>
        <v>0</v>
      </c>
    </row>
    <row r="230" spans="1:4" ht="14.45" x14ac:dyDescent="0.3">
      <c r="A230" s="145">
        <v>0.78819444444444398</v>
      </c>
      <c r="B230" s="152">
        <f t="shared" si="6"/>
        <v>0</v>
      </c>
      <c r="D230" s="152">
        <f t="shared" si="7"/>
        <v>0</v>
      </c>
    </row>
    <row r="231" spans="1:4" ht="14.45" x14ac:dyDescent="0.3">
      <c r="A231" s="145">
        <v>0.79166666666666696</v>
      </c>
      <c r="B231" s="152">
        <f t="shared" si="6"/>
        <v>0</v>
      </c>
      <c r="D231" s="152">
        <f t="shared" si="7"/>
        <v>0</v>
      </c>
    </row>
    <row r="232" spans="1:4" ht="14.45" x14ac:dyDescent="0.3">
      <c r="A232" s="145">
        <v>0.79513888888888895</v>
      </c>
      <c r="B232" s="152">
        <f t="shared" si="6"/>
        <v>0</v>
      </c>
      <c r="D232" s="152">
        <f t="shared" si="7"/>
        <v>0</v>
      </c>
    </row>
    <row r="233" spans="1:4" ht="14.45" x14ac:dyDescent="0.3">
      <c r="A233" s="145">
        <v>0.79861111111111105</v>
      </c>
      <c r="B233" s="152">
        <f t="shared" si="6"/>
        <v>0</v>
      </c>
      <c r="D233" s="152">
        <f t="shared" si="7"/>
        <v>0</v>
      </c>
    </row>
    <row r="234" spans="1:4" ht="14.45" x14ac:dyDescent="0.3">
      <c r="A234" s="145">
        <v>0.80208333333333304</v>
      </c>
      <c r="B234" s="152">
        <f t="shared" si="6"/>
        <v>0</v>
      </c>
      <c r="D234" s="152">
        <f t="shared" si="7"/>
        <v>0</v>
      </c>
    </row>
    <row r="235" spans="1:4" ht="14.45" x14ac:dyDescent="0.3">
      <c r="A235" s="145">
        <v>0.80555555555555503</v>
      </c>
      <c r="B235" s="152">
        <f t="shared" si="6"/>
        <v>0</v>
      </c>
      <c r="D235" s="152">
        <f t="shared" si="7"/>
        <v>0</v>
      </c>
    </row>
    <row r="236" spans="1:4" ht="14.45" x14ac:dyDescent="0.3">
      <c r="A236" s="145">
        <v>0.80902777777777801</v>
      </c>
      <c r="B236" s="152">
        <f t="shared" si="6"/>
        <v>0</v>
      </c>
      <c r="D236" s="152">
        <f t="shared" si="7"/>
        <v>0</v>
      </c>
    </row>
    <row r="237" spans="1:4" ht="14.45" x14ac:dyDescent="0.3">
      <c r="A237" s="145">
        <v>0.8125</v>
      </c>
      <c r="B237" s="152">
        <f t="shared" si="6"/>
        <v>3000</v>
      </c>
      <c r="C237" s="152">
        <v>1500</v>
      </c>
      <c r="D237" s="152">
        <f t="shared" si="7"/>
        <v>4500</v>
      </c>
    </row>
    <row r="238" spans="1:4" ht="14.45" x14ac:dyDescent="0.3">
      <c r="A238" s="145">
        <v>0.81597222222222199</v>
      </c>
      <c r="B238" s="152">
        <f t="shared" si="6"/>
        <v>3000</v>
      </c>
      <c r="C238" s="152">
        <v>1500</v>
      </c>
      <c r="D238" s="152">
        <f t="shared" si="7"/>
        <v>4500</v>
      </c>
    </row>
    <row r="239" spans="1:4" ht="14.45" x14ac:dyDescent="0.3">
      <c r="A239" s="145">
        <v>0.81944444444444398</v>
      </c>
      <c r="B239" s="152">
        <f t="shared" si="6"/>
        <v>3000</v>
      </c>
      <c r="C239" s="152">
        <v>1500</v>
      </c>
      <c r="D239" s="152">
        <f t="shared" si="7"/>
        <v>4500</v>
      </c>
    </row>
    <row r="240" spans="1:4" ht="14.45" x14ac:dyDescent="0.3">
      <c r="A240" s="145">
        <v>0.82291666666666696</v>
      </c>
      <c r="B240" s="152">
        <f t="shared" si="6"/>
        <v>3000</v>
      </c>
      <c r="C240" s="152">
        <v>1500</v>
      </c>
      <c r="D240" s="152">
        <f t="shared" si="7"/>
        <v>4500</v>
      </c>
    </row>
    <row r="241" spans="1:4" ht="14.45" x14ac:dyDescent="0.3">
      <c r="A241" s="145">
        <v>0.82638888888888895</v>
      </c>
      <c r="B241" s="152">
        <f t="shared" si="6"/>
        <v>0</v>
      </c>
      <c r="D241" s="152">
        <f t="shared" si="7"/>
        <v>0</v>
      </c>
    </row>
    <row r="242" spans="1:4" ht="14.45" x14ac:dyDescent="0.3">
      <c r="A242" s="145">
        <v>0.82986111111111105</v>
      </c>
      <c r="B242" s="152">
        <f t="shared" si="6"/>
        <v>0</v>
      </c>
      <c r="D242" s="152">
        <f t="shared" si="7"/>
        <v>0</v>
      </c>
    </row>
    <row r="243" spans="1:4" ht="14.45" x14ac:dyDescent="0.3">
      <c r="A243" s="145">
        <v>0.83333333333333304</v>
      </c>
      <c r="B243" s="152">
        <f t="shared" si="6"/>
        <v>0</v>
      </c>
      <c r="D243" s="152">
        <f t="shared" si="7"/>
        <v>0</v>
      </c>
    </row>
    <row r="244" spans="1:4" ht="14.45" x14ac:dyDescent="0.3">
      <c r="A244" s="145">
        <v>0.83680555555555503</v>
      </c>
      <c r="B244" s="152">
        <f t="shared" si="6"/>
        <v>0</v>
      </c>
      <c r="D244" s="152">
        <f t="shared" si="7"/>
        <v>0</v>
      </c>
    </row>
    <row r="245" spans="1:4" ht="14.45" x14ac:dyDescent="0.3">
      <c r="A245" s="145">
        <v>0.84027777777777801</v>
      </c>
      <c r="B245" s="152">
        <f t="shared" si="6"/>
        <v>0</v>
      </c>
      <c r="D245" s="152">
        <f t="shared" si="7"/>
        <v>0</v>
      </c>
    </row>
    <row r="246" spans="1:4" ht="14.45" x14ac:dyDescent="0.3">
      <c r="A246" s="145">
        <v>0.84375</v>
      </c>
      <c r="B246" s="152">
        <f t="shared" si="6"/>
        <v>0</v>
      </c>
      <c r="D246" s="152">
        <f t="shared" si="7"/>
        <v>0</v>
      </c>
    </row>
    <row r="247" spans="1:4" ht="14.45" x14ac:dyDescent="0.3">
      <c r="A247" s="145">
        <v>0.84722222222222199</v>
      </c>
      <c r="B247" s="152">
        <f t="shared" si="6"/>
        <v>0</v>
      </c>
      <c r="D247" s="152">
        <f t="shared" si="7"/>
        <v>0</v>
      </c>
    </row>
    <row r="248" spans="1:4" ht="14.45" x14ac:dyDescent="0.3">
      <c r="A248" s="145">
        <v>0.85069444444444398</v>
      </c>
      <c r="B248" s="152">
        <f t="shared" si="6"/>
        <v>0</v>
      </c>
      <c r="D248" s="152">
        <f t="shared" si="7"/>
        <v>0</v>
      </c>
    </row>
    <row r="249" spans="1:4" ht="14.45" x14ac:dyDescent="0.3">
      <c r="A249" s="145">
        <v>0.85416666666666696</v>
      </c>
      <c r="B249" s="152">
        <f t="shared" si="6"/>
        <v>0</v>
      </c>
      <c r="D249" s="152">
        <f t="shared" si="7"/>
        <v>0</v>
      </c>
    </row>
    <row r="250" spans="1:4" ht="14.45" x14ac:dyDescent="0.3">
      <c r="A250" s="145">
        <v>0.85763888888888895</v>
      </c>
      <c r="B250" s="152">
        <f t="shared" si="6"/>
        <v>0</v>
      </c>
      <c r="D250" s="152">
        <f t="shared" si="7"/>
        <v>0</v>
      </c>
    </row>
    <row r="251" spans="1:4" ht="14.45" x14ac:dyDescent="0.3">
      <c r="A251" s="145">
        <v>0.86111111111111105</v>
      </c>
      <c r="B251" s="152">
        <f t="shared" si="6"/>
        <v>0</v>
      </c>
      <c r="D251" s="152">
        <f t="shared" si="7"/>
        <v>0</v>
      </c>
    </row>
    <row r="252" spans="1:4" ht="14.45" x14ac:dyDescent="0.3">
      <c r="A252" s="145">
        <v>0.86458333333333304</v>
      </c>
      <c r="B252" s="152">
        <f t="shared" si="6"/>
        <v>0</v>
      </c>
      <c r="D252" s="152">
        <f t="shared" si="7"/>
        <v>0</v>
      </c>
    </row>
    <row r="253" spans="1:4" ht="14.45" x14ac:dyDescent="0.3">
      <c r="A253" s="145">
        <v>0.86805555555555503</v>
      </c>
      <c r="B253" s="152">
        <f t="shared" si="6"/>
        <v>0</v>
      </c>
      <c r="D253" s="152">
        <f t="shared" si="7"/>
        <v>0</v>
      </c>
    </row>
    <row r="254" spans="1:4" ht="14.45" x14ac:dyDescent="0.3">
      <c r="A254" s="145">
        <v>0.87152777777777801</v>
      </c>
      <c r="B254" s="152">
        <f t="shared" si="6"/>
        <v>0</v>
      </c>
      <c r="D254" s="152">
        <f t="shared" si="7"/>
        <v>0</v>
      </c>
    </row>
    <row r="255" spans="1:4" ht="14.45" x14ac:dyDescent="0.3">
      <c r="A255" s="145">
        <v>0.875</v>
      </c>
      <c r="B255" s="152">
        <f t="shared" si="6"/>
        <v>0</v>
      </c>
      <c r="D255" s="152">
        <f t="shared" si="7"/>
        <v>0</v>
      </c>
    </row>
    <row r="256" spans="1:4" ht="14.45" x14ac:dyDescent="0.3">
      <c r="A256" s="145">
        <v>0.87847222222222199</v>
      </c>
      <c r="B256" s="152">
        <f t="shared" si="6"/>
        <v>0</v>
      </c>
      <c r="D256" s="152">
        <f t="shared" si="7"/>
        <v>0</v>
      </c>
    </row>
    <row r="257" spans="1:4" ht="14.45" x14ac:dyDescent="0.3">
      <c r="A257" s="145">
        <v>0.88194444444444398</v>
      </c>
      <c r="B257" s="152">
        <f t="shared" si="6"/>
        <v>0</v>
      </c>
      <c r="D257" s="152">
        <f t="shared" si="7"/>
        <v>0</v>
      </c>
    </row>
    <row r="258" spans="1:4" ht="14.45" x14ac:dyDescent="0.3">
      <c r="A258" s="145">
        <v>0.88541666666666696</v>
      </c>
      <c r="B258" s="152">
        <f t="shared" si="6"/>
        <v>0</v>
      </c>
      <c r="D258" s="152">
        <f t="shared" si="7"/>
        <v>0</v>
      </c>
    </row>
    <row r="259" spans="1:4" ht="14.45" x14ac:dyDescent="0.3">
      <c r="A259" s="145">
        <v>0.88888888888888895</v>
      </c>
      <c r="B259" s="152">
        <f t="shared" si="6"/>
        <v>0</v>
      </c>
      <c r="D259" s="152">
        <f t="shared" si="7"/>
        <v>0</v>
      </c>
    </row>
    <row r="260" spans="1:4" ht="14.45" x14ac:dyDescent="0.3">
      <c r="A260" s="145">
        <v>0.89236111111111105</v>
      </c>
      <c r="B260" s="152">
        <f t="shared" ref="B260:B290" si="8">2*C260</f>
        <v>0</v>
      </c>
      <c r="D260" s="152">
        <f t="shared" ref="D260:D290" si="9">B260+C260</f>
        <v>0</v>
      </c>
    </row>
    <row r="261" spans="1:4" ht="14.45" x14ac:dyDescent="0.3">
      <c r="A261" s="145">
        <v>0.89583333333333304</v>
      </c>
      <c r="B261" s="152">
        <f t="shared" si="8"/>
        <v>0</v>
      </c>
      <c r="D261" s="152">
        <f t="shared" si="9"/>
        <v>0</v>
      </c>
    </row>
    <row r="262" spans="1:4" ht="14.45" x14ac:dyDescent="0.3">
      <c r="A262" s="145">
        <v>0.89930555555555503</v>
      </c>
      <c r="B262" s="152">
        <f t="shared" si="8"/>
        <v>0</v>
      </c>
      <c r="D262" s="152">
        <f t="shared" si="9"/>
        <v>0</v>
      </c>
    </row>
    <row r="263" spans="1:4" ht="14.45" x14ac:dyDescent="0.3">
      <c r="A263" s="145">
        <v>0.90277777777777801</v>
      </c>
      <c r="B263" s="152">
        <f t="shared" si="8"/>
        <v>0</v>
      </c>
      <c r="D263" s="152">
        <f t="shared" si="9"/>
        <v>0</v>
      </c>
    </row>
    <row r="264" spans="1:4" ht="14.45" x14ac:dyDescent="0.3">
      <c r="A264" s="145">
        <v>0.90625</v>
      </c>
      <c r="B264" s="152">
        <f t="shared" si="8"/>
        <v>0</v>
      </c>
      <c r="D264" s="152">
        <f t="shared" si="9"/>
        <v>0</v>
      </c>
    </row>
    <row r="265" spans="1:4" ht="14.45" x14ac:dyDescent="0.3">
      <c r="A265" s="145">
        <v>0.90972222222222199</v>
      </c>
      <c r="B265" s="152">
        <f t="shared" si="8"/>
        <v>0</v>
      </c>
      <c r="D265" s="152">
        <f t="shared" si="9"/>
        <v>0</v>
      </c>
    </row>
    <row r="266" spans="1:4" ht="14.45" x14ac:dyDescent="0.3">
      <c r="A266" s="145">
        <v>0.91319444444444398</v>
      </c>
      <c r="B266" s="152">
        <f t="shared" si="8"/>
        <v>0</v>
      </c>
      <c r="D266" s="152">
        <f t="shared" si="9"/>
        <v>0</v>
      </c>
    </row>
    <row r="267" spans="1:4" ht="14.45" x14ac:dyDescent="0.3">
      <c r="A267" s="145">
        <v>0.91666666666666696</v>
      </c>
      <c r="B267" s="152">
        <f t="shared" si="8"/>
        <v>3000</v>
      </c>
      <c r="C267" s="152">
        <v>1500</v>
      </c>
      <c r="D267" s="152">
        <f t="shared" si="9"/>
        <v>4500</v>
      </c>
    </row>
    <row r="268" spans="1:4" ht="14.45" x14ac:dyDescent="0.3">
      <c r="A268" s="145">
        <v>0.92013888888888895</v>
      </c>
      <c r="B268" s="152">
        <f t="shared" si="8"/>
        <v>3000</v>
      </c>
      <c r="C268" s="152">
        <v>1500</v>
      </c>
      <c r="D268" s="152">
        <f t="shared" si="9"/>
        <v>4500</v>
      </c>
    </row>
    <row r="269" spans="1:4" ht="14.45" x14ac:dyDescent="0.3">
      <c r="A269" s="145">
        <v>0.92361111111111105</v>
      </c>
      <c r="B269" s="152">
        <f t="shared" si="8"/>
        <v>3000</v>
      </c>
      <c r="C269" s="152">
        <v>1500</v>
      </c>
      <c r="D269" s="152">
        <f t="shared" si="9"/>
        <v>4500</v>
      </c>
    </row>
    <row r="270" spans="1:4" ht="14.45" x14ac:dyDescent="0.3">
      <c r="A270" s="145">
        <v>0.92708333333333304</v>
      </c>
      <c r="B270" s="152">
        <f t="shared" si="8"/>
        <v>3000</v>
      </c>
      <c r="C270" s="152">
        <v>1500</v>
      </c>
      <c r="D270" s="152">
        <f t="shared" si="9"/>
        <v>4500</v>
      </c>
    </row>
    <row r="271" spans="1:4" ht="14.45" x14ac:dyDescent="0.3">
      <c r="A271" s="145">
        <v>0.93055555555555503</v>
      </c>
      <c r="B271" s="152">
        <f t="shared" si="8"/>
        <v>0</v>
      </c>
      <c r="D271" s="152">
        <f t="shared" si="9"/>
        <v>0</v>
      </c>
    </row>
    <row r="272" spans="1:4" ht="14.45" x14ac:dyDescent="0.3">
      <c r="A272" s="145">
        <v>0.93402777777777801</v>
      </c>
      <c r="B272" s="152">
        <f t="shared" si="8"/>
        <v>0</v>
      </c>
      <c r="D272" s="152">
        <f t="shared" si="9"/>
        <v>0</v>
      </c>
    </row>
    <row r="273" spans="1:4" ht="14.45" x14ac:dyDescent="0.3">
      <c r="A273" s="145">
        <v>0.9375</v>
      </c>
      <c r="B273" s="152">
        <f t="shared" si="8"/>
        <v>0</v>
      </c>
      <c r="D273" s="152">
        <f t="shared" si="9"/>
        <v>0</v>
      </c>
    </row>
    <row r="274" spans="1:4" ht="14.45" x14ac:dyDescent="0.3">
      <c r="A274" s="145">
        <v>0.94097222222222199</v>
      </c>
      <c r="B274" s="152">
        <f t="shared" si="8"/>
        <v>0</v>
      </c>
      <c r="D274" s="152">
        <f t="shared" si="9"/>
        <v>0</v>
      </c>
    </row>
    <row r="275" spans="1:4" ht="14.45" x14ac:dyDescent="0.3">
      <c r="A275" s="145">
        <v>0.94444444444444398</v>
      </c>
      <c r="B275" s="152">
        <f t="shared" si="8"/>
        <v>0</v>
      </c>
      <c r="D275" s="152">
        <f t="shared" si="9"/>
        <v>0</v>
      </c>
    </row>
    <row r="276" spans="1:4" ht="14.45" x14ac:dyDescent="0.3">
      <c r="A276" s="145">
        <v>0.94791666666666696</v>
      </c>
      <c r="B276" s="152">
        <f t="shared" si="8"/>
        <v>0</v>
      </c>
      <c r="D276" s="152">
        <f t="shared" si="9"/>
        <v>0</v>
      </c>
    </row>
    <row r="277" spans="1:4" ht="14.45" x14ac:dyDescent="0.3">
      <c r="A277" s="145">
        <v>0.95138888888888895</v>
      </c>
      <c r="B277" s="152">
        <f t="shared" si="8"/>
        <v>0</v>
      </c>
      <c r="D277" s="152">
        <f t="shared" si="9"/>
        <v>0</v>
      </c>
    </row>
    <row r="278" spans="1:4" ht="14.45" x14ac:dyDescent="0.3">
      <c r="A278" s="145">
        <v>0.95486111111111105</v>
      </c>
      <c r="B278" s="152">
        <f t="shared" si="8"/>
        <v>0</v>
      </c>
      <c r="D278" s="152">
        <f t="shared" si="9"/>
        <v>0</v>
      </c>
    </row>
    <row r="279" spans="1:4" ht="14.45" x14ac:dyDescent="0.3">
      <c r="A279" s="145">
        <v>0.95833333333333304</v>
      </c>
      <c r="B279" s="152">
        <f t="shared" si="8"/>
        <v>0</v>
      </c>
      <c r="D279" s="152">
        <f t="shared" si="9"/>
        <v>0</v>
      </c>
    </row>
    <row r="280" spans="1:4" ht="14.45" x14ac:dyDescent="0.3">
      <c r="A280" s="145">
        <v>0.96180555555555503</v>
      </c>
      <c r="B280" s="152">
        <f t="shared" si="8"/>
        <v>0</v>
      </c>
      <c r="D280" s="152">
        <f t="shared" si="9"/>
        <v>0</v>
      </c>
    </row>
    <row r="281" spans="1:4" ht="14.45" x14ac:dyDescent="0.3">
      <c r="A281" s="145">
        <v>0.96527777777777801</v>
      </c>
      <c r="B281" s="152">
        <f t="shared" si="8"/>
        <v>0</v>
      </c>
      <c r="D281" s="152">
        <f t="shared" si="9"/>
        <v>0</v>
      </c>
    </row>
    <row r="282" spans="1:4" ht="14.45" x14ac:dyDescent="0.3">
      <c r="A282" s="145">
        <v>0.96875</v>
      </c>
      <c r="B282" s="152">
        <f t="shared" si="8"/>
        <v>0</v>
      </c>
      <c r="D282" s="152">
        <f t="shared" si="9"/>
        <v>0</v>
      </c>
    </row>
    <row r="283" spans="1:4" ht="14.45" x14ac:dyDescent="0.3">
      <c r="A283" s="145">
        <v>0.97222222222222199</v>
      </c>
      <c r="B283" s="152">
        <f t="shared" si="8"/>
        <v>0</v>
      </c>
      <c r="D283" s="152">
        <f t="shared" si="9"/>
        <v>0</v>
      </c>
    </row>
    <row r="284" spans="1:4" ht="14.45" x14ac:dyDescent="0.3">
      <c r="A284" s="145">
        <v>0.97569444444444398</v>
      </c>
      <c r="B284" s="152">
        <f t="shared" si="8"/>
        <v>0</v>
      </c>
      <c r="D284" s="152">
        <f t="shared" si="9"/>
        <v>0</v>
      </c>
    </row>
    <row r="285" spans="1:4" ht="14.45" x14ac:dyDescent="0.3">
      <c r="A285" s="145">
        <v>0.97916666666666696</v>
      </c>
      <c r="B285" s="152">
        <f t="shared" si="8"/>
        <v>0</v>
      </c>
      <c r="D285" s="152">
        <f t="shared" si="9"/>
        <v>0</v>
      </c>
    </row>
    <row r="286" spans="1:4" ht="14.45" x14ac:dyDescent="0.3">
      <c r="A286" s="145">
        <v>0.98263888888888895</v>
      </c>
      <c r="B286" s="152">
        <f t="shared" si="8"/>
        <v>0</v>
      </c>
      <c r="D286" s="152">
        <f t="shared" si="9"/>
        <v>0</v>
      </c>
    </row>
    <row r="287" spans="1:4" ht="14.45" x14ac:dyDescent="0.3">
      <c r="A287" s="145">
        <v>0.98611111111111105</v>
      </c>
      <c r="B287" s="152">
        <f t="shared" si="8"/>
        <v>0</v>
      </c>
      <c r="D287" s="152">
        <f t="shared" si="9"/>
        <v>0</v>
      </c>
    </row>
    <row r="288" spans="1:4" ht="14.45" x14ac:dyDescent="0.3">
      <c r="A288" s="145">
        <v>0.98958333333333304</v>
      </c>
      <c r="B288" s="152">
        <f t="shared" si="8"/>
        <v>0</v>
      </c>
      <c r="D288" s="152">
        <f t="shared" si="9"/>
        <v>0</v>
      </c>
    </row>
    <row r="289" spans="1:4" ht="14.45" x14ac:dyDescent="0.3">
      <c r="A289" s="145">
        <v>0.99305555555555503</v>
      </c>
      <c r="B289" s="152">
        <f t="shared" si="8"/>
        <v>0</v>
      </c>
      <c r="D289" s="152">
        <f t="shared" si="9"/>
        <v>0</v>
      </c>
    </row>
    <row r="290" spans="1:4" ht="14.45" x14ac:dyDescent="0.3">
      <c r="A290" s="145">
        <v>0.99652777777777801</v>
      </c>
      <c r="B290" s="152">
        <f t="shared" si="8"/>
        <v>0</v>
      </c>
      <c r="D290" s="152">
        <f t="shared" si="9"/>
        <v>0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workbookViewId="0">
      <selection activeCell="F44" sqref="F44"/>
    </sheetView>
  </sheetViews>
  <sheetFormatPr defaultRowHeight="15" x14ac:dyDescent="0.25"/>
  <cols>
    <col min="1" max="1" width="23.28515625" bestFit="1" customWidth="1"/>
    <col min="2" max="2" width="12" bestFit="1" customWidth="1"/>
    <col min="3" max="3" width="9.7109375" bestFit="1" customWidth="1"/>
  </cols>
  <sheetData>
    <row r="2" spans="1:3" x14ac:dyDescent="0.25">
      <c r="A2" s="175" t="s">
        <v>86</v>
      </c>
      <c r="B2" s="176"/>
      <c r="C2" s="177"/>
    </row>
    <row r="3" spans="1:3" ht="14.45" x14ac:dyDescent="0.3">
      <c r="A3" s="123"/>
      <c r="B3" s="123"/>
      <c r="C3" s="123"/>
    </row>
    <row r="4" spans="1:3" x14ac:dyDescent="0.25">
      <c r="A4" s="122" t="s">
        <v>87</v>
      </c>
      <c r="B4" s="122" t="s">
        <v>99</v>
      </c>
      <c r="C4" s="122" t="s">
        <v>98</v>
      </c>
    </row>
    <row r="5" spans="1:3" x14ac:dyDescent="0.25">
      <c r="A5" s="122"/>
      <c r="B5" s="122" t="s">
        <v>74</v>
      </c>
      <c r="C5" s="123"/>
    </row>
    <row r="6" spans="1:3" x14ac:dyDescent="0.25">
      <c r="A6" s="123" t="str">
        <f>'planilha principal'!F3</f>
        <v>sala</v>
      </c>
      <c r="B6" s="125">
        <f>'planilha principal'!O3+B13+B14</f>
        <v>149</v>
      </c>
      <c r="C6" s="123" t="s">
        <v>72</v>
      </c>
    </row>
    <row r="7" spans="1:3" x14ac:dyDescent="0.25">
      <c r="A7" s="123" t="str">
        <f>'planilha principal'!F4</f>
        <v>Banheiro</v>
      </c>
      <c r="B7" s="123">
        <f>'planilha principal'!O4+B21</f>
        <v>39.6</v>
      </c>
      <c r="C7" s="123" t="s">
        <v>72</v>
      </c>
    </row>
    <row r="8" spans="1:3" x14ac:dyDescent="0.25">
      <c r="A8" s="123" t="str">
        <f>'planilha principal'!F5</f>
        <v>quarto</v>
      </c>
      <c r="B8" s="123">
        <f>'planilha principal'!O5</f>
        <v>16.2</v>
      </c>
      <c r="C8" s="123" t="s">
        <v>72</v>
      </c>
    </row>
    <row r="9" spans="1:3" x14ac:dyDescent="0.25">
      <c r="A9" s="123" t="str">
        <f>'planilha principal'!F6</f>
        <v>Cozinha</v>
      </c>
      <c r="B9" s="123">
        <f>'planilha principal'!O6+B19+B15</f>
        <v>57</v>
      </c>
      <c r="C9" s="123" t="s">
        <v>72</v>
      </c>
    </row>
    <row r="10" spans="1:3" x14ac:dyDescent="0.25">
      <c r="A10" s="123" t="str">
        <f>'planilha principal'!F7</f>
        <v>Corredor</v>
      </c>
      <c r="B10" s="123">
        <f>'planilha principal'!O7</f>
        <v>2.25</v>
      </c>
      <c r="C10" s="123" t="s">
        <v>72</v>
      </c>
    </row>
    <row r="11" spans="1:3" x14ac:dyDescent="0.25">
      <c r="A11" s="123" t="str">
        <f>'planilha principal'!F8</f>
        <v xml:space="preserve">Área de serviço </v>
      </c>
      <c r="B11" s="123">
        <f>'planilha principal'!O8+B16+B17</f>
        <v>84.637500000000003</v>
      </c>
      <c r="C11" s="123" t="s">
        <v>72</v>
      </c>
    </row>
    <row r="12" spans="1:3" ht="14.45" hidden="1" x14ac:dyDescent="0.3">
      <c r="A12" s="123">
        <f>'planilha principal'!F9</f>
        <v>0</v>
      </c>
      <c r="B12" s="123">
        <f>'planilha principal'!O9</f>
        <v>45.9</v>
      </c>
      <c r="C12" s="123" t="s">
        <v>72</v>
      </c>
    </row>
    <row r="13" spans="1:3" ht="14.45" hidden="1" x14ac:dyDescent="0.3">
      <c r="A13" s="123" t="str">
        <f>'planilha principal'!F10</f>
        <v>Sala</v>
      </c>
      <c r="B13" s="123">
        <f>'planilha principal'!O10</f>
        <v>12</v>
      </c>
      <c r="C13" s="123" t="s">
        <v>72</v>
      </c>
    </row>
    <row r="14" spans="1:3" ht="14.45" hidden="1" x14ac:dyDescent="0.3">
      <c r="A14" s="123" t="str">
        <f>'planilha principal'!F11</f>
        <v>Sala</v>
      </c>
      <c r="B14" s="123">
        <f>'planilha principal'!O11</f>
        <v>128</v>
      </c>
      <c r="C14" s="123" t="s">
        <v>72</v>
      </c>
    </row>
    <row r="15" spans="1:3" ht="14.45" hidden="1" x14ac:dyDescent="0.3">
      <c r="A15" s="123" t="str">
        <f>'planilha principal'!F12</f>
        <v>Cozinha</v>
      </c>
      <c r="B15" s="123">
        <f>'planilha principal'!O12</f>
        <v>45</v>
      </c>
      <c r="C15" s="123" t="s">
        <v>72</v>
      </c>
    </row>
    <row r="16" spans="1:3" ht="14.45" hidden="1" x14ac:dyDescent="0.3">
      <c r="A16" s="123" t="str">
        <f>'planilha principal'!F13</f>
        <v>Área de serviço</v>
      </c>
      <c r="B16" s="123">
        <f>'planilha principal'!O13</f>
        <v>36</v>
      </c>
      <c r="C16" s="123" t="s">
        <v>72</v>
      </c>
    </row>
    <row r="17" spans="1:3" ht="14.45" hidden="1" x14ac:dyDescent="0.3">
      <c r="A17" s="123" t="str">
        <f>'planilha principal'!F14</f>
        <v>Área de serviço</v>
      </c>
      <c r="B17" s="123">
        <f>'planilha principal'!O14</f>
        <v>45.037500000000001</v>
      </c>
      <c r="C17" s="123" t="s">
        <v>72</v>
      </c>
    </row>
    <row r="18" spans="1:3" ht="14.45" hidden="1" x14ac:dyDescent="0.3">
      <c r="A18" s="123">
        <f>'planilha principal'!F15</f>
        <v>0</v>
      </c>
      <c r="B18" s="123">
        <f>'planilha principal'!O15</f>
        <v>0</v>
      </c>
      <c r="C18" s="123" t="s">
        <v>72</v>
      </c>
    </row>
    <row r="19" spans="1:3" ht="14.45" hidden="1" x14ac:dyDescent="0.3">
      <c r="A19" s="123" t="str">
        <f>'planilha principal'!F16</f>
        <v>Cozinha</v>
      </c>
      <c r="B19" s="123">
        <f>'planilha principal'!O16</f>
        <v>3</v>
      </c>
      <c r="C19" s="123" t="s">
        <v>72</v>
      </c>
    </row>
    <row r="20" spans="1:3" ht="14.45" hidden="1" x14ac:dyDescent="0.3">
      <c r="A20" s="123">
        <f>'planilha principal'!F17</f>
        <v>0</v>
      </c>
      <c r="B20" s="123">
        <f>'planilha principal'!O17</f>
        <v>84.037499999999994</v>
      </c>
      <c r="C20" s="123" t="s">
        <v>72</v>
      </c>
    </row>
    <row r="21" spans="1:3" ht="14.45" hidden="1" x14ac:dyDescent="0.3">
      <c r="A21" s="123" t="str">
        <f>'planilha principal'!F18</f>
        <v>Banheiro</v>
      </c>
      <c r="B21" s="123">
        <f>'planilha principal'!O18</f>
        <v>33.75</v>
      </c>
      <c r="C21" s="123" t="s">
        <v>72</v>
      </c>
    </row>
    <row r="22" spans="1:3" ht="14.45" hidden="1" x14ac:dyDescent="0.3">
      <c r="A22" s="123">
        <f>'planilha principal'!F19</f>
        <v>1</v>
      </c>
      <c r="B22" s="123">
        <f>'planilha principal'!O19</f>
        <v>11.25</v>
      </c>
      <c r="C22" s="123" t="s">
        <v>72</v>
      </c>
    </row>
    <row r="23" spans="1:3" ht="14.45" hidden="1" x14ac:dyDescent="0.3">
      <c r="A23" s="123">
        <f>'planilha principal'!F20</f>
        <v>0</v>
      </c>
      <c r="B23" s="123">
        <f>'planilha principal'!O20</f>
        <v>11.25</v>
      </c>
      <c r="C23" s="123" t="s">
        <v>72</v>
      </c>
    </row>
    <row r="24" spans="1:3" ht="14.45" hidden="1" x14ac:dyDescent="0.3">
      <c r="A24" s="123">
        <f>'planilha principal'!F21</f>
        <v>0</v>
      </c>
      <c r="B24" s="123">
        <f>'planilha principal'!O21</f>
        <v>11.25</v>
      </c>
      <c r="C24" s="123" t="s">
        <v>72</v>
      </c>
    </row>
    <row r="25" spans="1:3" ht="14.45" hidden="1" x14ac:dyDescent="0.3">
      <c r="A25" s="123">
        <f>'planilha principal'!F22</f>
        <v>0</v>
      </c>
      <c r="B25" s="123">
        <f>'planilha principal'!O22</f>
        <v>11.25</v>
      </c>
      <c r="C25" s="123" t="s">
        <v>72</v>
      </c>
    </row>
    <row r="26" spans="1:3" ht="14.45" hidden="1" x14ac:dyDescent="0.3">
      <c r="A26" s="123">
        <f>'planilha principal'!F23</f>
        <v>0</v>
      </c>
      <c r="B26" s="123">
        <f>'planilha principal'!O23</f>
        <v>78.75</v>
      </c>
      <c r="C26" s="123" t="s">
        <v>72</v>
      </c>
    </row>
    <row r="27" spans="1:3" ht="14.45" hidden="1" x14ac:dyDescent="0.3">
      <c r="A27" s="123" t="str">
        <f>'planilha principal'!F24</f>
        <v>Banheiro</v>
      </c>
      <c r="B27" s="123">
        <f>'planilha principal'!O24</f>
        <v>0</v>
      </c>
      <c r="C27" s="123" t="s">
        <v>72</v>
      </c>
    </row>
    <row r="28" spans="1:3" ht="14.45" hidden="1" x14ac:dyDescent="0.3">
      <c r="A28" s="123">
        <f>'planilha principal'!F25</f>
        <v>2</v>
      </c>
      <c r="B28" s="123">
        <f>'planilha principal'!O25</f>
        <v>0</v>
      </c>
      <c r="C28" s="123" t="s">
        <v>72</v>
      </c>
    </row>
    <row r="29" spans="1:3" ht="14.45" hidden="1" x14ac:dyDescent="0.3">
      <c r="A29" s="123">
        <f>'planilha principal'!F26</f>
        <v>0</v>
      </c>
      <c r="B29" s="123">
        <f>'planilha principal'!O26</f>
        <v>0</v>
      </c>
      <c r="C29" s="123" t="s">
        <v>72</v>
      </c>
    </row>
    <row r="30" spans="1:3" ht="14.45" hidden="1" x14ac:dyDescent="0.3">
      <c r="A30" s="123">
        <f>'planilha principal'!F27</f>
        <v>0</v>
      </c>
      <c r="B30" s="123">
        <f>'planilha principal'!O27</f>
        <v>0</v>
      </c>
      <c r="C30" s="123" t="s">
        <v>72</v>
      </c>
    </row>
    <row r="31" spans="1:3" ht="14.45" hidden="1" x14ac:dyDescent="0.3">
      <c r="A31" s="123">
        <f>'planilha principal'!F28</f>
        <v>0</v>
      </c>
      <c r="B31" s="123">
        <f>'planilha principal'!O28</f>
        <v>0</v>
      </c>
      <c r="C31" s="123" t="s">
        <v>72</v>
      </c>
    </row>
    <row r="32" spans="1:3" ht="14.45" hidden="1" x14ac:dyDescent="0.3">
      <c r="A32" s="123">
        <f>'planilha principal'!F29</f>
        <v>0</v>
      </c>
      <c r="B32" s="123">
        <f>'planilha principal'!O29</f>
        <v>0</v>
      </c>
      <c r="C32" s="123" t="s">
        <v>72</v>
      </c>
    </row>
    <row r="33" spans="1:3" ht="14.45" hidden="1" x14ac:dyDescent="0.3">
      <c r="A33" s="123" t="str">
        <f>'planilha principal'!F30</f>
        <v>Cozinha</v>
      </c>
      <c r="B33" s="123">
        <f>'planilha principal'!O30</f>
        <v>0</v>
      </c>
      <c r="C33" s="123" t="s">
        <v>72</v>
      </c>
    </row>
    <row r="34" spans="1:3" ht="14.45" hidden="1" x14ac:dyDescent="0.3">
      <c r="A34" s="123">
        <f>'planilha principal'!F31</f>
        <v>0</v>
      </c>
      <c r="B34" s="123">
        <f>'planilha principal'!O31</f>
        <v>0</v>
      </c>
      <c r="C34" s="123" t="s">
        <v>72</v>
      </c>
    </row>
    <row r="35" spans="1:3" ht="14.45" hidden="1" x14ac:dyDescent="0.3">
      <c r="A35" s="123">
        <f>'planilha principal'!F32</f>
        <v>0</v>
      </c>
      <c r="B35" s="123">
        <f>'planilha principal'!O32</f>
        <v>0</v>
      </c>
      <c r="C35" s="123" t="s">
        <v>72</v>
      </c>
    </row>
    <row r="36" spans="1:3" ht="14.45" hidden="1" x14ac:dyDescent="0.3">
      <c r="A36" s="123">
        <f>'planilha principal'!F33</f>
        <v>0</v>
      </c>
      <c r="B36" s="123">
        <f>'planilha principal'!O33</f>
        <v>0</v>
      </c>
      <c r="C36" s="123" t="s">
        <v>72</v>
      </c>
    </row>
    <row r="37" spans="1:3" ht="14.45" hidden="1" x14ac:dyDescent="0.3">
      <c r="A37" s="123">
        <f>'planilha principal'!F34</f>
        <v>0</v>
      </c>
      <c r="B37" s="123">
        <f>'planilha principal'!O34</f>
        <v>0</v>
      </c>
      <c r="C37" s="123" t="s">
        <v>72</v>
      </c>
    </row>
    <row r="38" spans="1:3" ht="14.45" hidden="1" x14ac:dyDescent="0.3">
      <c r="A38" s="123">
        <f>'planilha principal'!F35</f>
        <v>0</v>
      </c>
      <c r="B38" s="123">
        <f>'planilha principal'!O35</f>
        <v>0</v>
      </c>
      <c r="C38" s="123" t="s">
        <v>72</v>
      </c>
    </row>
    <row r="39" spans="1:3" ht="14.45" hidden="1" x14ac:dyDescent="0.3">
      <c r="A39" s="123">
        <f>'planilha principal'!F36</f>
        <v>0</v>
      </c>
      <c r="B39" s="123">
        <f>'planilha principal'!O36</f>
        <v>0</v>
      </c>
      <c r="C39" s="123" t="s">
        <v>72</v>
      </c>
    </row>
    <row r="40" spans="1:3" ht="14.45" hidden="1" x14ac:dyDescent="0.3">
      <c r="A40" s="123">
        <f>'planilha principal'!F37</f>
        <v>0</v>
      </c>
      <c r="B40" s="123">
        <f>'planilha principal'!O37</f>
        <v>0</v>
      </c>
      <c r="C40" s="123" t="s">
        <v>72</v>
      </c>
    </row>
    <row r="41" spans="1:3" ht="14.45" hidden="1" x14ac:dyDescent="0.3">
      <c r="A41" s="123">
        <f>'planilha principal'!F38</f>
        <v>0</v>
      </c>
      <c r="B41" s="123">
        <f>'planilha principal'!O38</f>
        <v>0</v>
      </c>
      <c r="C41" s="123" t="s">
        <v>72</v>
      </c>
    </row>
    <row r="42" spans="1:3" s="121" customFormat="1" x14ac:dyDescent="0.25">
      <c r="A42" s="122" t="s">
        <v>78</v>
      </c>
      <c r="B42" s="128">
        <f>B11+B10+B9+B8+B7+B6</f>
        <v>348.6875</v>
      </c>
      <c r="C42" s="122" t="s">
        <v>72</v>
      </c>
    </row>
    <row r="45" spans="1:3" x14ac:dyDescent="0.25">
      <c r="A45" s="175" t="s">
        <v>96</v>
      </c>
      <c r="B45" s="176"/>
      <c r="C45" s="177"/>
    </row>
    <row r="46" spans="1:3" ht="14.45" x14ac:dyDescent="0.3">
      <c r="A46" s="122"/>
      <c r="B46" s="122" t="s">
        <v>97</v>
      </c>
      <c r="C46" s="122" t="s">
        <v>98</v>
      </c>
    </row>
    <row r="47" spans="1:3" ht="14.45" x14ac:dyDescent="0.3">
      <c r="A47" s="123" t="s">
        <v>88</v>
      </c>
      <c r="B47" s="123">
        <v>4.5</v>
      </c>
      <c r="C47" s="123" t="s">
        <v>92</v>
      </c>
    </row>
    <row r="48" spans="1:3" x14ac:dyDescent="0.25">
      <c r="A48" s="123" t="s">
        <v>91</v>
      </c>
      <c r="B48" s="123">
        <v>63</v>
      </c>
      <c r="C48" s="123" t="s">
        <v>93</v>
      </c>
    </row>
    <row r="49" spans="1:3" ht="14.45" x14ac:dyDescent="0.3">
      <c r="A49" s="123" t="s">
        <v>89</v>
      </c>
      <c r="B49" s="123">
        <f>b!B10</f>
        <v>0.1403517282898494</v>
      </c>
      <c r="C49" s="123" t="s">
        <v>94</v>
      </c>
    </row>
    <row r="50" spans="1:3" s="121" customFormat="1" ht="14.45" x14ac:dyDescent="0.3">
      <c r="A50" s="122" t="s">
        <v>90</v>
      </c>
      <c r="B50" s="122">
        <f>B49/B47</f>
        <v>3.1189272953299867E-2</v>
      </c>
      <c r="C50" s="122" t="str">
        <f>A50</f>
        <v>TEP/capita</v>
      </c>
    </row>
    <row r="51" spans="1:3" s="121" customFormat="1" ht="14.45" x14ac:dyDescent="0.3">
      <c r="A51" s="122" t="s">
        <v>95</v>
      </c>
      <c r="B51" s="122">
        <f>B50/B48</f>
        <v>4.9506782465555345E-4</v>
      </c>
      <c r="C51" s="122" t="str">
        <f>A51</f>
        <v>TEP/m2</v>
      </c>
    </row>
  </sheetData>
  <mergeCells count="2">
    <mergeCell ref="A2:C2"/>
    <mergeCell ref="A45:C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 principal</vt:lpstr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gepea486</cp:lastModifiedBy>
  <dcterms:created xsi:type="dcterms:W3CDTF">2015-03-05T22:00:58Z</dcterms:created>
  <dcterms:modified xsi:type="dcterms:W3CDTF">2015-03-11T17:01:59Z</dcterms:modified>
</cp:coreProperties>
</file>