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1860" windowWidth="15195" windowHeight="5640"/>
  </bookViews>
  <sheets>
    <sheet name="MP disponíveis no lab" sheetId="4" r:id="rId1"/>
    <sheet name="Exemplos" sheetId="3" r:id="rId2"/>
  </sheets>
  <calcPr calcId="125725"/>
</workbook>
</file>

<file path=xl/calcChain.xml><?xml version="1.0" encoding="utf-8"?>
<calcChain xmlns="http://schemas.openxmlformats.org/spreadsheetml/2006/main">
  <c r="D23" i="4"/>
  <c r="H23"/>
  <c r="I23"/>
  <c r="L23"/>
  <c r="M23"/>
  <c r="P23"/>
  <c r="Q23"/>
  <c r="E19"/>
  <c r="F19"/>
  <c r="I19"/>
  <c r="J19"/>
  <c r="M19"/>
  <c r="N19"/>
  <c r="Q19"/>
  <c r="C19"/>
  <c r="R2"/>
  <c r="G19" s="1"/>
  <c r="R6"/>
  <c r="F23" s="1"/>
  <c r="R7"/>
  <c r="E24" s="1"/>
  <c r="R8"/>
  <c r="D25" s="1"/>
  <c r="R9"/>
  <c r="D26" s="1"/>
  <c r="R10"/>
  <c r="D27" s="1"/>
  <c r="R11"/>
  <c r="D28" s="1"/>
  <c r="R12"/>
  <c r="D29" s="1"/>
  <c r="R13"/>
  <c r="D30" s="1"/>
  <c r="R14"/>
  <c r="D31" s="1"/>
  <c r="R15"/>
  <c r="D32" s="1"/>
  <c r="R16"/>
  <c r="D33" s="1"/>
  <c r="E5"/>
  <c r="D5"/>
  <c r="C4"/>
  <c r="J4"/>
  <c r="I4"/>
  <c r="F4"/>
  <c r="E4"/>
  <c r="D4"/>
  <c r="G3"/>
  <c r="F3"/>
  <c r="E3"/>
  <c r="D3"/>
  <c r="H3"/>
  <c r="M83" i="3"/>
  <c r="M82"/>
  <c r="J65"/>
  <c r="J64"/>
  <c r="C53"/>
  <c r="C59" s="1"/>
  <c r="C65" s="1"/>
  <c r="C71" s="1"/>
  <c r="C77" s="1"/>
  <c r="C83" s="1"/>
  <c r="C89" s="1"/>
  <c r="M41"/>
  <c r="M40"/>
  <c r="Q28"/>
  <c r="M23"/>
  <c r="M22"/>
  <c r="I11"/>
  <c r="I10"/>
  <c r="I5"/>
  <c r="I4"/>
  <c r="E23" i="4" l="1"/>
  <c r="P24"/>
  <c r="L24"/>
  <c r="H24"/>
  <c r="D24"/>
  <c r="O25"/>
  <c r="K25"/>
  <c r="G25"/>
  <c r="C26"/>
  <c r="O26"/>
  <c r="K26"/>
  <c r="G26"/>
  <c r="C27"/>
  <c r="O27"/>
  <c r="K27"/>
  <c r="G27"/>
  <c r="C28"/>
  <c r="O28"/>
  <c r="K28"/>
  <c r="G28"/>
  <c r="C29"/>
  <c r="O29"/>
  <c r="K29"/>
  <c r="G29"/>
  <c r="C30"/>
  <c r="O30"/>
  <c r="K30"/>
  <c r="G30"/>
  <c r="C31"/>
  <c r="O31"/>
  <c r="K31"/>
  <c r="G31"/>
  <c r="C32"/>
  <c r="O32"/>
  <c r="K32"/>
  <c r="G32"/>
  <c r="C33"/>
  <c r="O33"/>
  <c r="K33"/>
  <c r="G33"/>
  <c r="O24"/>
  <c r="K24"/>
  <c r="G24"/>
  <c r="C25"/>
  <c r="N25"/>
  <c r="J25"/>
  <c r="F25"/>
  <c r="R26"/>
  <c r="N26"/>
  <c r="J26"/>
  <c r="F26"/>
  <c r="R27"/>
  <c r="N27"/>
  <c r="J27"/>
  <c r="F27"/>
  <c r="R28"/>
  <c r="N28"/>
  <c r="J28"/>
  <c r="F28"/>
  <c r="R29"/>
  <c r="N29"/>
  <c r="J29"/>
  <c r="F29"/>
  <c r="R30"/>
  <c r="N30"/>
  <c r="J30"/>
  <c r="F30"/>
  <c r="R31"/>
  <c r="N31"/>
  <c r="J31"/>
  <c r="F31"/>
  <c r="R32"/>
  <c r="N32"/>
  <c r="J32"/>
  <c r="F32"/>
  <c r="R33"/>
  <c r="N33"/>
  <c r="J33"/>
  <c r="F33"/>
  <c r="P19"/>
  <c r="L19"/>
  <c r="H19"/>
  <c r="D19"/>
  <c r="R19" s="1"/>
  <c r="O23"/>
  <c r="K23"/>
  <c r="G23"/>
  <c r="C24"/>
  <c r="N24"/>
  <c r="J24"/>
  <c r="F24"/>
  <c r="Q25"/>
  <c r="M25"/>
  <c r="I25"/>
  <c r="E25"/>
  <c r="Q26"/>
  <c r="M26"/>
  <c r="I26"/>
  <c r="E26"/>
  <c r="Q27"/>
  <c r="M27"/>
  <c r="I27"/>
  <c r="E27"/>
  <c r="Q28"/>
  <c r="M28"/>
  <c r="I28"/>
  <c r="E28"/>
  <c r="Q29"/>
  <c r="M29"/>
  <c r="I29"/>
  <c r="E29"/>
  <c r="Q30"/>
  <c r="M30"/>
  <c r="I30"/>
  <c r="E30"/>
  <c r="Q31"/>
  <c r="M31"/>
  <c r="I31"/>
  <c r="E31"/>
  <c r="Q32"/>
  <c r="M32"/>
  <c r="I32"/>
  <c r="E32"/>
  <c r="Q33"/>
  <c r="M33"/>
  <c r="I33"/>
  <c r="E33"/>
  <c r="O19"/>
  <c r="K19"/>
  <c r="C23"/>
  <c r="N23"/>
  <c r="J23"/>
  <c r="Q24"/>
  <c r="M24"/>
  <c r="I24"/>
  <c r="P25"/>
  <c r="L25"/>
  <c r="H25"/>
  <c r="P26"/>
  <c r="L26"/>
  <c r="H26"/>
  <c r="P27"/>
  <c r="L27"/>
  <c r="H27"/>
  <c r="P28"/>
  <c r="L28"/>
  <c r="H28"/>
  <c r="P29"/>
  <c r="L29"/>
  <c r="H29"/>
  <c r="P30"/>
  <c r="L30"/>
  <c r="H30"/>
  <c r="P31"/>
  <c r="L31"/>
  <c r="H31"/>
  <c r="P32"/>
  <c r="L32"/>
  <c r="H32"/>
  <c r="P33"/>
  <c r="L33"/>
  <c r="H33"/>
  <c r="R4"/>
  <c r="I21" s="1"/>
  <c r="R5"/>
  <c r="R3"/>
  <c r="H20" s="1"/>
  <c r="P29" i="3"/>
  <c r="O29"/>
  <c r="N29"/>
  <c r="M29"/>
  <c r="L29"/>
  <c r="K29"/>
  <c r="J29"/>
  <c r="I29"/>
  <c r="H29"/>
  <c r="G29"/>
  <c r="F29"/>
  <c r="E29"/>
  <c r="D29"/>
  <c r="I17"/>
  <c r="H17"/>
  <c r="G17"/>
  <c r="F17"/>
  <c r="E17"/>
  <c r="D17"/>
  <c r="J17" s="1"/>
  <c r="J16"/>
  <c r="R24" i="4" l="1"/>
  <c r="Q29" i="3"/>
  <c r="R23" i="4"/>
  <c r="R25"/>
  <c r="F22"/>
  <c r="H22"/>
  <c r="J22"/>
  <c r="L22"/>
  <c r="N22"/>
  <c r="P22"/>
  <c r="C22"/>
  <c r="G22"/>
  <c r="I22"/>
  <c r="K22"/>
  <c r="M22"/>
  <c r="O22"/>
  <c r="Q22"/>
  <c r="D22"/>
  <c r="F21"/>
  <c r="F20"/>
  <c r="E22"/>
  <c r="G20"/>
  <c r="J20"/>
  <c r="L20"/>
  <c r="N20"/>
  <c r="P20"/>
  <c r="C20"/>
  <c r="I20"/>
  <c r="K20"/>
  <c r="M20"/>
  <c r="O20"/>
  <c r="Q20"/>
  <c r="G21"/>
  <c r="K21"/>
  <c r="M21"/>
  <c r="O21"/>
  <c r="Q21"/>
  <c r="H21"/>
  <c r="L21"/>
  <c r="N21"/>
  <c r="P21"/>
  <c r="J21"/>
  <c r="D21"/>
  <c r="D20"/>
  <c r="C21"/>
  <c r="E21"/>
  <c r="E20"/>
  <c r="R21" l="1"/>
  <c r="R20"/>
  <c r="R22"/>
</calcChain>
</file>

<file path=xl/sharedStrings.xml><?xml version="1.0" encoding="utf-8"?>
<sst xmlns="http://schemas.openxmlformats.org/spreadsheetml/2006/main" count="220" uniqueCount="78">
  <si>
    <t>PF</t>
  </si>
  <si>
    <t>SIO2</t>
  </si>
  <si>
    <t>AL2O3</t>
  </si>
  <si>
    <t>NA2O</t>
  </si>
  <si>
    <t>K2O</t>
  </si>
  <si>
    <t>FE2O3</t>
  </si>
  <si>
    <t>CAO</t>
  </si>
  <si>
    <t>MGO</t>
  </si>
  <si>
    <t>TIO2</t>
  </si>
  <si>
    <t>TOTAL</t>
  </si>
  <si>
    <t>SiO2 (%)</t>
  </si>
  <si>
    <t>Fe2O3 (%)</t>
  </si>
  <si>
    <t>CaO (%)</t>
  </si>
  <si>
    <t>total</t>
  </si>
  <si>
    <t>FE203</t>
  </si>
  <si>
    <t>QUARTZO</t>
  </si>
  <si>
    <t>ALBITA</t>
  </si>
  <si>
    <t>SiO2</t>
  </si>
  <si>
    <t>Al2O3</t>
  </si>
  <si>
    <t>FeO3</t>
  </si>
  <si>
    <t>TiO2</t>
  </si>
  <si>
    <t>K20</t>
  </si>
  <si>
    <t>F203</t>
  </si>
  <si>
    <t>Na20</t>
  </si>
  <si>
    <t>ox de manganes</t>
  </si>
  <si>
    <t>ox  de cobre</t>
  </si>
  <si>
    <t>ox de potassio</t>
  </si>
  <si>
    <t>ox de calcio</t>
  </si>
  <si>
    <t>ox de sodio</t>
  </si>
  <si>
    <t>ox de magnesio</t>
  </si>
  <si>
    <t>ox de ferro</t>
  </si>
  <si>
    <t>ox de titanio</t>
  </si>
  <si>
    <t>silica</t>
  </si>
  <si>
    <t>alumina</t>
  </si>
  <si>
    <t>perda 120</t>
  </si>
  <si>
    <t>perda por calcinação</t>
  </si>
  <si>
    <t>sais soluveis em agua</t>
  </si>
  <si>
    <t>P2O5</t>
  </si>
  <si>
    <t>Na2O</t>
  </si>
  <si>
    <t>MgO</t>
  </si>
  <si>
    <t>MnO</t>
  </si>
  <si>
    <t>Total</t>
  </si>
  <si>
    <t>(Zr+Hf)O2</t>
  </si>
  <si>
    <t>Fe2O3</t>
  </si>
  <si>
    <t>CaO</t>
  </si>
  <si>
    <t xml:space="preserve"> SiO2</t>
  </si>
  <si>
    <t>Al2O3 (%)</t>
  </si>
  <si>
    <t>PF  (%)</t>
  </si>
  <si>
    <t>QUARTZO MICRONIZADO</t>
  </si>
  <si>
    <t>Na2O3</t>
  </si>
  <si>
    <t>P.F.</t>
  </si>
  <si>
    <t>ZrO2</t>
  </si>
  <si>
    <t>BaO</t>
  </si>
  <si>
    <t>AL203</t>
  </si>
  <si>
    <t xml:space="preserve">PF </t>
  </si>
  <si>
    <t>NORMALIZADO</t>
  </si>
  <si>
    <t>GRUPO</t>
  </si>
  <si>
    <t>TALCO (MAGNESINO)</t>
  </si>
  <si>
    <t xml:space="preserve">CAULIM CREME </t>
  </si>
  <si>
    <t>TALCO INDUSTRIAL (PIROFILITO)</t>
  </si>
  <si>
    <t>ARGILA CAULINITICA REFRATARIA</t>
  </si>
  <si>
    <t>ZIRCONITA</t>
  </si>
  <si>
    <t xml:space="preserve">CAULIM COLOIDAL </t>
  </si>
  <si>
    <t>ALUMINA CALCINADA</t>
  </si>
  <si>
    <t>QUARTZO  (MBM-8-T)</t>
  </si>
  <si>
    <t>ARGILA SÃO SIMÃO</t>
  </si>
  <si>
    <t>ARGILA CREME</t>
  </si>
  <si>
    <t>FELDESPATO POTÁSSICO</t>
  </si>
  <si>
    <r>
      <t>SiO</t>
    </r>
    <r>
      <rPr>
        <b/>
        <sz val="10"/>
        <color theme="0"/>
        <rFont val="Calibri"/>
        <family val="2"/>
        <scheme val="minor"/>
      </rPr>
      <t>2</t>
    </r>
  </si>
  <si>
    <r>
      <t>AL</t>
    </r>
    <r>
      <rPr>
        <b/>
        <sz val="10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O</t>
    </r>
    <r>
      <rPr>
        <b/>
        <sz val="10"/>
        <color theme="0"/>
        <rFont val="Calibri"/>
        <family val="2"/>
        <scheme val="minor"/>
      </rPr>
      <t>3</t>
    </r>
  </si>
  <si>
    <r>
      <t>Fe</t>
    </r>
    <r>
      <rPr>
        <b/>
        <sz val="10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O</t>
    </r>
    <r>
      <rPr>
        <b/>
        <sz val="10"/>
        <color theme="0"/>
        <rFont val="Calibri"/>
        <family val="2"/>
        <scheme val="minor"/>
      </rPr>
      <t>3</t>
    </r>
  </si>
  <si>
    <r>
      <t>K</t>
    </r>
    <r>
      <rPr>
        <b/>
        <sz val="10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O</t>
    </r>
  </si>
  <si>
    <r>
      <t>TiO</t>
    </r>
    <r>
      <rPr>
        <b/>
        <sz val="10"/>
        <color theme="0"/>
        <rFont val="Calibri"/>
        <family val="2"/>
        <scheme val="minor"/>
      </rPr>
      <t>2</t>
    </r>
  </si>
  <si>
    <r>
      <t>Na</t>
    </r>
    <r>
      <rPr>
        <b/>
        <sz val="10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O</t>
    </r>
  </si>
  <si>
    <r>
      <t>(Zr+Hf)O</t>
    </r>
    <r>
      <rPr>
        <b/>
        <sz val="10"/>
        <color theme="0"/>
        <rFont val="Calibri"/>
        <family val="2"/>
        <scheme val="minor"/>
      </rPr>
      <t>2</t>
    </r>
  </si>
  <si>
    <r>
      <t>P</t>
    </r>
    <r>
      <rPr>
        <b/>
        <sz val="10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O</t>
    </r>
    <r>
      <rPr>
        <b/>
        <sz val="10"/>
        <color theme="0"/>
        <rFont val="Calibri"/>
        <family val="2"/>
        <scheme val="minor"/>
      </rPr>
      <t>5</t>
    </r>
  </si>
  <si>
    <r>
      <t>Na</t>
    </r>
    <r>
      <rPr>
        <b/>
        <sz val="10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O</t>
    </r>
    <r>
      <rPr>
        <b/>
        <sz val="10"/>
        <color theme="0"/>
        <rFont val="Calibri"/>
        <family val="2"/>
        <scheme val="minor"/>
      </rPr>
      <t>3</t>
    </r>
  </si>
  <si>
    <r>
      <t>ZrO</t>
    </r>
    <r>
      <rPr>
        <b/>
        <sz val="10"/>
        <color theme="0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</si>
</sst>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10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/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2" fillId="0" borderId="0" xfId="0" applyFont="1" applyAlignment="1">
      <alignment horizontal="left" vertical="center"/>
    </xf>
    <xf numFmtId="10" fontId="0" fillId="0" borderId="0" xfId="0" applyNumberFormat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  <xf numFmtId="10" fontId="0" fillId="0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9" fontId="2" fillId="0" borderId="1" xfId="1" applyFont="1" applyBorder="1" applyAlignment="1">
      <alignment horizontal="center" vertical="center"/>
    </xf>
    <xf numFmtId="9" fontId="2" fillId="0" borderId="1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tabSelected="1" zoomScaleNormal="100" workbookViewId="0">
      <selection activeCell="Q32" sqref="Q32"/>
    </sheetView>
  </sheetViews>
  <sheetFormatPr defaultColWidth="11.42578125" defaultRowHeight="15"/>
  <cols>
    <col min="1" max="1" width="3" bestFit="1" customWidth="1"/>
    <col min="2" max="2" width="30.7109375" bestFit="1" customWidth="1"/>
    <col min="18" max="18" width="11.85546875" bestFit="1" customWidth="1"/>
  </cols>
  <sheetData>
    <row r="1" spans="1:18">
      <c r="A1" s="18"/>
      <c r="B1" s="26"/>
      <c r="C1" s="27" t="s">
        <v>0</v>
      </c>
      <c r="D1" s="27" t="s">
        <v>68</v>
      </c>
      <c r="E1" s="27" t="s">
        <v>69</v>
      </c>
      <c r="F1" s="27" t="s">
        <v>70</v>
      </c>
      <c r="G1" s="27" t="s">
        <v>44</v>
      </c>
      <c r="H1" s="27" t="s">
        <v>39</v>
      </c>
      <c r="I1" s="27" t="s">
        <v>71</v>
      </c>
      <c r="J1" s="27" t="s">
        <v>72</v>
      </c>
      <c r="K1" s="27" t="s">
        <v>73</v>
      </c>
      <c r="L1" s="27" t="s">
        <v>74</v>
      </c>
      <c r="M1" s="27" t="s">
        <v>75</v>
      </c>
      <c r="N1" s="27" t="s">
        <v>40</v>
      </c>
      <c r="O1" s="27" t="s">
        <v>76</v>
      </c>
      <c r="P1" s="27" t="s">
        <v>52</v>
      </c>
      <c r="Q1" s="27" t="s">
        <v>77</v>
      </c>
      <c r="R1" s="27" t="s">
        <v>13</v>
      </c>
    </row>
    <row r="2" spans="1:18">
      <c r="A2" s="19">
        <v>1</v>
      </c>
      <c r="B2" s="21" t="s">
        <v>15</v>
      </c>
      <c r="C2" s="22">
        <v>0.5</v>
      </c>
      <c r="D2" s="22">
        <v>98.7</v>
      </c>
      <c r="E2" s="22">
        <v>0.16</v>
      </c>
      <c r="F2" s="22">
        <v>0.03</v>
      </c>
      <c r="G2" s="22">
        <v>0.1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31">
        <f t="shared" ref="R2:R6" si="0">SUM(C2:Q2)</f>
        <v>99.49</v>
      </c>
    </row>
    <row r="3" spans="1:18">
      <c r="A3" s="19">
        <v>2</v>
      </c>
      <c r="B3" s="21" t="s">
        <v>57</v>
      </c>
      <c r="C3" s="30">
        <v>0</v>
      </c>
      <c r="D3" s="22">
        <f>Exemplos!E10</f>
        <v>60.1</v>
      </c>
      <c r="E3" s="22">
        <f>Exemplos!F10</f>
        <v>1.4</v>
      </c>
      <c r="F3" s="22">
        <f>Exemplos!G10</f>
        <v>0.3</v>
      </c>
      <c r="G3" s="22">
        <f>Exemplos!H10</f>
        <v>0.2</v>
      </c>
      <c r="H3" s="22">
        <f>Exemplos!D10</f>
        <v>31</v>
      </c>
      <c r="I3" s="22">
        <v>0</v>
      </c>
      <c r="J3" s="22">
        <v>0</v>
      </c>
      <c r="K3" s="22">
        <v>0</v>
      </c>
      <c r="L3" s="22">
        <v>0</v>
      </c>
      <c r="M3" s="22">
        <v>0</v>
      </c>
      <c r="N3" s="22">
        <v>0</v>
      </c>
      <c r="O3" s="22">
        <v>0</v>
      </c>
      <c r="P3" s="22">
        <v>0</v>
      </c>
      <c r="Q3" s="22">
        <v>0</v>
      </c>
      <c r="R3" s="31">
        <f t="shared" si="0"/>
        <v>93</v>
      </c>
    </row>
    <row r="4" spans="1:18">
      <c r="A4" s="19">
        <v>3</v>
      </c>
      <c r="B4" s="21" t="s">
        <v>58</v>
      </c>
      <c r="C4" s="22">
        <f>Exemplos!I16</f>
        <v>13</v>
      </c>
      <c r="D4" s="22">
        <f>Exemplos!D16</f>
        <v>48</v>
      </c>
      <c r="E4" s="22">
        <f>Exemplos!E16</f>
        <v>37</v>
      </c>
      <c r="F4" s="22">
        <f>Exemplos!F16</f>
        <v>1</v>
      </c>
      <c r="G4" s="22">
        <v>0</v>
      </c>
      <c r="H4" s="22">
        <v>0</v>
      </c>
      <c r="I4" s="22">
        <f>Exemplos!G16</f>
        <v>1</v>
      </c>
      <c r="J4" s="22">
        <f>Exemplos!H16</f>
        <v>0.1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31">
        <f t="shared" si="0"/>
        <v>100.1</v>
      </c>
    </row>
    <row r="5" spans="1:18">
      <c r="A5" s="19">
        <v>4</v>
      </c>
      <c r="B5" s="21" t="s">
        <v>59</v>
      </c>
      <c r="C5" s="22">
        <v>7</v>
      </c>
      <c r="D5" s="22">
        <f>Exemplos!D22</f>
        <v>67.099999999999994</v>
      </c>
      <c r="E5" s="22">
        <f>Exemplos!E22</f>
        <v>24.1</v>
      </c>
      <c r="F5" s="22">
        <v>0.6</v>
      </c>
      <c r="G5" s="22">
        <v>0.21</v>
      </c>
      <c r="H5" s="22">
        <v>0.45</v>
      </c>
      <c r="I5" s="22">
        <v>2.27</v>
      </c>
      <c r="J5" s="22">
        <v>0.25</v>
      </c>
      <c r="K5" s="22">
        <v>0.3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31">
        <f t="shared" si="0"/>
        <v>102.27999999999997</v>
      </c>
    </row>
    <row r="6" spans="1:18">
      <c r="A6" s="19">
        <v>5</v>
      </c>
      <c r="B6" s="21" t="s">
        <v>60</v>
      </c>
      <c r="C6" s="22">
        <v>1</v>
      </c>
      <c r="D6" s="22">
        <v>48.15</v>
      </c>
      <c r="E6" s="22">
        <v>37.76</v>
      </c>
      <c r="F6" s="22">
        <v>1.31</v>
      </c>
      <c r="G6" s="22">
        <v>0</v>
      </c>
      <c r="H6" s="22">
        <v>0</v>
      </c>
      <c r="I6" s="22">
        <v>0.42</v>
      </c>
      <c r="J6" s="22">
        <v>1.06</v>
      </c>
      <c r="K6" s="22">
        <v>0.03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31">
        <f t="shared" si="0"/>
        <v>89.73</v>
      </c>
    </row>
    <row r="7" spans="1:18">
      <c r="A7" s="19">
        <v>6</v>
      </c>
      <c r="B7" s="21" t="s">
        <v>61</v>
      </c>
      <c r="C7" s="30">
        <v>0</v>
      </c>
      <c r="D7" s="22">
        <v>30.3</v>
      </c>
      <c r="E7" s="22">
        <v>2.5</v>
      </c>
      <c r="F7" s="22">
        <v>0</v>
      </c>
      <c r="G7" s="22">
        <v>0</v>
      </c>
      <c r="H7" s="22">
        <v>0.01</v>
      </c>
      <c r="I7" s="22">
        <v>0.01</v>
      </c>
      <c r="J7" s="22">
        <v>0.36</v>
      </c>
      <c r="K7" s="22">
        <v>0.01</v>
      </c>
      <c r="L7" s="22">
        <v>64.3</v>
      </c>
      <c r="M7" s="22">
        <v>0.11</v>
      </c>
      <c r="N7" s="22">
        <v>0.01</v>
      </c>
      <c r="O7" s="22">
        <v>0</v>
      </c>
      <c r="P7" s="22">
        <v>0</v>
      </c>
      <c r="Q7" s="22">
        <v>0</v>
      </c>
      <c r="R7" s="31">
        <f t="shared" ref="R7:R16" si="1">SUM(C7:Q7)</f>
        <v>97.609999999999985</v>
      </c>
    </row>
    <row r="8" spans="1:18">
      <c r="A8" s="19">
        <v>7</v>
      </c>
      <c r="B8" s="21" t="s">
        <v>62</v>
      </c>
      <c r="C8" s="22">
        <v>13.8</v>
      </c>
      <c r="D8" s="22">
        <v>45.59</v>
      </c>
      <c r="E8" s="22">
        <v>39.18</v>
      </c>
      <c r="F8" s="22">
        <v>0.26500000000000001</v>
      </c>
      <c r="G8" s="22">
        <v>0</v>
      </c>
      <c r="H8" s="22">
        <v>0.1</v>
      </c>
      <c r="I8" s="22">
        <v>0.28999999999999998</v>
      </c>
      <c r="J8" s="22">
        <v>0</v>
      </c>
      <c r="K8" s="22">
        <v>0.125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31">
        <f t="shared" si="1"/>
        <v>99.35</v>
      </c>
    </row>
    <row r="9" spans="1:18">
      <c r="A9" s="19">
        <v>8</v>
      </c>
      <c r="B9" s="21" t="s">
        <v>63</v>
      </c>
      <c r="C9" s="22">
        <v>0</v>
      </c>
      <c r="D9" s="22">
        <v>7.3999999999999996E-2</v>
      </c>
      <c r="E9" s="22">
        <v>98.4</v>
      </c>
      <c r="F9" s="22">
        <v>5.3999999999999999E-2</v>
      </c>
      <c r="G9" s="22">
        <v>0</v>
      </c>
      <c r="H9" s="22">
        <v>0</v>
      </c>
      <c r="I9" s="22">
        <v>0</v>
      </c>
      <c r="J9" s="22">
        <v>0</v>
      </c>
      <c r="K9" s="22">
        <v>0.6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31">
        <f t="shared" si="1"/>
        <v>99.128</v>
      </c>
    </row>
    <row r="10" spans="1:18">
      <c r="A10" s="19">
        <v>9</v>
      </c>
      <c r="B10" s="21" t="s">
        <v>16</v>
      </c>
      <c r="C10" s="22">
        <v>0.5</v>
      </c>
      <c r="D10" s="22">
        <v>70</v>
      </c>
      <c r="E10" s="22">
        <v>17.899999999999999</v>
      </c>
      <c r="F10" s="22">
        <v>0.08</v>
      </c>
      <c r="G10" s="22">
        <v>0</v>
      </c>
      <c r="H10" s="22">
        <v>0</v>
      </c>
      <c r="I10" s="22">
        <v>0.4</v>
      </c>
      <c r="J10" s="22">
        <v>0</v>
      </c>
      <c r="K10" s="22">
        <v>9.1999999999999993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31">
        <f t="shared" si="1"/>
        <v>98.080000000000013</v>
      </c>
    </row>
    <row r="11" spans="1:18">
      <c r="A11" s="19">
        <v>10</v>
      </c>
      <c r="B11" s="21" t="s">
        <v>64</v>
      </c>
      <c r="C11" s="22">
        <v>0.5</v>
      </c>
      <c r="D11" s="22">
        <v>98.7</v>
      </c>
      <c r="E11" s="22">
        <v>0.16</v>
      </c>
      <c r="F11" s="22">
        <v>0.03</v>
      </c>
      <c r="G11" s="22">
        <v>0.1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31">
        <f t="shared" si="1"/>
        <v>99.49</v>
      </c>
    </row>
    <row r="12" spans="1:18">
      <c r="A12" s="19">
        <v>11</v>
      </c>
      <c r="B12" s="21" t="s">
        <v>48</v>
      </c>
      <c r="C12" s="22">
        <v>0.4</v>
      </c>
      <c r="D12" s="22">
        <v>99</v>
      </c>
      <c r="E12" s="22">
        <v>4.7000000000000002E-3</v>
      </c>
      <c r="F12" s="22">
        <v>0.06</v>
      </c>
      <c r="G12" s="22">
        <v>0</v>
      </c>
      <c r="H12" s="22">
        <v>0</v>
      </c>
      <c r="I12" s="22">
        <v>0.12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0.05</v>
      </c>
      <c r="P12" s="22">
        <v>0</v>
      </c>
      <c r="Q12" s="22">
        <v>0</v>
      </c>
      <c r="R12" s="31">
        <f t="shared" si="1"/>
        <v>99.634700000000009</v>
      </c>
    </row>
    <row r="13" spans="1:18">
      <c r="A13" s="19">
        <v>12</v>
      </c>
      <c r="B13" s="21" t="s">
        <v>65</v>
      </c>
      <c r="C13" s="22">
        <v>13.59</v>
      </c>
      <c r="D13" s="22">
        <v>51.33</v>
      </c>
      <c r="E13" s="22">
        <v>31.76</v>
      </c>
      <c r="F13" s="22">
        <v>1.1200000000000001</v>
      </c>
      <c r="G13" s="22">
        <v>0.25</v>
      </c>
      <c r="H13" s="22">
        <v>0.2</v>
      </c>
      <c r="I13" s="22">
        <v>0.48</v>
      </c>
      <c r="J13" s="22">
        <v>1.04</v>
      </c>
      <c r="K13" s="22">
        <v>0.02</v>
      </c>
      <c r="L13" s="22">
        <v>0</v>
      </c>
      <c r="M13" s="22">
        <v>7.0000000000000007E-2</v>
      </c>
      <c r="N13" s="22">
        <v>0</v>
      </c>
      <c r="O13" s="22">
        <v>0</v>
      </c>
      <c r="P13" s="22">
        <v>0.03</v>
      </c>
      <c r="Q13" s="22">
        <v>0.03</v>
      </c>
      <c r="R13" s="31">
        <f t="shared" si="1"/>
        <v>99.920000000000016</v>
      </c>
    </row>
    <row r="14" spans="1:18">
      <c r="A14" s="19">
        <v>13</v>
      </c>
      <c r="B14" s="21" t="s">
        <v>66</v>
      </c>
      <c r="C14" s="22">
        <v>13.5</v>
      </c>
      <c r="D14" s="22">
        <v>53</v>
      </c>
      <c r="E14" s="22">
        <v>40.5</v>
      </c>
      <c r="F14" s="22">
        <v>1.25</v>
      </c>
      <c r="G14" s="22">
        <v>0.5</v>
      </c>
      <c r="H14" s="22">
        <v>0.25</v>
      </c>
      <c r="I14" s="22">
        <v>1.25</v>
      </c>
      <c r="J14" s="22">
        <v>1.5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31">
        <f t="shared" si="1"/>
        <v>111.75</v>
      </c>
    </row>
    <row r="15" spans="1:18">
      <c r="A15" s="19">
        <v>14</v>
      </c>
      <c r="B15" s="21" t="s">
        <v>59</v>
      </c>
      <c r="C15" s="22">
        <v>7</v>
      </c>
      <c r="D15" s="22">
        <v>67.099999999999994</v>
      </c>
      <c r="E15" s="22">
        <v>24.1</v>
      </c>
      <c r="F15" s="22">
        <v>0.6</v>
      </c>
      <c r="G15" s="22">
        <v>0.21</v>
      </c>
      <c r="H15" s="22">
        <v>0.45</v>
      </c>
      <c r="I15" s="22">
        <v>2.27</v>
      </c>
      <c r="J15" s="22">
        <v>0.25</v>
      </c>
      <c r="K15" s="22">
        <v>0.3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31">
        <f t="shared" si="1"/>
        <v>102.27999999999997</v>
      </c>
    </row>
    <row r="16" spans="1:18">
      <c r="A16" s="19">
        <v>15</v>
      </c>
      <c r="B16" s="21" t="s">
        <v>67</v>
      </c>
      <c r="C16" s="22">
        <v>0.4</v>
      </c>
      <c r="D16" s="22">
        <v>66.400000000000006</v>
      </c>
      <c r="E16" s="22">
        <v>18.2</v>
      </c>
      <c r="F16" s="22">
        <v>0.05</v>
      </c>
      <c r="G16" s="22">
        <v>0</v>
      </c>
      <c r="H16" s="22">
        <v>0</v>
      </c>
      <c r="I16" s="22">
        <v>11.2</v>
      </c>
      <c r="J16" s="22">
        <v>0</v>
      </c>
      <c r="K16" s="22">
        <v>3.55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31">
        <f t="shared" si="1"/>
        <v>99.800000000000011</v>
      </c>
    </row>
    <row r="17" spans="1:18" ht="21">
      <c r="B17" s="34" t="s">
        <v>55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18">
      <c r="A18" s="20"/>
      <c r="B18" s="28"/>
      <c r="C18" s="29" t="s">
        <v>0</v>
      </c>
      <c r="D18" s="29" t="s">
        <v>17</v>
      </c>
      <c r="E18" s="29" t="s">
        <v>2</v>
      </c>
      <c r="F18" s="29" t="s">
        <v>43</v>
      </c>
      <c r="G18" s="29" t="s">
        <v>44</v>
      </c>
      <c r="H18" s="29" t="s">
        <v>39</v>
      </c>
      <c r="I18" s="29" t="s">
        <v>4</v>
      </c>
      <c r="J18" s="29" t="s">
        <v>20</v>
      </c>
      <c r="K18" s="29" t="s">
        <v>38</v>
      </c>
      <c r="L18" s="29" t="s">
        <v>42</v>
      </c>
      <c r="M18" s="29" t="s">
        <v>37</v>
      </c>
      <c r="N18" s="29" t="s">
        <v>40</v>
      </c>
      <c r="O18" s="29" t="s">
        <v>49</v>
      </c>
      <c r="P18" s="29" t="s">
        <v>52</v>
      </c>
      <c r="Q18" s="29" t="s">
        <v>51</v>
      </c>
      <c r="R18" s="29" t="s">
        <v>13</v>
      </c>
    </row>
    <row r="19" spans="1:18">
      <c r="A19" s="21">
        <v>1</v>
      </c>
      <c r="B19" s="21" t="s">
        <v>15</v>
      </c>
      <c r="C19" s="23">
        <f>C2/$R$2</f>
        <v>5.0256307166549408E-3</v>
      </c>
      <c r="D19" s="23">
        <f t="shared" ref="D19:Q19" si="2">D2/$R$2</f>
        <v>0.99205950346768523</v>
      </c>
      <c r="E19" s="23">
        <f t="shared" si="2"/>
        <v>1.608201829329581E-3</v>
      </c>
      <c r="F19" s="23">
        <f t="shared" si="2"/>
        <v>3.015378429992964E-4</v>
      </c>
      <c r="G19" s="23">
        <f t="shared" si="2"/>
        <v>1.0051261433309882E-3</v>
      </c>
      <c r="H19" s="23">
        <f t="shared" si="2"/>
        <v>0</v>
      </c>
      <c r="I19" s="23">
        <f t="shared" si="2"/>
        <v>0</v>
      </c>
      <c r="J19" s="23">
        <f t="shared" si="2"/>
        <v>0</v>
      </c>
      <c r="K19" s="23">
        <f t="shared" si="2"/>
        <v>0</v>
      </c>
      <c r="L19" s="23">
        <f t="shared" si="2"/>
        <v>0</v>
      </c>
      <c r="M19" s="23">
        <f t="shared" si="2"/>
        <v>0</v>
      </c>
      <c r="N19" s="23">
        <f t="shared" si="2"/>
        <v>0</v>
      </c>
      <c r="O19" s="23">
        <f t="shared" si="2"/>
        <v>0</v>
      </c>
      <c r="P19" s="23">
        <f t="shared" si="2"/>
        <v>0</v>
      </c>
      <c r="Q19" s="23">
        <f t="shared" si="2"/>
        <v>0</v>
      </c>
      <c r="R19" s="32">
        <f>SUM(C19:Q19)</f>
        <v>1</v>
      </c>
    </row>
    <row r="20" spans="1:18">
      <c r="A20" s="21">
        <v>2</v>
      </c>
      <c r="B20" s="21" t="s">
        <v>57</v>
      </c>
      <c r="C20" s="24">
        <f>C3/$R$3</f>
        <v>0</v>
      </c>
      <c r="D20" s="23">
        <f t="shared" ref="D20:Q20" si="3">D3/$R$3</f>
        <v>0.64623655913978495</v>
      </c>
      <c r="E20" s="23">
        <f t="shared" si="3"/>
        <v>1.5053763440860214E-2</v>
      </c>
      <c r="F20" s="23">
        <f t="shared" si="3"/>
        <v>3.2258064516129032E-3</v>
      </c>
      <c r="G20" s="23">
        <f t="shared" si="3"/>
        <v>2.1505376344086021E-3</v>
      </c>
      <c r="H20" s="23">
        <f t="shared" si="3"/>
        <v>0.33333333333333331</v>
      </c>
      <c r="I20" s="23">
        <f t="shared" si="3"/>
        <v>0</v>
      </c>
      <c r="J20" s="23">
        <f t="shared" si="3"/>
        <v>0</v>
      </c>
      <c r="K20" s="23">
        <f t="shared" si="3"/>
        <v>0</v>
      </c>
      <c r="L20" s="23">
        <f t="shared" si="3"/>
        <v>0</v>
      </c>
      <c r="M20" s="23">
        <f t="shared" si="3"/>
        <v>0</v>
      </c>
      <c r="N20" s="23">
        <f t="shared" si="3"/>
        <v>0</v>
      </c>
      <c r="O20" s="23">
        <f t="shared" si="3"/>
        <v>0</v>
      </c>
      <c r="P20" s="23">
        <f t="shared" si="3"/>
        <v>0</v>
      </c>
      <c r="Q20" s="23">
        <f t="shared" si="3"/>
        <v>0</v>
      </c>
      <c r="R20" s="32">
        <f t="shared" ref="R20:R25" si="4">SUM(C20:Q20)</f>
        <v>1</v>
      </c>
    </row>
    <row r="21" spans="1:18">
      <c r="A21" s="21">
        <v>3</v>
      </c>
      <c r="B21" s="21" t="s">
        <v>58</v>
      </c>
      <c r="C21" s="23">
        <f>C4/$R$4</f>
        <v>0.12987012987012989</v>
      </c>
      <c r="D21" s="23">
        <f t="shared" ref="D21:Q21" si="5">D4/$R$4</f>
        <v>0.47952047952047955</v>
      </c>
      <c r="E21" s="23">
        <f t="shared" si="5"/>
        <v>0.36963036963036966</v>
      </c>
      <c r="F21" s="23">
        <f t="shared" si="5"/>
        <v>9.99000999000999E-3</v>
      </c>
      <c r="G21" s="23">
        <f t="shared" si="5"/>
        <v>0</v>
      </c>
      <c r="H21" s="23">
        <f t="shared" si="5"/>
        <v>0</v>
      </c>
      <c r="I21" s="23">
        <f t="shared" si="5"/>
        <v>9.99000999000999E-3</v>
      </c>
      <c r="J21" s="23">
        <f t="shared" si="5"/>
        <v>9.9900099900099922E-4</v>
      </c>
      <c r="K21" s="23">
        <f t="shared" si="5"/>
        <v>0</v>
      </c>
      <c r="L21" s="23">
        <f t="shared" si="5"/>
        <v>0</v>
      </c>
      <c r="M21" s="23">
        <f t="shared" si="5"/>
        <v>0</v>
      </c>
      <c r="N21" s="23">
        <f t="shared" si="5"/>
        <v>0</v>
      </c>
      <c r="O21" s="23">
        <f t="shared" si="5"/>
        <v>0</v>
      </c>
      <c r="P21" s="23">
        <f t="shared" si="5"/>
        <v>0</v>
      </c>
      <c r="Q21" s="23">
        <f t="shared" si="5"/>
        <v>0</v>
      </c>
      <c r="R21" s="32">
        <f t="shared" si="4"/>
        <v>1</v>
      </c>
    </row>
    <row r="22" spans="1:18">
      <c r="A22" s="21">
        <v>4</v>
      </c>
      <c r="B22" s="21" t="s">
        <v>59</v>
      </c>
      <c r="C22" s="23">
        <f>C5/$R$5</f>
        <v>6.843957763003522E-2</v>
      </c>
      <c r="D22" s="23">
        <f t="shared" ref="D22:Q22" si="6">D5/$R$5</f>
        <v>0.65604223699648034</v>
      </c>
      <c r="E22" s="23">
        <f t="shared" si="6"/>
        <v>0.23562768869769268</v>
      </c>
      <c r="F22" s="23">
        <f t="shared" si="6"/>
        <v>5.8662495111458752E-3</v>
      </c>
      <c r="G22" s="23">
        <f t="shared" si="6"/>
        <v>2.0531873289010563E-3</v>
      </c>
      <c r="H22" s="23">
        <f t="shared" si="6"/>
        <v>4.3996871333594071E-3</v>
      </c>
      <c r="I22" s="23">
        <f t="shared" si="6"/>
        <v>2.2193977317168562E-2</v>
      </c>
      <c r="J22" s="23">
        <f t="shared" si="6"/>
        <v>2.4442706296441147E-3</v>
      </c>
      <c r="K22" s="23">
        <f t="shared" si="6"/>
        <v>2.9331247555729376E-3</v>
      </c>
      <c r="L22" s="23">
        <f t="shared" si="6"/>
        <v>0</v>
      </c>
      <c r="M22" s="23">
        <f t="shared" si="6"/>
        <v>0</v>
      </c>
      <c r="N22" s="23">
        <f t="shared" si="6"/>
        <v>0</v>
      </c>
      <c r="O22" s="23">
        <f t="shared" si="6"/>
        <v>0</v>
      </c>
      <c r="P22" s="23">
        <f t="shared" si="6"/>
        <v>0</v>
      </c>
      <c r="Q22" s="23">
        <f t="shared" si="6"/>
        <v>0</v>
      </c>
      <c r="R22" s="32">
        <f t="shared" si="4"/>
        <v>1</v>
      </c>
    </row>
    <row r="23" spans="1:18">
      <c r="A23" s="21">
        <v>5</v>
      </c>
      <c r="B23" s="21" t="s">
        <v>60</v>
      </c>
      <c r="C23" s="23">
        <f>C6/$R$6</f>
        <v>1.1144544745347151E-2</v>
      </c>
      <c r="D23" s="23">
        <f t="shared" ref="D23:Q23" si="7">D6/$R$6</f>
        <v>0.53660982948846536</v>
      </c>
      <c r="E23" s="23">
        <f t="shared" si="7"/>
        <v>0.42081800958430843</v>
      </c>
      <c r="F23" s="23">
        <f t="shared" si="7"/>
        <v>1.459935361640477E-2</v>
      </c>
      <c r="G23" s="23">
        <f t="shared" si="7"/>
        <v>0</v>
      </c>
      <c r="H23" s="23">
        <f t="shared" si="7"/>
        <v>0</v>
      </c>
      <c r="I23" s="23">
        <f t="shared" si="7"/>
        <v>4.6807087930458039E-3</v>
      </c>
      <c r="J23" s="23">
        <f t="shared" si="7"/>
        <v>1.1813217430067982E-2</v>
      </c>
      <c r="K23" s="23">
        <f t="shared" si="7"/>
        <v>3.3433634236041456E-4</v>
      </c>
      <c r="L23" s="23">
        <f t="shared" si="7"/>
        <v>0</v>
      </c>
      <c r="M23" s="23">
        <f t="shared" si="7"/>
        <v>0</v>
      </c>
      <c r="N23" s="23">
        <f t="shared" si="7"/>
        <v>0</v>
      </c>
      <c r="O23" s="23">
        <f t="shared" si="7"/>
        <v>0</v>
      </c>
      <c r="P23" s="23">
        <f t="shared" si="7"/>
        <v>0</v>
      </c>
      <c r="Q23" s="23">
        <f t="shared" si="7"/>
        <v>0</v>
      </c>
      <c r="R23" s="32">
        <f t="shared" si="4"/>
        <v>0.99999999999999989</v>
      </c>
    </row>
    <row r="24" spans="1:18">
      <c r="A24" s="21">
        <v>6</v>
      </c>
      <c r="B24" s="21" t="s">
        <v>61</v>
      </c>
      <c r="C24" s="24">
        <f>C7/$R$7</f>
        <v>0</v>
      </c>
      <c r="D24" s="23">
        <f t="shared" ref="D24:Q24" si="8">D7/$R$7</f>
        <v>0.31041901444524134</v>
      </c>
      <c r="E24" s="23">
        <f t="shared" si="8"/>
        <v>2.5612129904722881E-2</v>
      </c>
      <c r="F24" s="23">
        <f t="shared" si="8"/>
        <v>0</v>
      </c>
      <c r="G24" s="23">
        <f t="shared" si="8"/>
        <v>0</v>
      </c>
      <c r="H24" s="23">
        <f t="shared" si="8"/>
        <v>1.0244851961889153E-4</v>
      </c>
      <c r="I24" s="23">
        <f t="shared" si="8"/>
        <v>1.0244851961889153E-4</v>
      </c>
      <c r="J24" s="23">
        <f t="shared" si="8"/>
        <v>3.6881467062800945E-3</v>
      </c>
      <c r="K24" s="23">
        <f t="shared" si="8"/>
        <v>1.0244851961889153E-4</v>
      </c>
      <c r="L24" s="23">
        <f t="shared" si="8"/>
        <v>0.65874398114947241</v>
      </c>
      <c r="M24" s="23">
        <f t="shared" si="8"/>
        <v>1.1269337158078068E-3</v>
      </c>
      <c r="N24" s="23">
        <f t="shared" si="8"/>
        <v>1.0244851961889153E-4</v>
      </c>
      <c r="O24" s="23">
        <f t="shared" si="8"/>
        <v>0</v>
      </c>
      <c r="P24" s="23">
        <f t="shared" si="8"/>
        <v>0</v>
      </c>
      <c r="Q24" s="23">
        <f t="shared" si="8"/>
        <v>0</v>
      </c>
      <c r="R24" s="32">
        <f t="shared" si="4"/>
        <v>1.0000000000000002</v>
      </c>
    </row>
    <row r="25" spans="1:18">
      <c r="A25" s="21">
        <v>7</v>
      </c>
      <c r="B25" s="21" t="s">
        <v>62</v>
      </c>
      <c r="C25" s="23">
        <f>C8/$R$8</f>
        <v>0.13890286864620033</v>
      </c>
      <c r="D25" s="23">
        <f t="shared" ref="D25:Q25" si="9">D8/$R$8</f>
        <v>0.4588827377956719</v>
      </c>
      <c r="E25" s="23">
        <f t="shared" si="9"/>
        <v>0.39436336185203824</v>
      </c>
      <c r="F25" s="23">
        <f t="shared" si="9"/>
        <v>2.6673376950176147E-3</v>
      </c>
      <c r="G25" s="23">
        <f t="shared" si="9"/>
        <v>0</v>
      </c>
      <c r="H25" s="23">
        <f t="shared" si="9"/>
        <v>1.0065425264217415E-3</v>
      </c>
      <c r="I25" s="23">
        <f t="shared" si="9"/>
        <v>2.9189733266230498E-3</v>
      </c>
      <c r="J25" s="23">
        <f t="shared" si="9"/>
        <v>0</v>
      </c>
      <c r="K25" s="23">
        <f t="shared" si="9"/>
        <v>1.2581781580271766E-3</v>
      </c>
      <c r="L25" s="23">
        <f t="shared" si="9"/>
        <v>0</v>
      </c>
      <c r="M25" s="23">
        <f t="shared" si="9"/>
        <v>0</v>
      </c>
      <c r="N25" s="23">
        <f t="shared" si="9"/>
        <v>0</v>
      </c>
      <c r="O25" s="23">
        <f t="shared" si="9"/>
        <v>0</v>
      </c>
      <c r="P25" s="23">
        <f t="shared" si="9"/>
        <v>0</v>
      </c>
      <c r="Q25" s="23">
        <f t="shared" si="9"/>
        <v>0</v>
      </c>
      <c r="R25" s="32">
        <f t="shared" si="4"/>
        <v>1</v>
      </c>
    </row>
    <row r="26" spans="1:18">
      <c r="A26" s="21">
        <v>8</v>
      </c>
      <c r="B26" s="21" t="s">
        <v>63</v>
      </c>
      <c r="C26" s="25">
        <f>C9/$R$9</f>
        <v>0</v>
      </c>
      <c r="D26" s="23">
        <f t="shared" ref="D26:R26" si="10">D9/$R$9</f>
        <v>7.4650956339278503E-4</v>
      </c>
      <c r="E26" s="23">
        <f t="shared" si="10"/>
        <v>0.99265595997094669</v>
      </c>
      <c r="F26" s="23">
        <f t="shared" si="10"/>
        <v>5.4475022193527559E-4</v>
      </c>
      <c r="G26" s="23">
        <f t="shared" si="10"/>
        <v>0</v>
      </c>
      <c r="H26" s="23">
        <f t="shared" si="10"/>
        <v>0</v>
      </c>
      <c r="I26" s="23">
        <f t="shared" si="10"/>
        <v>0</v>
      </c>
      <c r="J26" s="23">
        <f t="shared" si="10"/>
        <v>0</v>
      </c>
      <c r="K26" s="23">
        <f t="shared" si="10"/>
        <v>6.0527802437252845E-3</v>
      </c>
      <c r="L26" s="23">
        <f t="shared" si="10"/>
        <v>0</v>
      </c>
      <c r="M26" s="23">
        <f t="shared" si="10"/>
        <v>0</v>
      </c>
      <c r="N26" s="23">
        <f t="shared" si="10"/>
        <v>0</v>
      </c>
      <c r="O26" s="23">
        <f t="shared" si="10"/>
        <v>0</v>
      </c>
      <c r="P26" s="23">
        <f t="shared" si="10"/>
        <v>0</v>
      </c>
      <c r="Q26" s="23">
        <f t="shared" si="10"/>
        <v>0</v>
      </c>
      <c r="R26" s="33">
        <f t="shared" si="10"/>
        <v>1</v>
      </c>
    </row>
    <row r="27" spans="1:18">
      <c r="A27" s="21">
        <v>9</v>
      </c>
      <c r="B27" s="21" t="s">
        <v>16</v>
      </c>
      <c r="C27" s="23">
        <f>C10/$R$10</f>
        <v>5.0978792822185962E-3</v>
      </c>
      <c r="D27" s="23">
        <f t="shared" ref="D27:R27" si="11">D10/$R$10</f>
        <v>0.71370309951060351</v>
      </c>
      <c r="E27" s="23">
        <f t="shared" si="11"/>
        <v>0.18250407830342574</v>
      </c>
      <c r="F27" s="23">
        <f t="shared" si="11"/>
        <v>8.1566068515497546E-4</v>
      </c>
      <c r="G27" s="23">
        <f t="shared" si="11"/>
        <v>0</v>
      </c>
      <c r="H27" s="23">
        <f t="shared" si="11"/>
        <v>0</v>
      </c>
      <c r="I27" s="23">
        <f t="shared" si="11"/>
        <v>4.0783034257748773E-3</v>
      </c>
      <c r="J27" s="23">
        <f t="shared" si="11"/>
        <v>0</v>
      </c>
      <c r="K27" s="23">
        <f t="shared" si="11"/>
        <v>9.3800978792822162E-2</v>
      </c>
      <c r="L27" s="23">
        <f t="shared" si="11"/>
        <v>0</v>
      </c>
      <c r="M27" s="23">
        <f t="shared" si="11"/>
        <v>0</v>
      </c>
      <c r="N27" s="23">
        <f t="shared" si="11"/>
        <v>0</v>
      </c>
      <c r="O27" s="23">
        <f t="shared" si="11"/>
        <v>0</v>
      </c>
      <c r="P27" s="23">
        <f t="shared" si="11"/>
        <v>0</v>
      </c>
      <c r="Q27" s="23">
        <f t="shared" si="11"/>
        <v>0</v>
      </c>
      <c r="R27" s="33">
        <f t="shared" si="11"/>
        <v>1</v>
      </c>
    </row>
    <row r="28" spans="1:18">
      <c r="A28" s="21">
        <v>10</v>
      </c>
      <c r="B28" s="21" t="s">
        <v>64</v>
      </c>
      <c r="C28" s="23">
        <f>C11/$R$11</f>
        <v>5.0256307166549408E-3</v>
      </c>
      <c r="D28" s="23">
        <f t="shared" ref="D28:R28" si="12">D11/$R$11</f>
        <v>0.99205950346768523</v>
      </c>
      <c r="E28" s="23">
        <f t="shared" si="12"/>
        <v>1.608201829329581E-3</v>
      </c>
      <c r="F28" s="23">
        <f t="shared" si="12"/>
        <v>3.015378429992964E-4</v>
      </c>
      <c r="G28" s="23">
        <f t="shared" si="12"/>
        <v>1.0051261433309882E-3</v>
      </c>
      <c r="H28" s="23">
        <f t="shared" si="12"/>
        <v>0</v>
      </c>
      <c r="I28" s="23">
        <f t="shared" si="12"/>
        <v>0</v>
      </c>
      <c r="J28" s="23">
        <f t="shared" si="12"/>
        <v>0</v>
      </c>
      <c r="K28" s="23">
        <f t="shared" si="12"/>
        <v>0</v>
      </c>
      <c r="L28" s="23">
        <f t="shared" si="12"/>
        <v>0</v>
      </c>
      <c r="M28" s="23">
        <f t="shared" si="12"/>
        <v>0</v>
      </c>
      <c r="N28" s="23">
        <f t="shared" si="12"/>
        <v>0</v>
      </c>
      <c r="O28" s="23">
        <f t="shared" si="12"/>
        <v>0</v>
      </c>
      <c r="P28" s="23">
        <f t="shared" si="12"/>
        <v>0</v>
      </c>
      <c r="Q28" s="23">
        <f t="shared" si="12"/>
        <v>0</v>
      </c>
      <c r="R28" s="33">
        <f t="shared" si="12"/>
        <v>1</v>
      </c>
    </row>
    <row r="29" spans="1:18">
      <c r="A29" s="21">
        <v>11</v>
      </c>
      <c r="B29" s="21" t="s">
        <v>48</v>
      </c>
      <c r="C29" s="23">
        <f>C12/$R$12</f>
        <v>4.0146655733394087E-3</v>
      </c>
      <c r="D29" s="23">
        <f t="shared" ref="D29:R29" si="13">D12/$R$12</f>
        <v>0.99362972940150363</v>
      </c>
      <c r="E29" s="23">
        <f t="shared" si="13"/>
        <v>4.7172320486738054E-5</v>
      </c>
      <c r="F29" s="23">
        <f t="shared" si="13"/>
        <v>6.0219983600091128E-4</v>
      </c>
      <c r="G29" s="23">
        <f t="shared" si="13"/>
        <v>0</v>
      </c>
      <c r="H29" s="23">
        <f t="shared" si="13"/>
        <v>0</v>
      </c>
      <c r="I29" s="23">
        <f t="shared" si="13"/>
        <v>1.2043996720018226E-3</v>
      </c>
      <c r="J29" s="23">
        <f t="shared" si="13"/>
        <v>0</v>
      </c>
      <c r="K29" s="23">
        <f t="shared" si="13"/>
        <v>0</v>
      </c>
      <c r="L29" s="23">
        <f t="shared" si="13"/>
        <v>0</v>
      </c>
      <c r="M29" s="23">
        <f t="shared" si="13"/>
        <v>0</v>
      </c>
      <c r="N29" s="23">
        <f t="shared" si="13"/>
        <v>0</v>
      </c>
      <c r="O29" s="23">
        <f t="shared" si="13"/>
        <v>5.0183319666742608E-4</v>
      </c>
      <c r="P29" s="23">
        <f t="shared" si="13"/>
        <v>0</v>
      </c>
      <c r="Q29" s="23">
        <f t="shared" si="13"/>
        <v>0</v>
      </c>
      <c r="R29" s="33">
        <f t="shared" si="13"/>
        <v>1</v>
      </c>
    </row>
    <row r="30" spans="1:18">
      <c r="A30" s="21">
        <v>12</v>
      </c>
      <c r="B30" s="21" t="s">
        <v>65</v>
      </c>
      <c r="C30" s="23">
        <f>C13/$R$13</f>
        <v>0.13600880704563648</v>
      </c>
      <c r="D30" s="23">
        <f t="shared" ref="D30:R30" si="14">D13/$R$13</f>
        <v>0.51371096877501987</v>
      </c>
      <c r="E30" s="23">
        <f t="shared" si="14"/>
        <v>0.31785428342674138</v>
      </c>
      <c r="F30" s="23">
        <f t="shared" si="14"/>
        <v>1.120896717373899E-2</v>
      </c>
      <c r="G30" s="23">
        <f t="shared" si="14"/>
        <v>2.5020016012810243E-3</v>
      </c>
      <c r="H30" s="23">
        <f t="shared" si="14"/>
        <v>2.0016012810248197E-3</v>
      </c>
      <c r="I30" s="23">
        <f t="shared" si="14"/>
        <v>4.8038430744595665E-3</v>
      </c>
      <c r="J30" s="23">
        <f t="shared" si="14"/>
        <v>1.0408326661329062E-2</v>
      </c>
      <c r="K30" s="23">
        <f t="shared" si="14"/>
        <v>2.0016012810248195E-4</v>
      </c>
      <c r="L30" s="23">
        <f t="shared" si="14"/>
        <v>0</v>
      </c>
      <c r="M30" s="23">
        <f t="shared" si="14"/>
        <v>7.005604483586869E-4</v>
      </c>
      <c r="N30" s="23">
        <f t="shared" si="14"/>
        <v>0</v>
      </c>
      <c r="O30" s="23">
        <f t="shared" si="14"/>
        <v>0</v>
      </c>
      <c r="P30" s="23">
        <f t="shared" si="14"/>
        <v>3.002401921537229E-4</v>
      </c>
      <c r="Q30" s="23">
        <f t="shared" si="14"/>
        <v>3.002401921537229E-4</v>
      </c>
      <c r="R30" s="33">
        <f t="shared" si="14"/>
        <v>1</v>
      </c>
    </row>
    <row r="31" spans="1:18">
      <c r="A31" s="21">
        <v>13</v>
      </c>
      <c r="B31" s="21" t="s">
        <v>66</v>
      </c>
      <c r="C31" s="23">
        <f>C14/$R$14</f>
        <v>0.12080536912751678</v>
      </c>
      <c r="D31" s="23">
        <f t="shared" ref="D31:R31" si="15">D14/$R$14</f>
        <v>0.47427293064876958</v>
      </c>
      <c r="E31" s="23">
        <f t="shared" si="15"/>
        <v>0.36241610738255031</v>
      </c>
      <c r="F31" s="23">
        <f t="shared" si="15"/>
        <v>1.1185682326621925E-2</v>
      </c>
      <c r="G31" s="23">
        <f t="shared" si="15"/>
        <v>4.4742729306487695E-3</v>
      </c>
      <c r="H31" s="23">
        <f t="shared" si="15"/>
        <v>2.2371364653243847E-3</v>
      </c>
      <c r="I31" s="23">
        <f t="shared" si="15"/>
        <v>1.1185682326621925E-2</v>
      </c>
      <c r="J31" s="23">
        <f t="shared" si="15"/>
        <v>1.3422818791946308E-2</v>
      </c>
      <c r="K31" s="23">
        <f t="shared" si="15"/>
        <v>0</v>
      </c>
      <c r="L31" s="23">
        <f t="shared" si="15"/>
        <v>0</v>
      </c>
      <c r="M31" s="23">
        <f t="shared" si="15"/>
        <v>0</v>
      </c>
      <c r="N31" s="23">
        <f t="shared" si="15"/>
        <v>0</v>
      </c>
      <c r="O31" s="23">
        <f t="shared" si="15"/>
        <v>0</v>
      </c>
      <c r="P31" s="23">
        <f t="shared" si="15"/>
        <v>0</v>
      </c>
      <c r="Q31" s="23">
        <f t="shared" si="15"/>
        <v>0</v>
      </c>
      <c r="R31" s="33">
        <f t="shared" si="15"/>
        <v>1</v>
      </c>
    </row>
    <row r="32" spans="1:18">
      <c r="A32" s="21">
        <v>14</v>
      </c>
      <c r="B32" s="21" t="s">
        <v>59</v>
      </c>
      <c r="C32" s="23">
        <f>C15/$R$15</f>
        <v>6.843957763003522E-2</v>
      </c>
      <c r="D32" s="23">
        <f t="shared" ref="D32:R32" si="16">D15/$R$15</f>
        <v>0.65604223699648034</v>
      </c>
      <c r="E32" s="23">
        <f t="shared" si="16"/>
        <v>0.23562768869769268</v>
      </c>
      <c r="F32" s="23">
        <f t="shared" si="16"/>
        <v>5.8662495111458752E-3</v>
      </c>
      <c r="G32" s="23">
        <f t="shared" si="16"/>
        <v>2.0531873289010563E-3</v>
      </c>
      <c r="H32" s="23">
        <f t="shared" si="16"/>
        <v>4.3996871333594071E-3</v>
      </c>
      <c r="I32" s="23">
        <f t="shared" si="16"/>
        <v>2.2193977317168562E-2</v>
      </c>
      <c r="J32" s="23">
        <f t="shared" si="16"/>
        <v>2.4442706296441147E-3</v>
      </c>
      <c r="K32" s="23">
        <f t="shared" si="16"/>
        <v>2.9331247555729376E-3</v>
      </c>
      <c r="L32" s="23">
        <f t="shared" si="16"/>
        <v>0</v>
      </c>
      <c r="M32" s="23">
        <f t="shared" si="16"/>
        <v>0</v>
      </c>
      <c r="N32" s="23">
        <f t="shared" si="16"/>
        <v>0</v>
      </c>
      <c r="O32" s="23">
        <f t="shared" si="16"/>
        <v>0</v>
      </c>
      <c r="P32" s="23">
        <f t="shared" si="16"/>
        <v>0</v>
      </c>
      <c r="Q32" s="23">
        <f t="shared" si="16"/>
        <v>0</v>
      </c>
      <c r="R32" s="33">
        <f t="shared" si="16"/>
        <v>1</v>
      </c>
    </row>
    <row r="33" spans="1:18">
      <c r="A33" s="21">
        <v>15</v>
      </c>
      <c r="B33" s="21" t="s">
        <v>67</v>
      </c>
      <c r="C33" s="23">
        <f>C16/$R$16</f>
        <v>4.0080160320641279E-3</v>
      </c>
      <c r="D33" s="23">
        <f t="shared" ref="D33:R33" si="17">D16/$R$16</f>
        <v>0.66533066132264529</v>
      </c>
      <c r="E33" s="23">
        <f t="shared" si="17"/>
        <v>0.1823647294589178</v>
      </c>
      <c r="F33" s="23">
        <f t="shared" si="17"/>
        <v>5.0100200400801599E-4</v>
      </c>
      <c r="G33" s="23">
        <f t="shared" si="17"/>
        <v>0</v>
      </c>
      <c r="H33" s="23">
        <f t="shared" si="17"/>
        <v>0</v>
      </c>
      <c r="I33" s="23">
        <f t="shared" si="17"/>
        <v>0.11222444889779556</v>
      </c>
      <c r="J33" s="23">
        <f t="shared" si="17"/>
        <v>0</v>
      </c>
      <c r="K33" s="23">
        <f t="shared" si="17"/>
        <v>3.5571142284569132E-2</v>
      </c>
      <c r="L33" s="23">
        <f t="shared" si="17"/>
        <v>0</v>
      </c>
      <c r="M33" s="23">
        <f t="shared" si="17"/>
        <v>0</v>
      </c>
      <c r="N33" s="23">
        <f t="shared" si="17"/>
        <v>0</v>
      </c>
      <c r="O33" s="23">
        <f t="shared" si="17"/>
        <v>0</v>
      </c>
      <c r="P33" s="23">
        <f t="shared" si="17"/>
        <v>0</v>
      </c>
      <c r="Q33" s="23">
        <f t="shared" si="17"/>
        <v>0</v>
      </c>
      <c r="R33" s="33">
        <f t="shared" si="17"/>
        <v>1</v>
      </c>
    </row>
  </sheetData>
  <mergeCells count="1">
    <mergeCell ref="B17:R17"/>
  </mergeCells>
  <pageMargins left="0" right="0" top="0.19685039370078741" bottom="0.19685039370078741" header="0.31496062992125984" footer="0.3937007874015748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Q89"/>
  <sheetViews>
    <sheetView topLeftCell="A59" zoomScaleNormal="100" workbookViewId="0">
      <selection activeCell="D34" sqref="D34"/>
    </sheetView>
  </sheetViews>
  <sheetFormatPr defaultColWidth="11.42578125" defaultRowHeight="15"/>
  <cols>
    <col min="3" max="3" width="18.7109375" customWidth="1"/>
  </cols>
  <sheetData>
    <row r="2" spans="2:10">
      <c r="B2" s="4" t="s">
        <v>56</v>
      </c>
      <c r="C2" s="36" t="s">
        <v>15</v>
      </c>
      <c r="D2" s="36"/>
      <c r="E2" s="36"/>
      <c r="F2" s="36"/>
      <c r="G2" s="36"/>
      <c r="H2" s="36"/>
      <c r="I2" s="36"/>
    </row>
    <row r="3" spans="2:10" ht="15.75" thickBot="1">
      <c r="B3" s="37">
        <v>1</v>
      </c>
      <c r="C3" s="9"/>
      <c r="D3" s="10" t="s">
        <v>0</v>
      </c>
      <c r="E3" s="10" t="s">
        <v>1</v>
      </c>
      <c r="F3" s="10" t="s">
        <v>2</v>
      </c>
      <c r="G3" s="10" t="s">
        <v>14</v>
      </c>
      <c r="H3" s="10" t="s">
        <v>6</v>
      </c>
      <c r="I3" s="10" t="s">
        <v>9</v>
      </c>
    </row>
    <row r="4" spans="2:10">
      <c r="B4" s="37"/>
      <c r="C4" s="5"/>
      <c r="D4" s="7">
        <v>0.5</v>
      </c>
      <c r="E4" s="7">
        <v>98.7</v>
      </c>
      <c r="F4" s="7">
        <v>0.16</v>
      </c>
      <c r="G4" s="7">
        <v>0.03</v>
      </c>
      <c r="H4" s="7">
        <v>0.1</v>
      </c>
      <c r="I4" s="6">
        <f>SUM(D4:H4)</f>
        <v>99.49</v>
      </c>
    </row>
    <row r="5" spans="2:10">
      <c r="B5" s="37"/>
      <c r="C5" s="8" t="s">
        <v>55</v>
      </c>
      <c r="D5" s="7">
        <v>0.51</v>
      </c>
      <c r="E5" s="7">
        <v>99.2</v>
      </c>
      <c r="F5" s="7">
        <v>0.16</v>
      </c>
      <c r="G5" s="7">
        <v>0.03</v>
      </c>
      <c r="H5" s="7">
        <v>0.1</v>
      </c>
      <c r="I5" s="6">
        <f>SUM(D5:H5)</f>
        <v>100</v>
      </c>
    </row>
    <row r="6" spans="2:10">
      <c r="D6" s="2"/>
      <c r="E6" s="2"/>
      <c r="F6" s="2"/>
      <c r="G6" s="2"/>
      <c r="H6" s="2"/>
    </row>
    <row r="8" spans="2:10">
      <c r="B8" s="35">
        <v>5</v>
      </c>
      <c r="C8" s="36" t="s">
        <v>57</v>
      </c>
      <c r="D8" s="36"/>
      <c r="E8" s="36"/>
      <c r="F8" s="36"/>
      <c r="G8" s="36"/>
      <c r="H8" s="36"/>
      <c r="I8" s="36"/>
    </row>
    <row r="9" spans="2:10" ht="15.75" thickBot="1">
      <c r="B9" s="35"/>
      <c r="C9" s="9"/>
      <c r="D9" s="10" t="s">
        <v>39</v>
      </c>
      <c r="E9" s="10" t="s">
        <v>1</v>
      </c>
      <c r="F9" s="10" t="s">
        <v>2</v>
      </c>
      <c r="G9" s="10" t="s">
        <v>5</v>
      </c>
      <c r="H9" s="10" t="s">
        <v>6</v>
      </c>
      <c r="I9" s="10" t="s">
        <v>9</v>
      </c>
    </row>
    <row r="10" spans="2:10">
      <c r="B10" s="35"/>
      <c r="D10" s="2">
        <v>31</v>
      </c>
      <c r="E10" s="2">
        <v>60.1</v>
      </c>
      <c r="F10" s="2">
        <v>1.4</v>
      </c>
      <c r="G10" s="2">
        <v>0.3</v>
      </c>
      <c r="H10" s="2">
        <v>0.2</v>
      </c>
      <c r="I10" s="4">
        <f>SUM(D10:H10)</f>
        <v>93</v>
      </c>
    </row>
    <row r="11" spans="2:10">
      <c r="C11" s="3" t="s">
        <v>55</v>
      </c>
      <c r="D11" s="2">
        <v>33.299999999999997</v>
      </c>
      <c r="E11" s="2">
        <v>64.62</v>
      </c>
      <c r="F11" s="2">
        <v>1.5</v>
      </c>
      <c r="G11" s="2">
        <v>3.2000000000000002E-3</v>
      </c>
      <c r="H11" s="2">
        <v>2.15E-3</v>
      </c>
      <c r="I11" s="4">
        <f>SUM(D11:H11)</f>
        <v>99.425350000000009</v>
      </c>
    </row>
    <row r="14" spans="2:10">
      <c r="B14" s="35">
        <v>4</v>
      </c>
      <c r="C14" s="36" t="s">
        <v>58</v>
      </c>
      <c r="D14" s="36"/>
      <c r="E14" s="36"/>
      <c r="F14" s="36"/>
      <c r="G14" s="36"/>
      <c r="H14" s="36"/>
      <c r="I14" s="36"/>
      <c r="J14" s="36"/>
    </row>
    <row r="15" spans="2:10" ht="15.75" thickBot="1">
      <c r="B15" s="35"/>
      <c r="C15" s="9"/>
      <c r="D15" s="10" t="s">
        <v>17</v>
      </c>
      <c r="E15" s="10" t="s">
        <v>18</v>
      </c>
      <c r="F15" s="10" t="s">
        <v>19</v>
      </c>
      <c r="G15" s="10" t="s">
        <v>4</v>
      </c>
      <c r="H15" s="10" t="s">
        <v>20</v>
      </c>
      <c r="I15" s="10" t="s">
        <v>0</v>
      </c>
      <c r="J15" s="10" t="s">
        <v>9</v>
      </c>
    </row>
    <row r="16" spans="2:10">
      <c r="B16" s="35"/>
      <c r="D16" s="2">
        <v>48</v>
      </c>
      <c r="E16" s="2">
        <v>37</v>
      </c>
      <c r="F16" s="2">
        <v>1</v>
      </c>
      <c r="G16" s="2">
        <v>1</v>
      </c>
      <c r="H16" s="2">
        <v>0.1</v>
      </c>
      <c r="I16" s="2">
        <v>13</v>
      </c>
      <c r="J16" s="4">
        <f>D16+E16+F16+G16+H16+I16</f>
        <v>100.1</v>
      </c>
    </row>
    <row r="17" spans="2:17">
      <c r="C17" s="3" t="s">
        <v>55</v>
      </c>
      <c r="D17" s="2">
        <f>D16/100.1*100</f>
        <v>47.952047952047955</v>
      </c>
      <c r="E17" s="2">
        <f t="shared" ref="E17:I17" si="0">E16/100.1*100</f>
        <v>36.963036963036963</v>
      </c>
      <c r="F17" s="2">
        <f t="shared" si="0"/>
        <v>0.99900099900099903</v>
      </c>
      <c r="G17" s="2">
        <f t="shared" si="0"/>
        <v>0.99900099900099903</v>
      </c>
      <c r="H17" s="2">
        <f t="shared" si="0"/>
        <v>9.9900099900099917E-2</v>
      </c>
      <c r="I17" s="2">
        <f t="shared" si="0"/>
        <v>12.987012987012989</v>
      </c>
      <c r="J17" s="4">
        <f>D17+E17+F17+G17+H17+I17</f>
        <v>100</v>
      </c>
    </row>
    <row r="20" spans="2:17">
      <c r="B20" s="35">
        <v>6</v>
      </c>
      <c r="C20" s="36" t="s">
        <v>59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2:17" ht="15.75" thickBot="1">
      <c r="B21" s="35"/>
      <c r="C21" s="11"/>
      <c r="D21" s="10" t="s">
        <v>1</v>
      </c>
      <c r="E21" s="10" t="s">
        <v>2</v>
      </c>
      <c r="F21" s="10" t="s">
        <v>21</v>
      </c>
      <c r="G21" s="10" t="s">
        <v>22</v>
      </c>
      <c r="H21" s="10" t="s">
        <v>7</v>
      </c>
      <c r="I21" s="10" t="s">
        <v>23</v>
      </c>
      <c r="J21" s="10" t="s">
        <v>6</v>
      </c>
      <c r="K21" s="10" t="s">
        <v>20</v>
      </c>
      <c r="L21" s="10" t="s">
        <v>0</v>
      </c>
      <c r="M21" s="10" t="s">
        <v>9</v>
      </c>
    </row>
    <row r="22" spans="2:17">
      <c r="B22" s="35"/>
      <c r="C22" s="2"/>
      <c r="D22" s="2">
        <v>67.099999999999994</v>
      </c>
      <c r="E22" s="2">
        <v>24.1</v>
      </c>
      <c r="F22" s="2">
        <v>2.27</v>
      </c>
      <c r="G22" s="2">
        <v>0.6</v>
      </c>
      <c r="H22" s="2">
        <v>0.45</v>
      </c>
      <c r="I22" s="2">
        <v>0.3</v>
      </c>
      <c r="J22" s="2">
        <v>0.21</v>
      </c>
      <c r="K22" s="2">
        <v>0.25</v>
      </c>
      <c r="L22" s="2">
        <v>7</v>
      </c>
      <c r="M22" s="4">
        <f>SUM(D22:L22)</f>
        <v>102.27999999999997</v>
      </c>
    </row>
    <row r="23" spans="2:17">
      <c r="C23" s="15" t="s">
        <v>55</v>
      </c>
      <c r="D23" s="2">
        <v>65.599999999999994</v>
      </c>
      <c r="E23" s="2">
        <v>23.56</v>
      </c>
      <c r="F23" s="2">
        <v>2.2200000000000002</v>
      </c>
      <c r="G23" s="2">
        <v>0.57999999999999996</v>
      </c>
      <c r="H23" s="2">
        <v>0.44</v>
      </c>
      <c r="I23" s="2">
        <v>0.28999999999999998</v>
      </c>
      <c r="J23" s="2">
        <v>0.2</v>
      </c>
      <c r="K23" s="2">
        <v>0.24</v>
      </c>
      <c r="L23" s="2">
        <v>6.84</v>
      </c>
      <c r="M23" s="4">
        <f>SUM(D23:L23)</f>
        <v>99.97</v>
      </c>
    </row>
    <row r="26" spans="2:17">
      <c r="C26" s="36" t="s">
        <v>60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2:17" ht="45.75" thickBot="1">
      <c r="B27" s="35">
        <v>4</v>
      </c>
      <c r="C27" s="9"/>
      <c r="D27" s="12" t="s">
        <v>24</v>
      </c>
      <c r="E27" s="12" t="s">
        <v>25</v>
      </c>
      <c r="F27" s="12" t="s">
        <v>26</v>
      </c>
      <c r="G27" s="12" t="s">
        <v>27</v>
      </c>
      <c r="H27" s="12" t="s">
        <v>28</v>
      </c>
      <c r="I27" s="12" t="s">
        <v>29</v>
      </c>
      <c r="J27" s="12" t="s">
        <v>30</v>
      </c>
      <c r="K27" s="12" t="s">
        <v>31</v>
      </c>
      <c r="L27" s="12" t="s">
        <v>32</v>
      </c>
      <c r="M27" s="12" t="s">
        <v>33</v>
      </c>
      <c r="N27" s="12" t="s">
        <v>34</v>
      </c>
      <c r="O27" s="12" t="s">
        <v>35</v>
      </c>
      <c r="P27" s="12" t="s">
        <v>36</v>
      </c>
      <c r="Q27" s="13" t="s">
        <v>9</v>
      </c>
    </row>
    <row r="28" spans="2:17">
      <c r="B28" s="35"/>
      <c r="D28" s="2">
        <v>0</v>
      </c>
      <c r="E28" s="2">
        <v>0</v>
      </c>
      <c r="F28" s="2">
        <v>0.42</v>
      </c>
      <c r="G28" s="2">
        <v>0</v>
      </c>
      <c r="H28" s="2">
        <v>0.03</v>
      </c>
      <c r="I28" s="2">
        <v>0</v>
      </c>
      <c r="J28" s="2">
        <v>1.31</v>
      </c>
      <c r="K28" s="2">
        <v>1.06</v>
      </c>
      <c r="L28" s="2">
        <v>48.15</v>
      </c>
      <c r="M28" s="2">
        <v>37.76</v>
      </c>
      <c r="N28" s="2">
        <v>1</v>
      </c>
      <c r="O28" s="2">
        <v>12.11</v>
      </c>
      <c r="P28" s="2">
        <v>0.61</v>
      </c>
      <c r="Q28" s="4">
        <f>SUM(D28:P28)</f>
        <v>102.44999999999999</v>
      </c>
    </row>
    <row r="29" spans="2:17">
      <c r="B29" s="35"/>
      <c r="C29" s="3" t="s">
        <v>55</v>
      </c>
      <c r="D29" s="2">
        <f t="shared" ref="D29:P29" si="1">(D28/102.45)*100</f>
        <v>0</v>
      </c>
      <c r="E29" s="2">
        <f t="shared" si="1"/>
        <v>0</v>
      </c>
      <c r="F29" s="2">
        <f t="shared" si="1"/>
        <v>0.40995607613469981</v>
      </c>
      <c r="G29" s="2">
        <f t="shared" si="1"/>
        <v>0</v>
      </c>
      <c r="H29" s="2">
        <f t="shared" si="1"/>
        <v>2.9282576866764276E-2</v>
      </c>
      <c r="I29" s="2">
        <f t="shared" si="1"/>
        <v>0</v>
      </c>
      <c r="J29" s="2">
        <f t="shared" si="1"/>
        <v>1.2786725231820399</v>
      </c>
      <c r="K29" s="2">
        <f t="shared" si="1"/>
        <v>1.0346510492923378</v>
      </c>
      <c r="L29" s="2">
        <f t="shared" si="1"/>
        <v>46.998535871156662</v>
      </c>
      <c r="M29" s="2">
        <f t="shared" si="1"/>
        <v>36.857003416300635</v>
      </c>
      <c r="N29" s="2">
        <f t="shared" si="1"/>
        <v>0.9760858955588092</v>
      </c>
      <c r="O29" s="2">
        <f t="shared" si="1"/>
        <v>11.820400195217179</v>
      </c>
      <c r="P29" s="2">
        <f t="shared" si="1"/>
        <v>0.59541239629087361</v>
      </c>
      <c r="Q29" s="4">
        <f>SUM(D29:P29)</f>
        <v>99.999999999999986</v>
      </c>
    </row>
    <row r="32" spans="2:17">
      <c r="B32" s="35">
        <v>6</v>
      </c>
      <c r="C32" s="36" t="s">
        <v>61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14"/>
      <c r="O32" s="14"/>
      <c r="P32" s="14"/>
      <c r="Q32" s="14"/>
    </row>
    <row r="33" spans="2:13" ht="15.75" thickBot="1">
      <c r="B33" s="35"/>
      <c r="C33" s="9"/>
      <c r="D33" s="10" t="s">
        <v>42</v>
      </c>
      <c r="E33" s="10" t="s">
        <v>20</v>
      </c>
      <c r="F33" s="10" t="s">
        <v>37</v>
      </c>
      <c r="G33" s="10" t="s">
        <v>38</v>
      </c>
      <c r="H33" s="10" t="s">
        <v>17</v>
      </c>
      <c r="I33" s="10" t="s">
        <v>39</v>
      </c>
      <c r="J33" s="10" t="s">
        <v>40</v>
      </c>
      <c r="K33" s="10" t="s">
        <v>4</v>
      </c>
      <c r="L33" s="10" t="s">
        <v>18</v>
      </c>
      <c r="M33" s="10" t="s">
        <v>41</v>
      </c>
    </row>
    <row r="34" spans="2:13">
      <c r="B34" s="35"/>
      <c r="D34" s="2">
        <v>64.3</v>
      </c>
      <c r="E34" s="2">
        <v>0.36</v>
      </c>
      <c r="F34" s="2">
        <v>0.11</v>
      </c>
      <c r="G34" s="2">
        <v>0.01</v>
      </c>
      <c r="H34" s="2">
        <v>30.3</v>
      </c>
      <c r="I34" s="2">
        <v>0.32</v>
      </c>
      <c r="J34" s="2">
        <v>0.01</v>
      </c>
      <c r="K34" s="2">
        <v>0.01</v>
      </c>
      <c r="L34" s="2">
        <v>2.5</v>
      </c>
      <c r="M34" s="4">
        <v>97.92</v>
      </c>
    </row>
    <row r="35" spans="2:13">
      <c r="B35" s="4"/>
      <c r="C35" s="3" t="s">
        <v>55</v>
      </c>
      <c r="D35" s="2">
        <v>65.665849673202615</v>
      </c>
      <c r="E35" s="2">
        <v>0.36764705882352938</v>
      </c>
      <c r="F35" s="2">
        <v>0.11233660130718953</v>
      </c>
      <c r="G35" s="2">
        <v>1.0212418300653595E-2</v>
      </c>
      <c r="H35" s="2">
        <v>30.943627450980394</v>
      </c>
      <c r="I35" s="2">
        <v>0.32679738562091504</v>
      </c>
      <c r="J35" s="2">
        <v>1.0212418300653595E-2</v>
      </c>
      <c r="K35" s="2">
        <v>1.0212418300653595E-2</v>
      </c>
      <c r="L35" s="2">
        <v>2.5531045751633985</v>
      </c>
      <c r="M35" s="4">
        <v>100</v>
      </c>
    </row>
    <row r="38" spans="2:13">
      <c r="B38" s="35">
        <v>8</v>
      </c>
      <c r="C38" s="36" t="s">
        <v>62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2:13" ht="15.75" thickBot="1">
      <c r="B39" s="35"/>
      <c r="C39" s="9"/>
      <c r="D39" s="10" t="s">
        <v>0</v>
      </c>
      <c r="E39" s="10" t="s">
        <v>17</v>
      </c>
      <c r="F39" s="10" t="s">
        <v>18</v>
      </c>
      <c r="G39" s="10" t="s">
        <v>43</v>
      </c>
      <c r="H39" s="10" t="s">
        <v>4</v>
      </c>
      <c r="I39" s="10" t="s">
        <v>39</v>
      </c>
      <c r="J39" s="10" t="s">
        <v>38</v>
      </c>
      <c r="K39" s="10" t="s">
        <v>20</v>
      </c>
      <c r="L39" s="10" t="s">
        <v>44</v>
      </c>
      <c r="M39" s="10" t="s">
        <v>9</v>
      </c>
    </row>
    <row r="40" spans="2:13">
      <c r="B40" s="35"/>
      <c r="D40" s="2">
        <v>13.8</v>
      </c>
      <c r="E40" s="2">
        <v>45.59</v>
      </c>
      <c r="F40" s="2">
        <v>39.18</v>
      </c>
      <c r="G40" s="2">
        <v>0.26500000000000001</v>
      </c>
      <c r="H40" s="2">
        <v>0.28999999999999998</v>
      </c>
      <c r="I40" s="2">
        <v>0.1</v>
      </c>
      <c r="J40" s="2">
        <v>0.125</v>
      </c>
      <c r="K40" s="2">
        <v>0</v>
      </c>
      <c r="L40" s="2">
        <v>0</v>
      </c>
      <c r="M40" s="4">
        <f>SUM(D40:L40)</f>
        <v>99.35</v>
      </c>
    </row>
    <row r="41" spans="2:13">
      <c r="B41" s="4"/>
      <c r="C41" s="3" t="s">
        <v>55</v>
      </c>
      <c r="D41" s="2">
        <v>13.89028686462003</v>
      </c>
      <c r="E41" s="2">
        <v>45.888273779567193</v>
      </c>
      <c r="F41" s="2">
        <v>39.436336185203828</v>
      </c>
      <c r="G41" s="2">
        <v>0.26673376950176148</v>
      </c>
      <c r="H41" s="2">
        <v>0.29189733266230494</v>
      </c>
      <c r="I41" s="2">
        <v>0.10065425264217413</v>
      </c>
      <c r="J41" s="2">
        <v>0.12581781580271767</v>
      </c>
      <c r="K41" s="2">
        <v>0</v>
      </c>
      <c r="L41" s="2">
        <v>0</v>
      </c>
      <c r="M41" s="4">
        <f>SUM(D41:L41)</f>
        <v>100</v>
      </c>
    </row>
    <row r="44" spans="2:13">
      <c r="B44" s="35">
        <v>8</v>
      </c>
      <c r="C44" s="36" t="s">
        <v>63</v>
      </c>
      <c r="D44" s="36"/>
      <c r="E44" s="36"/>
      <c r="F44" s="36"/>
      <c r="G44" s="36"/>
      <c r="H44" s="36"/>
      <c r="I44" s="36"/>
      <c r="J44" s="36"/>
      <c r="K44" s="14"/>
      <c r="L44" s="14"/>
      <c r="M44" s="14"/>
    </row>
    <row r="45" spans="2:13" ht="15.75" thickBot="1">
      <c r="B45" s="35"/>
      <c r="C45" s="9"/>
      <c r="D45" s="10" t="s">
        <v>18</v>
      </c>
      <c r="E45" s="10" t="s">
        <v>45</v>
      </c>
      <c r="F45" s="10" t="s">
        <v>43</v>
      </c>
      <c r="G45" s="10" t="s">
        <v>38</v>
      </c>
      <c r="H45" s="10" t="s">
        <v>4</v>
      </c>
      <c r="I45" s="10" t="s">
        <v>0</v>
      </c>
      <c r="J45" s="10" t="s">
        <v>41</v>
      </c>
    </row>
    <row r="46" spans="2:13">
      <c r="B46" s="35"/>
      <c r="D46" s="2">
        <v>98.4</v>
      </c>
      <c r="E46" s="2">
        <v>7.3999999999999996E-2</v>
      </c>
      <c r="F46" s="2">
        <v>5.3999999999999999E-2</v>
      </c>
      <c r="G46" s="2">
        <v>0.6</v>
      </c>
      <c r="H46" s="2">
        <v>0</v>
      </c>
      <c r="I46" s="2">
        <v>0</v>
      </c>
      <c r="J46" s="4">
        <v>99.128</v>
      </c>
    </row>
    <row r="47" spans="2:13">
      <c r="B47" s="4"/>
      <c r="C47" s="3" t="s">
        <v>55</v>
      </c>
      <c r="D47" s="2">
        <v>99.265595997094664</v>
      </c>
      <c r="E47" s="2">
        <v>7.4650956339278499E-2</v>
      </c>
      <c r="F47" s="2">
        <v>5.4475022193527567E-2</v>
      </c>
      <c r="G47" s="2">
        <v>0.60527802437252842</v>
      </c>
      <c r="H47" s="2">
        <v>0</v>
      </c>
      <c r="I47" s="2">
        <v>0</v>
      </c>
      <c r="J47" s="4">
        <v>99.999999999999986</v>
      </c>
    </row>
    <row r="50" spans="2:10">
      <c r="B50" s="35">
        <v>8</v>
      </c>
      <c r="C50" s="36" t="s">
        <v>16</v>
      </c>
      <c r="D50" s="36"/>
      <c r="E50" s="36"/>
      <c r="F50" s="36"/>
      <c r="G50" s="36"/>
      <c r="H50" s="36"/>
      <c r="I50" s="36"/>
      <c r="J50" s="36"/>
    </row>
    <row r="51" spans="2:10" ht="15.75" thickBot="1">
      <c r="B51" s="35"/>
      <c r="C51" s="9"/>
      <c r="D51" s="10" t="s">
        <v>18</v>
      </c>
      <c r="E51" s="10" t="s">
        <v>45</v>
      </c>
      <c r="F51" s="10" t="s">
        <v>43</v>
      </c>
      <c r="G51" s="10" t="s">
        <v>38</v>
      </c>
      <c r="H51" s="10" t="s">
        <v>4</v>
      </c>
      <c r="I51" s="10" t="s">
        <v>0</v>
      </c>
      <c r="J51" s="10" t="s">
        <v>41</v>
      </c>
    </row>
    <row r="52" spans="2:10">
      <c r="B52" s="35"/>
      <c r="D52" s="2">
        <v>17.899999999999999</v>
      </c>
      <c r="E52" s="2">
        <v>70</v>
      </c>
      <c r="F52" s="2">
        <v>0.08</v>
      </c>
      <c r="G52" s="2">
        <v>9.1999999999999993</v>
      </c>
      <c r="H52" s="2">
        <v>0.4</v>
      </c>
      <c r="I52" s="2">
        <v>0.5</v>
      </c>
      <c r="J52" s="4">
        <v>98.080000000000013</v>
      </c>
    </row>
    <row r="53" spans="2:10">
      <c r="B53" s="4"/>
      <c r="C53" s="3" t="str">
        <f>C47</f>
        <v>NORMALIZADO</v>
      </c>
      <c r="D53" s="2">
        <v>18.250407830342574</v>
      </c>
      <c r="E53" s="2">
        <v>71.370309951060349</v>
      </c>
      <c r="F53" s="2">
        <v>8.1566068515497539E-2</v>
      </c>
      <c r="G53" s="2">
        <v>9.3800978792822161</v>
      </c>
      <c r="H53" s="2">
        <v>0.40783034257748774</v>
      </c>
      <c r="I53" s="2">
        <v>0.50978792822185959</v>
      </c>
      <c r="J53" s="4">
        <v>100</v>
      </c>
    </row>
    <row r="56" spans="2:10">
      <c r="B56" s="35">
        <v>3</v>
      </c>
      <c r="C56" s="36" t="s">
        <v>64</v>
      </c>
      <c r="D56" s="36"/>
      <c r="E56" s="36"/>
      <c r="F56" s="36"/>
      <c r="G56" s="36"/>
      <c r="H56" s="36"/>
      <c r="I56" s="36"/>
      <c r="J56" s="14"/>
    </row>
    <row r="57" spans="2:10" ht="15.75" thickBot="1">
      <c r="B57" s="35"/>
      <c r="C57" s="9"/>
      <c r="D57" s="10" t="s">
        <v>10</v>
      </c>
      <c r="E57" s="10" t="s">
        <v>46</v>
      </c>
      <c r="F57" s="10" t="s">
        <v>11</v>
      </c>
      <c r="G57" s="10" t="s">
        <v>12</v>
      </c>
      <c r="H57" s="10" t="s">
        <v>47</v>
      </c>
      <c r="I57" s="10" t="s">
        <v>9</v>
      </c>
    </row>
    <row r="58" spans="2:10">
      <c r="B58" s="35"/>
      <c r="D58" s="2">
        <v>98.7</v>
      </c>
      <c r="E58" s="2">
        <v>0.16</v>
      </c>
      <c r="F58" s="2">
        <v>0.03</v>
      </c>
      <c r="G58" s="2">
        <v>0.1</v>
      </c>
      <c r="H58" s="2">
        <v>0.5</v>
      </c>
      <c r="I58" s="4">
        <v>99.49</v>
      </c>
    </row>
    <row r="59" spans="2:10">
      <c r="B59" s="4"/>
      <c r="C59" s="3" t="str">
        <f>C53</f>
        <v>NORMALIZADO</v>
      </c>
      <c r="D59" s="2">
        <v>99.205950346768518</v>
      </c>
      <c r="E59" s="2">
        <v>0.16082018293295811</v>
      </c>
      <c r="F59" s="2">
        <v>3.0153784299929643E-2</v>
      </c>
      <c r="G59" s="2">
        <v>0.10051261433309881</v>
      </c>
      <c r="H59" s="2">
        <v>0.50256307166549408</v>
      </c>
      <c r="I59" s="4">
        <v>100</v>
      </c>
    </row>
    <row r="62" spans="2:10">
      <c r="B62" s="35">
        <v>7</v>
      </c>
      <c r="C62" s="36" t="s">
        <v>48</v>
      </c>
      <c r="D62" s="36"/>
      <c r="E62" s="36"/>
      <c r="F62" s="36"/>
      <c r="G62" s="36"/>
      <c r="H62" s="36"/>
      <c r="I62" s="36"/>
      <c r="J62" s="36"/>
    </row>
    <row r="63" spans="2:10" ht="15.75" thickBot="1">
      <c r="B63" s="35"/>
      <c r="C63" s="9"/>
      <c r="D63" s="10" t="s">
        <v>17</v>
      </c>
      <c r="E63" s="10" t="s">
        <v>18</v>
      </c>
      <c r="F63" s="10" t="s">
        <v>43</v>
      </c>
      <c r="G63" s="10" t="s">
        <v>49</v>
      </c>
      <c r="H63" s="10" t="s">
        <v>4</v>
      </c>
      <c r="I63" s="10" t="s">
        <v>50</v>
      </c>
      <c r="J63" s="10" t="s">
        <v>9</v>
      </c>
    </row>
    <row r="64" spans="2:10">
      <c r="B64" s="35"/>
      <c r="D64" s="2">
        <v>0.99</v>
      </c>
      <c r="E64" s="2">
        <v>4.7000000000000002E-3</v>
      </c>
      <c r="F64" s="16">
        <v>5.9999999999999995E-4</v>
      </c>
      <c r="G64" s="16">
        <v>5.0000000000000001E-4</v>
      </c>
      <c r="H64" s="16">
        <v>1.1999999999999999E-3</v>
      </c>
      <c r="I64" s="16">
        <v>4.0000000000000001E-3</v>
      </c>
      <c r="J64" s="17">
        <f>SUM(D64:I64)</f>
        <v>1.0009999999999999</v>
      </c>
    </row>
    <row r="65" spans="2:16">
      <c r="B65" s="4"/>
      <c r="C65" s="3" t="str">
        <f>C59</f>
        <v>NORMALIZADO</v>
      </c>
      <c r="D65" s="2">
        <v>0.98901098901098916</v>
      </c>
      <c r="E65" s="2">
        <v>4.6953046953046957E-3</v>
      </c>
      <c r="F65" s="16">
        <v>5.994005994005994E-4</v>
      </c>
      <c r="G65" s="16">
        <v>4.9950049950049961E-4</v>
      </c>
      <c r="H65" s="16">
        <v>1.1988011988011988E-3</v>
      </c>
      <c r="I65" s="16">
        <v>3.9960039960039969E-3</v>
      </c>
      <c r="J65" s="17">
        <f>SUM(D65:I65)</f>
        <v>1.0000000000000002</v>
      </c>
    </row>
    <row r="66" spans="2:16">
      <c r="L66" s="1"/>
      <c r="N66" s="1"/>
    </row>
    <row r="67" spans="2:16">
      <c r="L67" s="1"/>
      <c r="N67" s="1"/>
    </row>
    <row r="68" spans="2:16">
      <c r="B68" s="35">
        <v>7</v>
      </c>
      <c r="C68" s="36" t="s">
        <v>65</v>
      </c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</row>
    <row r="69" spans="2:16" ht="15.75" thickBot="1">
      <c r="B69" s="35"/>
      <c r="C69" s="9"/>
      <c r="D69" s="10" t="s">
        <v>0</v>
      </c>
      <c r="E69" s="10" t="s">
        <v>17</v>
      </c>
      <c r="F69" s="10" t="s">
        <v>18</v>
      </c>
      <c r="G69" s="10" t="s">
        <v>43</v>
      </c>
      <c r="H69" s="10" t="s">
        <v>20</v>
      </c>
      <c r="I69" s="10" t="s">
        <v>44</v>
      </c>
      <c r="J69" s="10" t="s">
        <v>39</v>
      </c>
      <c r="K69" s="10" t="s">
        <v>4</v>
      </c>
      <c r="L69" s="10" t="s">
        <v>38</v>
      </c>
      <c r="M69" s="10" t="s">
        <v>51</v>
      </c>
      <c r="N69" s="10" t="s">
        <v>37</v>
      </c>
      <c r="O69" s="10" t="s">
        <v>52</v>
      </c>
      <c r="P69" s="10" t="s">
        <v>9</v>
      </c>
    </row>
    <row r="70" spans="2:16">
      <c r="B70" s="35"/>
      <c r="D70" s="2">
        <v>13.59</v>
      </c>
      <c r="E70" s="2">
        <v>51.33</v>
      </c>
      <c r="F70" s="2">
        <v>31.76</v>
      </c>
      <c r="G70" s="2">
        <v>1.1200000000000001</v>
      </c>
      <c r="H70" s="2">
        <v>1.04</v>
      </c>
      <c r="I70" s="2">
        <v>0.25</v>
      </c>
      <c r="J70" s="2">
        <v>0.2</v>
      </c>
      <c r="K70" s="2">
        <v>0.48</v>
      </c>
      <c r="L70" s="2">
        <v>0.02</v>
      </c>
      <c r="M70" s="2">
        <v>0.03</v>
      </c>
      <c r="N70" s="2">
        <v>7.0000000000000007E-2</v>
      </c>
      <c r="O70" s="2">
        <v>0.03</v>
      </c>
      <c r="P70" s="4">
        <v>99.920000000000016</v>
      </c>
    </row>
    <row r="71" spans="2:16">
      <c r="B71" s="4"/>
      <c r="C71" s="3" t="str">
        <f>C65</f>
        <v>NORMALIZADO</v>
      </c>
      <c r="D71" s="2">
        <v>13.600880704563648</v>
      </c>
      <c r="E71" s="2">
        <v>51.371096877501984</v>
      </c>
      <c r="F71" s="2">
        <v>31.785428342674138</v>
      </c>
      <c r="G71" s="2">
        <v>1.1208967173738991</v>
      </c>
      <c r="H71" s="2">
        <v>1.0408326661329061</v>
      </c>
      <c r="I71" s="2">
        <v>0.25020016012810242</v>
      </c>
      <c r="J71" s="2">
        <v>0.20016012810248196</v>
      </c>
      <c r="K71" s="2">
        <v>0.48038430744595667</v>
      </c>
      <c r="L71" s="2">
        <v>2.0016012810248195E-2</v>
      </c>
      <c r="M71" s="2">
        <v>3.0024019215372292E-2</v>
      </c>
      <c r="N71" s="2">
        <v>7.0056044835868692E-2</v>
      </c>
      <c r="O71" s="2">
        <v>3.0024019215372292E-2</v>
      </c>
      <c r="P71" s="4">
        <v>100</v>
      </c>
    </row>
    <row r="72" spans="2:16">
      <c r="N72" s="1"/>
    </row>
    <row r="74" spans="2:16">
      <c r="B74" s="35">
        <v>7</v>
      </c>
      <c r="C74" s="36" t="s">
        <v>66</v>
      </c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2:16" ht="15.75" thickBot="1">
      <c r="B75" s="35"/>
      <c r="C75" s="9"/>
      <c r="D75" s="10" t="s">
        <v>0</v>
      </c>
      <c r="E75" s="10" t="s">
        <v>17</v>
      </c>
      <c r="F75" s="10" t="s">
        <v>18</v>
      </c>
      <c r="G75" s="10" t="s">
        <v>43</v>
      </c>
      <c r="H75" s="10" t="s">
        <v>20</v>
      </c>
      <c r="I75" s="10" t="s">
        <v>44</v>
      </c>
      <c r="J75" s="10" t="s">
        <v>39</v>
      </c>
      <c r="K75" s="10" t="s">
        <v>4</v>
      </c>
      <c r="L75" s="10" t="s">
        <v>38</v>
      </c>
      <c r="M75" s="10" t="s">
        <v>51</v>
      </c>
      <c r="N75" s="10" t="s">
        <v>37</v>
      </c>
      <c r="O75" s="10" t="s">
        <v>52</v>
      </c>
      <c r="P75" s="10" t="s">
        <v>9</v>
      </c>
    </row>
    <row r="76" spans="2:16">
      <c r="B76" s="35"/>
      <c r="D76" s="2">
        <v>13.5</v>
      </c>
      <c r="E76" s="2">
        <v>53</v>
      </c>
      <c r="F76" s="2">
        <v>40.5</v>
      </c>
      <c r="G76" s="2">
        <v>1.25</v>
      </c>
      <c r="H76" s="2">
        <v>1.5</v>
      </c>
      <c r="I76" s="2">
        <v>0.5</v>
      </c>
      <c r="J76" s="2">
        <v>0.25</v>
      </c>
      <c r="K76" s="2">
        <v>1.25</v>
      </c>
      <c r="L76" s="2">
        <v>0</v>
      </c>
      <c r="M76" s="2">
        <v>0</v>
      </c>
      <c r="N76" s="2">
        <v>0</v>
      </c>
      <c r="O76" s="2">
        <v>0</v>
      </c>
      <c r="P76" s="4">
        <v>111.75</v>
      </c>
    </row>
    <row r="77" spans="2:16">
      <c r="B77" s="4"/>
      <c r="C77" s="3" t="str">
        <f>C71</f>
        <v>NORMALIZADO</v>
      </c>
      <c r="D77" s="2">
        <v>12.080536912751679</v>
      </c>
      <c r="E77" s="2">
        <v>47.427293064876956</v>
      </c>
      <c r="F77" s="2">
        <v>36.241610738255034</v>
      </c>
      <c r="G77" s="2">
        <v>1.1185682326621924</v>
      </c>
      <c r="H77" s="2">
        <v>1.3422818791946309</v>
      </c>
      <c r="I77" s="2">
        <v>0.44742729306487694</v>
      </c>
      <c r="J77" s="2">
        <v>0.22371364653243847</v>
      </c>
      <c r="K77" s="2">
        <v>1.1185682326621924</v>
      </c>
      <c r="L77" s="2">
        <v>0</v>
      </c>
      <c r="M77" s="2">
        <v>0</v>
      </c>
      <c r="N77" s="2">
        <v>0</v>
      </c>
      <c r="O77" s="2">
        <v>0</v>
      </c>
      <c r="P77" s="4">
        <v>100</v>
      </c>
    </row>
    <row r="80" spans="2:16">
      <c r="B80" s="35">
        <v>5</v>
      </c>
      <c r="C80" s="36" t="s">
        <v>59</v>
      </c>
      <c r="D80" s="36"/>
      <c r="E80" s="36"/>
      <c r="F80" s="36"/>
      <c r="G80" s="36"/>
      <c r="H80" s="36"/>
      <c r="I80" s="36"/>
      <c r="J80" s="36"/>
      <c r="K80" s="36"/>
      <c r="L80" s="36"/>
      <c r="M80" s="36"/>
    </row>
    <row r="81" spans="2:13" ht="15.75" thickBot="1">
      <c r="B81" s="35"/>
      <c r="C81" s="9"/>
      <c r="D81" s="10" t="s">
        <v>1</v>
      </c>
      <c r="E81" s="10" t="s">
        <v>53</v>
      </c>
      <c r="F81" s="10" t="s">
        <v>4</v>
      </c>
      <c r="G81" s="10" t="s">
        <v>5</v>
      </c>
      <c r="H81" s="10" t="s">
        <v>7</v>
      </c>
      <c r="I81" s="10" t="s">
        <v>3</v>
      </c>
      <c r="J81" s="10" t="s">
        <v>6</v>
      </c>
      <c r="K81" s="10" t="s">
        <v>8</v>
      </c>
      <c r="L81" s="10" t="s">
        <v>54</v>
      </c>
      <c r="M81" s="10" t="s">
        <v>9</v>
      </c>
    </row>
    <row r="82" spans="2:13">
      <c r="B82" s="35"/>
      <c r="D82" s="2">
        <v>67.099999999999994</v>
      </c>
      <c r="E82" s="2">
        <v>24.1</v>
      </c>
      <c r="F82" s="2">
        <v>2.27</v>
      </c>
      <c r="G82" s="2">
        <v>0.6</v>
      </c>
      <c r="H82" s="2">
        <v>0.45</v>
      </c>
      <c r="I82" s="2">
        <v>0.3</v>
      </c>
      <c r="J82" s="2">
        <v>0.21</v>
      </c>
      <c r="K82" s="2">
        <v>0.25</v>
      </c>
      <c r="L82" s="2">
        <v>7</v>
      </c>
      <c r="M82" s="4">
        <f>SUM(D82:L82)</f>
        <v>102.27999999999997</v>
      </c>
    </row>
    <row r="83" spans="2:13">
      <c r="B83" s="4"/>
      <c r="C83" s="3" t="str">
        <f>C77</f>
        <v>NORMALIZADO</v>
      </c>
      <c r="D83" s="2">
        <v>65.599999999999994</v>
      </c>
      <c r="E83" s="2">
        <v>23.6</v>
      </c>
      <c r="F83" s="2">
        <v>2.2200000000000002</v>
      </c>
      <c r="G83" s="2">
        <v>0.57999999999999996</v>
      </c>
      <c r="H83" s="2">
        <v>0.44</v>
      </c>
      <c r="I83" s="2">
        <v>0.28999999999999998</v>
      </c>
      <c r="J83" s="2">
        <v>0.21</v>
      </c>
      <c r="K83" s="2">
        <v>0.24</v>
      </c>
      <c r="L83" s="2">
        <v>6.8</v>
      </c>
      <c r="M83" s="4">
        <f>SUM(D83:L83)</f>
        <v>99.979999999999976</v>
      </c>
    </row>
    <row r="86" spans="2:13">
      <c r="B86" s="35">
        <v>2</v>
      </c>
      <c r="C86" s="36" t="s">
        <v>67</v>
      </c>
      <c r="D86" s="36"/>
      <c r="E86" s="36"/>
      <c r="F86" s="36"/>
      <c r="G86" s="36"/>
      <c r="H86" s="36"/>
      <c r="I86" s="36"/>
      <c r="J86" s="36"/>
    </row>
    <row r="87" spans="2:13" ht="15.75" thickBot="1">
      <c r="B87" s="35"/>
      <c r="C87" s="9"/>
      <c r="D87" s="10" t="s">
        <v>0</v>
      </c>
      <c r="E87" s="10" t="s">
        <v>17</v>
      </c>
      <c r="F87" s="10" t="s">
        <v>18</v>
      </c>
      <c r="G87" s="10" t="s">
        <v>43</v>
      </c>
      <c r="H87" s="10" t="s">
        <v>38</v>
      </c>
      <c r="I87" s="10" t="s">
        <v>4</v>
      </c>
      <c r="J87" s="10" t="s">
        <v>13</v>
      </c>
    </row>
    <row r="88" spans="2:13">
      <c r="B88" s="35"/>
      <c r="D88" s="2">
        <v>0.4</v>
      </c>
      <c r="E88" s="2">
        <v>66.400000000000006</v>
      </c>
      <c r="F88" s="2">
        <v>18.2</v>
      </c>
      <c r="G88" s="2">
        <v>0.05</v>
      </c>
      <c r="H88" s="2">
        <v>3.55</v>
      </c>
      <c r="I88" s="2">
        <v>11.2</v>
      </c>
      <c r="J88" s="4">
        <v>99.800000000000011</v>
      </c>
    </row>
    <row r="89" spans="2:13">
      <c r="B89" s="4"/>
      <c r="C89" s="3" t="str">
        <f>C83</f>
        <v>NORMALIZADO</v>
      </c>
      <c r="D89" s="2">
        <v>0.40079999999999999</v>
      </c>
      <c r="E89" s="2">
        <v>66.533000000000001</v>
      </c>
      <c r="F89" s="2">
        <v>18.236499999999999</v>
      </c>
      <c r="G89" s="2">
        <v>5.0099999999999999E-2</v>
      </c>
      <c r="H89" s="2">
        <v>3.5569999999999999</v>
      </c>
      <c r="I89" s="2">
        <v>11.2225</v>
      </c>
      <c r="J89" s="4">
        <v>99.999899999999997</v>
      </c>
    </row>
  </sheetData>
  <mergeCells count="30">
    <mergeCell ref="C80:M80"/>
    <mergeCell ref="B80:B82"/>
    <mergeCell ref="C86:J86"/>
    <mergeCell ref="B86:B88"/>
    <mergeCell ref="C68:P68"/>
    <mergeCell ref="B68:B70"/>
    <mergeCell ref="C74:P74"/>
    <mergeCell ref="B74:B76"/>
    <mergeCell ref="B56:B58"/>
    <mergeCell ref="C56:I56"/>
    <mergeCell ref="C62:J62"/>
    <mergeCell ref="B62:B64"/>
    <mergeCell ref="B44:B46"/>
    <mergeCell ref="C44:J44"/>
    <mergeCell ref="C50:J50"/>
    <mergeCell ref="B50:B52"/>
    <mergeCell ref="C32:M32"/>
    <mergeCell ref="B32:B34"/>
    <mergeCell ref="C38:M38"/>
    <mergeCell ref="B38:B40"/>
    <mergeCell ref="B20:B22"/>
    <mergeCell ref="B27:B29"/>
    <mergeCell ref="C26:Q26"/>
    <mergeCell ref="B8:B10"/>
    <mergeCell ref="C14:J14"/>
    <mergeCell ref="B14:B16"/>
    <mergeCell ref="C20:M20"/>
    <mergeCell ref="C2:I2"/>
    <mergeCell ref="B3:B5"/>
    <mergeCell ref="C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MP disponíveis no lab</vt:lpstr>
      <vt:lpstr>Exemplos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aluno</cp:lastModifiedBy>
  <cp:lastPrinted>2013-09-30T17:51:36Z</cp:lastPrinted>
  <dcterms:created xsi:type="dcterms:W3CDTF">2013-09-18T13:16:11Z</dcterms:created>
  <dcterms:modified xsi:type="dcterms:W3CDTF">2016-09-29T18:04:50Z</dcterms:modified>
</cp:coreProperties>
</file>