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fernando/OneDrive - usp.br/Fernando/"/>
    </mc:Choice>
  </mc:AlternateContent>
  <bookViews>
    <workbookView xWindow="0" yWindow="0" windowWidth="25600" windowHeight="16000" tabRatio="500"/>
  </bookViews>
  <sheets>
    <sheet name="Plan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D5" i="1"/>
  <c r="E5" i="1"/>
  <c r="B24" i="1"/>
  <c r="H24" i="1"/>
  <c r="H20" i="1"/>
  <c r="H29" i="1"/>
  <c r="N29" i="1"/>
  <c r="N31" i="1"/>
  <c r="H31" i="1"/>
  <c r="D24" i="1"/>
  <c r="F24" i="1"/>
  <c r="D20" i="1"/>
  <c r="F20" i="1"/>
  <c r="D26" i="1"/>
  <c r="D22" i="1"/>
  <c r="H27" i="1"/>
  <c r="H26" i="1"/>
  <c r="F25" i="1"/>
  <c r="H25" i="1"/>
  <c r="H23" i="1"/>
  <c r="H22" i="1"/>
  <c r="F21" i="1"/>
  <c r="H21" i="1"/>
  <c r="F5" i="1"/>
  <c r="F4" i="1"/>
</calcChain>
</file>

<file path=xl/sharedStrings.xml><?xml version="1.0" encoding="utf-8"?>
<sst xmlns="http://schemas.openxmlformats.org/spreadsheetml/2006/main" count="68" uniqueCount="45">
  <si>
    <t>Parâmetros do modelo</t>
  </si>
  <si>
    <t>Fatores de risco</t>
  </si>
  <si>
    <t>Idade</t>
  </si>
  <si>
    <t>Jovem</t>
  </si>
  <si>
    <t>Adulto</t>
  </si>
  <si>
    <t xml:space="preserve">Infecção </t>
  </si>
  <si>
    <t>Infectado</t>
  </si>
  <si>
    <t>Não infectado</t>
  </si>
  <si>
    <t>Teste ELISA</t>
  </si>
  <si>
    <t>Positivo</t>
  </si>
  <si>
    <t>Negativo</t>
  </si>
  <si>
    <t>RR</t>
  </si>
  <si>
    <t>Proporção na população</t>
  </si>
  <si>
    <t xml:space="preserve">Proporção na vigilância </t>
  </si>
  <si>
    <t>Risco ajustado</t>
  </si>
  <si>
    <t>Categorias</t>
  </si>
  <si>
    <t>Tipo de probabilidade</t>
  </si>
  <si>
    <t>Valor</t>
  </si>
  <si>
    <t>Prevalências de desenho</t>
  </si>
  <si>
    <t>Sensibilidade</t>
  </si>
  <si>
    <t xml:space="preserve">Categoria </t>
  </si>
  <si>
    <t>Prop. Sist. Vig.</t>
  </si>
  <si>
    <t>Categoria</t>
  </si>
  <si>
    <t xml:space="preserve">EPI </t>
  </si>
  <si>
    <t>ELISA</t>
  </si>
  <si>
    <t>Sim</t>
  </si>
  <si>
    <t>Não</t>
  </si>
  <si>
    <t xml:space="preserve"> </t>
  </si>
  <si>
    <t xml:space="preserve">Positivo </t>
  </si>
  <si>
    <t xml:space="preserve">Não </t>
  </si>
  <si>
    <t>Resultado</t>
  </si>
  <si>
    <t>Pos</t>
  </si>
  <si>
    <t>Neg</t>
  </si>
  <si>
    <t>Sens.Comp.Ind</t>
  </si>
  <si>
    <t>Árvore de cenários</t>
  </si>
  <si>
    <t>Nó</t>
  </si>
  <si>
    <t>Probabilidade</t>
  </si>
  <si>
    <t>Negativa</t>
  </si>
  <si>
    <t>Especificidade</t>
  </si>
  <si>
    <t>Vigilância baseada em risco</t>
  </si>
  <si>
    <t>Vigilância com amostra aleatória</t>
  </si>
  <si>
    <t>Sens.Ind</t>
  </si>
  <si>
    <t>Se examinarmos n=</t>
  </si>
  <si>
    <t>Sens.Sistema</t>
  </si>
  <si>
    <t>Sens/Esp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</si>
</sst>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7" formatCode="0.00000"/>
  </numFmts>
  <fonts count="11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mbria"/>
      <scheme val="major"/>
    </font>
    <font>
      <sz val="20"/>
      <color theme="8"/>
      <name val="Cambria"/>
      <scheme val="major"/>
    </font>
    <font>
      <b/>
      <sz val="12"/>
      <color theme="1"/>
      <name val="Cambria"/>
      <scheme val="major"/>
    </font>
    <font>
      <b/>
      <sz val="16"/>
      <color theme="1"/>
      <name val="Cambria"/>
      <scheme val="major"/>
    </font>
    <font>
      <sz val="16"/>
      <color theme="1"/>
      <name val="Cambria"/>
      <scheme val="major"/>
    </font>
    <font>
      <sz val="12"/>
      <color theme="0"/>
      <name val="Cambria"/>
      <scheme val="major"/>
    </font>
    <font>
      <b/>
      <sz val="12"/>
      <color theme="0"/>
      <name val="Cambria"/>
      <scheme val="major"/>
    </font>
    <font>
      <b/>
      <sz val="12"/>
      <color rgb="FFFF0000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3" fillId="2" borderId="0" xfId="0" applyNumberFormat="1" applyFont="1" applyFill="1"/>
    <xf numFmtId="167" fontId="3" fillId="2" borderId="0" xfId="0" applyNumberFormat="1" applyFont="1" applyFill="1"/>
    <xf numFmtId="167" fontId="3" fillId="3" borderId="0" xfId="0" applyNumberFormat="1" applyFont="1" applyFill="1"/>
    <xf numFmtId="2" fontId="3" fillId="2" borderId="2" xfId="0" applyNumberFormat="1" applyFont="1" applyFill="1" applyBorder="1"/>
    <xf numFmtId="167" fontId="3" fillId="3" borderId="2" xfId="0" applyNumberFormat="1" applyFont="1" applyFill="1" applyBorder="1"/>
    <xf numFmtId="167" fontId="3" fillId="2" borderId="2" xfId="0" applyNumberFormat="1" applyFont="1" applyFill="1" applyBorder="1"/>
    <xf numFmtId="167" fontId="3" fillId="2" borderId="1" xfId="0" applyNumberFormat="1" applyFont="1" applyFill="1" applyBorder="1"/>
    <xf numFmtId="2" fontId="3" fillId="2" borderId="1" xfId="0" applyNumberFormat="1" applyFont="1" applyFill="1" applyBorder="1"/>
    <xf numFmtId="167" fontId="3" fillId="3" borderId="1" xfId="0" applyNumberFormat="1" applyFont="1" applyFill="1" applyBorder="1"/>
    <xf numFmtId="2" fontId="3" fillId="2" borderId="3" xfId="0" applyNumberFormat="1" applyFont="1" applyFill="1" applyBorder="1"/>
    <xf numFmtId="167" fontId="3" fillId="3" borderId="3" xfId="0" applyNumberFormat="1" applyFont="1" applyFill="1" applyBorder="1"/>
    <xf numFmtId="0" fontId="3" fillId="0" borderId="0" xfId="0" applyFont="1" applyAlignment="1">
      <alignment wrapText="1"/>
    </xf>
    <xf numFmtId="0" fontId="9" fillId="4" borderId="0" xfId="0" applyFont="1" applyFill="1" applyAlignment="1">
      <alignment vertical="center"/>
    </xf>
    <xf numFmtId="167" fontId="9" fillId="4" borderId="0" xfId="0" applyNumberFormat="1" applyFont="1" applyFill="1" applyAlignment="1">
      <alignment vertical="center"/>
    </xf>
    <xf numFmtId="165" fontId="3" fillId="0" borderId="0" xfId="0" applyNumberFormat="1" applyFont="1"/>
    <xf numFmtId="0" fontId="9" fillId="5" borderId="0" xfId="0" applyFont="1" applyFill="1" applyAlignment="1">
      <alignment vertical="center"/>
    </xf>
    <xf numFmtId="167" fontId="9" fillId="5" borderId="0" xfId="0" applyNumberFormat="1" applyFont="1" applyFill="1" applyAlignment="1">
      <alignment vertical="center"/>
    </xf>
    <xf numFmtId="0" fontId="9" fillId="5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167" fontId="10" fillId="3" borderId="0" xfId="0" applyNumberFormat="1" applyFont="1" applyFill="1"/>
    <xf numFmtId="167" fontId="10" fillId="3" borderId="2" xfId="0" applyNumberFormat="1" applyFont="1" applyFill="1" applyBorder="1"/>
  </cellXfs>
  <cellStyles count="2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 Visitado" xfId="1" builtinId="9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622300</xdr:colOff>
      <xdr:row>31</xdr:row>
      <xdr:rowOff>177800</xdr:rowOff>
    </xdr:from>
    <xdr:ext cx="1473200" cy="317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aixaDeTexto 11"/>
            <xdr:cNvSpPr txBox="1"/>
          </xdr:nvSpPr>
          <xdr:spPr>
            <a:xfrm>
              <a:off x="6591300" y="8661400"/>
              <a:ext cx="1473200" cy="317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pt-BR" sz="1800"/>
                <a:t>Sens.Ind=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800" b="0" i="0">
                      <a:latin typeface="Cambria Math" charset="0"/>
                      <a:ea typeface="Cambria Math" charset="0"/>
                      <a:cs typeface="Cambria Math" charset="0"/>
                    </a:rPr>
                    <m:t>p</m:t>
                  </m:r>
                  <m:r>
                    <a:rPr lang="pt-BR" sz="1800" i="1">
                      <a:latin typeface="Cambria Math" charset="0"/>
                      <a:ea typeface="Cambria Math" charset="0"/>
                      <a:cs typeface="Cambria Math" charset="0"/>
                    </a:rPr>
                    <m:t>×</m:t>
                  </m:r>
                  <m:r>
                    <a:rPr lang="en-US" sz="1800" b="0" i="1">
                      <a:latin typeface="Cambria Math" charset="0"/>
                      <a:ea typeface="Cambria Math" charset="0"/>
                      <a:cs typeface="Cambria Math" charset="0"/>
                    </a:rPr>
                    <m:t>𝑆𝑒</m:t>
                  </m:r>
                </m:oMath>
              </a14:m>
              <a:endParaRPr lang="pt-BR" sz="1800"/>
            </a:p>
          </xdr:txBody>
        </xdr:sp>
      </mc:Choice>
      <mc:Fallback>
        <xdr:sp macro="" textlink="">
          <xdr:nvSpPr>
            <xdr:cNvPr id="12" name="CaixaDeTexto 11"/>
            <xdr:cNvSpPr txBox="1"/>
          </xdr:nvSpPr>
          <xdr:spPr>
            <a:xfrm>
              <a:off x="6591300" y="8661400"/>
              <a:ext cx="1473200" cy="317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pt-BR" sz="1800"/>
                <a:t>Sens.Ind=</a:t>
              </a:r>
              <a:r>
                <a:rPr lang="en-US" sz="1800" b="0" i="0">
                  <a:latin typeface="Cambria Math" charset="0"/>
                  <a:ea typeface="Cambria Math" charset="0"/>
                  <a:cs typeface="Cambria Math" charset="0"/>
                </a:rPr>
                <a:t>p</a:t>
              </a:r>
              <a:r>
                <a:rPr lang="pt-BR" sz="1800" i="0">
                  <a:latin typeface="Cambria Math" charset="0"/>
                  <a:ea typeface="Cambria Math" charset="0"/>
                  <a:cs typeface="Cambria Math" charset="0"/>
                </a:rPr>
                <a:t>×</a:t>
              </a:r>
              <a:r>
                <a:rPr lang="en-US" sz="1800" b="0" i="0">
                  <a:latin typeface="Cambria Math" charset="0"/>
                  <a:ea typeface="Cambria Math" charset="0"/>
                  <a:cs typeface="Cambria Math" charset="0"/>
                </a:rPr>
                <a:t>𝑆𝑒</a:t>
              </a:r>
              <a:endParaRPr lang="pt-BR" sz="1800"/>
            </a:p>
          </xdr:txBody>
        </xdr:sp>
      </mc:Fallback>
    </mc:AlternateContent>
    <xdr:clientData/>
  </xdr:oneCellAnchor>
  <xdr:oneCellAnchor>
    <xdr:from>
      <xdr:col>11</xdr:col>
      <xdr:colOff>38100</xdr:colOff>
      <xdr:row>25</xdr:row>
      <xdr:rowOff>139700</xdr:rowOff>
    </xdr:from>
    <xdr:ext cx="3710183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CaixaDeTexto 12"/>
            <xdr:cNvSpPr txBox="1"/>
          </xdr:nvSpPr>
          <xdr:spPr>
            <a:xfrm>
              <a:off x="11468100" y="6591300"/>
              <a:ext cx="3710183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charset="0"/>
                      </a:rPr>
                      <m:t>𝑆𝑒𝑛𝑠</m:t>
                    </m:r>
                    <m:r>
                      <a:rPr lang="en-US" sz="1800" b="0" i="1">
                        <a:latin typeface="Cambria Math" charset="0"/>
                      </a:rPr>
                      <m:t>.</m:t>
                    </m:r>
                    <m:r>
                      <a:rPr lang="en-US" sz="1800" b="0" i="1">
                        <a:latin typeface="Cambria Math" charset="0"/>
                      </a:rPr>
                      <m:t>𝑆𝑖𝑠𝑡𝑒𝑚𝑎</m:t>
                    </m:r>
                    <m:r>
                      <a:rPr lang="en-US" sz="1800" b="0" i="1">
                        <a:latin typeface="Cambria Math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800" b="0" i="1">
                                <a:latin typeface="Cambria Math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charset="0"/>
                              </a:rPr>
                              <m:t>1−</m:t>
                            </m:r>
                            <m:r>
                              <a:rPr lang="en-US" sz="1800" b="0" i="1">
                                <a:latin typeface="Cambria Math" charset="0"/>
                              </a:rPr>
                              <m:t>𝑆𝑒𝑛𝑠𝐼𝑛𝑑</m:t>
                            </m:r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charset="0"/>
                          </a:rPr>
                          <m:t>𝑛</m:t>
                        </m:r>
                      </m:sup>
                    </m:sSup>
                  </m:oMath>
                </m:oMathPara>
              </a14:m>
              <a:endParaRPr lang="pt-BR" sz="1800"/>
            </a:p>
          </xdr:txBody>
        </xdr:sp>
      </mc:Choice>
      <mc:Fallback>
        <xdr:sp macro="" textlink="">
          <xdr:nvSpPr>
            <xdr:cNvPr id="13" name="CaixaDeTexto 12"/>
            <xdr:cNvSpPr txBox="1"/>
          </xdr:nvSpPr>
          <xdr:spPr>
            <a:xfrm>
              <a:off x="11468100" y="6591300"/>
              <a:ext cx="3710183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charset="0"/>
                </a:rPr>
                <a:t>𝑆𝑒𝑛𝑠.𝑆𝑖𝑠𝑡𝑒𝑚𝑎=1−(1−𝑆𝑒𝑛𝑠𝐼𝑛𝑑)^𝑛</a:t>
              </a:r>
              <a:endParaRPr lang="pt-BR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31"/>
  <sheetViews>
    <sheetView showGridLines="0" tabSelected="1" workbookViewId="0">
      <selection activeCell="E5" sqref="E5"/>
    </sheetView>
  </sheetViews>
  <sheetFormatPr baseColWidth="10" defaultRowHeight="16" x14ac:dyDescent="0.2"/>
  <cols>
    <col min="1" max="1" width="13.83203125" style="1" customWidth="1"/>
    <col min="2" max="2" width="15" style="1" customWidth="1"/>
    <col min="3" max="3" width="13.33203125" style="1" customWidth="1"/>
    <col min="4" max="4" width="10.83203125" style="1"/>
    <col min="5" max="5" width="14.5" style="1" customWidth="1"/>
    <col min="6" max="6" width="13.6640625" style="1" customWidth="1"/>
    <col min="7" max="7" width="13.83203125" style="1" customWidth="1"/>
    <col min="8" max="8" width="19.5" style="1" customWidth="1"/>
    <col min="9" max="9" width="10.83203125" style="1"/>
    <col min="10" max="10" width="16.6640625" style="1" customWidth="1"/>
    <col min="11" max="12" width="10.83203125" style="1"/>
    <col min="13" max="13" width="14" style="1" customWidth="1"/>
    <col min="14" max="16384" width="10.83203125" style="1"/>
  </cols>
  <sheetData>
    <row r="1" spans="1:6" ht="25" x14ac:dyDescent="0.25">
      <c r="A1" s="2" t="s">
        <v>0</v>
      </c>
    </row>
    <row r="3" spans="1:6" s="3" customFormat="1" ht="70" customHeight="1" x14ac:dyDescent="0.2">
      <c r="A3" s="13" t="s">
        <v>1</v>
      </c>
      <c r="B3" s="13" t="s">
        <v>15</v>
      </c>
      <c r="C3" s="14" t="s">
        <v>11</v>
      </c>
      <c r="D3" s="14" t="s">
        <v>12</v>
      </c>
      <c r="E3" s="14" t="s">
        <v>13</v>
      </c>
      <c r="F3" s="14" t="s">
        <v>14</v>
      </c>
    </row>
    <row r="4" spans="1:6" x14ac:dyDescent="0.2">
      <c r="A4" s="5" t="s">
        <v>2</v>
      </c>
      <c r="B4" s="5" t="s">
        <v>3</v>
      </c>
      <c r="C4" s="7">
        <v>5</v>
      </c>
      <c r="D4" s="9">
        <v>0.2</v>
      </c>
      <c r="E4" s="9">
        <v>0.9</v>
      </c>
      <c r="F4" s="11">
        <f>5*F5</f>
        <v>2.7777777777777777</v>
      </c>
    </row>
    <row r="5" spans="1:6" x14ac:dyDescent="0.2">
      <c r="A5" s="6"/>
      <c r="B5" s="6" t="s">
        <v>4</v>
      </c>
      <c r="C5" s="8">
        <v>1</v>
      </c>
      <c r="D5" s="10">
        <f>1-D4</f>
        <v>0.8</v>
      </c>
      <c r="E5" s="10">
        <f>1-E4</f>
        <v>9.9999999999999978E-2</v>
      </c>
      <c r="F5" s="12">
        <f>1/1.8</f>
        <v>0.55555555555555558</v>
      </c>
    </row>
    <row r="7" spans="1:6" ht="19" customHeight="1" x14ac:dyDescent="0.2">
      <c r="A7" s="15" t="s">
        <v>35</v>
      </c>
      <c r="B7" s="15" t="s">
        <v>15</v>
      </c>
      <c r="C7" s="15" t="s">
        <v>16</v>
      </c>
      <c r="D7" s="15"/>
      <c r="E7" s="15"/>
      <c r="F7" s="15" t="s">
        <v>17</v>
      </c>
    </row>
    <row r="8" spans="1:6" x14ac:dyDescent="0.2">
      <c r="A8" s="4" t="s">
        <v>5</v>
      </c>
      <c r="B8" s="4" t="s">
        <v>6</v>
      </c>
      <c r="C8" s="4" t="s">
        <v>18</v>
      </c>
      <c r="D8" s="4"/>
      <c r="E8" s="4"/>
      <c r="F8" s="4">
        <v>0.05</v>
      </c>
    </row>
    <row r="9" spans="1:6" x14ac:dyDescent="0.2">
      <c r="A9" s="6"/>
      <c r="B9" s="6" t="s">
        <v>7</v>
      </c>
      <c r="C9" s="6"/>
      <c r="D9" s="6"/>
      <c r="E9" s="6"/>
      <c r="F9" s="6">
        <v>0.95</v>
      </c>
    </row>
    <row r="10" spans="1:6" x14ac:dyDescent="0.2">
      <c r="A10" s="5" t="s">
        <v>8</v>
      </c>
      <c r="B10" s="5" t="s">
        <v>9</v>
      </c>
      <c r="C10" s="5" t="s">
        <v>19</v>
      </c>
      <c r="D10" s="5"/>
      <c r="E10" s="5"/>
      <c r="F10" s="5">
        <v>0.95</v>
      </c>
    </row>
    <row r="11" spans="1:6" x14ac:dyDescent="0.2">
      <c r="A11" s="6"/>
      <c r="B11" s="6" t="s">
        <v>10</v>
      </c>
      <c r="C11" s="6"/>
      <c r="D11" s="6"/>
      <c r="E11" s="6"/>
      <c r="F11" s="6">
        <v>0.05</v>
      </c>
    </row>
    <row r="12" spans="1:6" x14ac:dyDescent="0.2">
      <c r="A12" s="4"/>
      <c r="B12" s="4" t="s">
        <v>9</v>
      </c>
      <c r="C12" s="4" t="s">
        <v>38</v>
      </c>
      <c r="D12" s="4"/>
      <c r="E12" s="4"/>
      <c r="F12" s="21">
        <v>0</v>
      </c>
    </row>
    <row r="13" spans="1:6" x14ac:dyDescent="0.2">
      <c r="A13" s="6"/>
      <c r="B13" s="6" t="s">
        <v>37</v>
      </c>
      <c r="C13" s="6"/>
      <c r="D13" s="6"/>
      <c r="E13" s="6"/>
      <c r="F13" s="30">
        <v>1</v>
      </c>
    </row>
    <row r="16" spans="1:6" ht="25" x14ac:dyDescent="0.25">
      <c r="A16" s="2" t="s">
        <v>34</v>
      </c>
    </row>
    <row r="18" spans="1:14" ht="21" x14ac:dyDescent="0.25">
      <c r="A18" s="16" t="s">
        <v>2</v>
      </c>
      <c r="B18" s="16"/>
      <c r="C18" s="17" t="s">
        <v>5</v>
      </c>
      <c r="D18" s="17"/>
      <c r="E18" s="16" t="s">
        <v>24</v>
      </c>
      <c r="F18" s="16"/>
      <c r="G18" s="18"/>
    </row>
    <row r="19" spans="1:14" s="3" customFormat="1" ht="44" customHeight="1" x14ac:dyDescent="0.2">
      <c r="A19" s="19" t="s">
        <v>20</v>
      </c>
      <c r="B19" s="19" t="s">
        <v>21</v>
      </c>
      <c r="C19" s="20" t="s">
        <v>22</v>
      </c>
      <c r="D19" s="20" t="s">
        <v>23</v>
      </c>
      <c r="E19" s="19" t="s">
        <v>22</v>
      </c>
      <c r="F19" s="19" t="s">
        <v>44</v>
      </c>
      <c r="G19" s="20" t="s">
        <v>30</v>
      </c>
      <c r="H19" s="20" t="s">
        <v>36</v>
      </c>
    </row>
    <row r="20" spans="1:14" x14ac:dyDescent="0.2">
      <c r="A20" s="4" t="s">
        <v>3</v>
      </c>
      <c r="B20" s="21">
        <f>E4</f>
        <v>0.9</v>
      </c>
      <c r="C20" s="23" t="s">
        <v>25</v>
      </c>
      <c r="D20" s="23">
        <f>F4*F8</f>
        <v>0.1388888888888889</v>
      </c>
      <c r="E20" s="22" t="s">
        <v>9</v>
      </c>
      <c r="F20" s="21">
        <f>F10</f>
        <v>0.95</v>
      </c>
      <c r="G20" s="42" t="s">
        <v>31</v>
      </c>
      <c r="H20" s="42">
        <f>B20*D20*F20</f>
        <v>0.11874999999999999</v>
      </c>
    </row>
    <row r="21" spans="1:14" x14ac:dyDescent="0.2">
      <c r="A21" s="4"/>
      <c r="B21" s="21"/>
      <c r="C21" s="23"/>
      <c r="D21" s="23"/>
      <c r="E21" s="27" t="s">
        <v>10</v>
      </c>
      <c r="F21" s="28">
        <f>1-F20</f>
        <v>5.0000000000000044E-2</v>
      </c>
      <c r="G21" s="29" t="s">
        <v>32</v>
      </c>
      <c r="H21" s="29">
        <f>B20*D20*F21</f>
        <v>6.2500000000000056E-3</v>
      </c>
    </row>
    <row r="22" spans="1:14" x14ac:dyDescent="0.2">
      <c r="A22" s="4"/>
      <c r="B22" s="21"/>
      <c r="C22" s="25" t="s">
        <v>26</v>
      </c>
      <c r="D22" s="25">
        <f>1-D20</f>
        <v>0.86111111111111116</v>
      </c>
      <c r="E22" s="26" t="s">
        <v>28</v>
      </c>
      <c r="F22" s="24">
        <v>0</v>
      </c>
      <c r="G22" s="43" t="s">
        <v>31</v>
      </c>
      <c r="H22" s="43">
        <f>B20*D22*F22</f>
        <v>0</v>
      </c>
    </row>
    <row r="23" spans="1:14" x14ac:dyDescent="0.2">
      <c r="A23" s="4"/>
      <c r="B23" s="21"/>
      <c r="C23" s="23" t="s">
        <v>27</v>
      </c>
      <c r="D23" s="23"/>
      <c r="E23" s="27" t="s">
        <v>10</v>
      </c>
      <c r="F23" s="28">
        <v>1</v>
      </c>
      <c r="G23" s="29" t="s">
        <v>32</v>
      </c>
      <c r="H23" s="29">
        <f>B20*D22*F23</f>
        <v>0.77500000000000002</v>
      </c>
    </row>
    <row r="24" spans="1:14" x14ac:dyDescent="0.2">
      <c r="A24" s="5" t="s">
        <v>4</v>
      </c>
      <c r="B24" s="24">
        <f>1-B20</f>
        <v>9.9999999999999978E-2</v>
      </c>
      <c r="C24" s="25" t="s">
        <v>25</v>
      </c>
      <c r="D24" s="25">
        <f>F8*F5</f>
        <v>2.777777777777778E-2</v>
      </c>
      <c r="E24" s="26" t="s">
        <v>9</v>
      </c>
      <c r="F24" s="24">
        <f>F10</f>
        <v>0.95</v>
      </c>
      <c r="G24" s="43" t="s">
        <v>31</v>
      </c>
      <c r="H24" s="43">
        <f>B24*D24*F24</f>
        <v>2.6388888888888885E-3</v>
      </c>
    </row>
    <row r="25" spans="1:14" x14ac:dyDescent="0.2">
      <c r="A25" s="4"/>
      <c r="B25" s="21"/>
      <c r="C25" s="23"/>
      <c r="D25" s="23"/>
      <c r="E25" s="27" t="s">
        <v>10</v>
      </c>
      <c r="F25" s="28">
        <f>1-F24</f>
        <v>5.0000000000000044E-2</v>
      </c>
      <c r="G25" s="29" t="s">
        <v>32</v>
      </c>
      <c r="H25" s="29">
        <f>B24*D24*F25</f>
        <v>1.38888888888889E-4</v>
      </c>
    </row>
    <row r="26" spans="1:14" x14ac:dyDescent="0.2">
      <c r="A26" s="4"/>
      <c r="B26" s="21"/>
      <c r="C26" s="25" t="s">
        <v>29</v>
      </c>
      <c r="D26" s="25">
        <f>1-D24</f>
        <v>0.97222222222222221</v>
      </c>
      <c r="E26" s="26" t="s">
        <v>9</v>
      </c>
      <c r="F26" s="24">
        <v>0</v>
      </c>
      <c r="G26" s="43" t="s">
        <v>31</v>
      </c>
      <c r="H26" s="43">
        <f>B24*D26*F26</f>
        <v>0</v>
      </c>
    </row>
    <row r="27" spans="1:14" x14ac:dyDescent="0.2">
      <c r="A27" s="6"/>
      <c r="B27" s="30"/>
      <c r="C27" s="31"/>
      <c r="D27" s="31"/>
      <c r="E27" s="27" t="s">
        <v>10</v>
      </c>
      <c r="F27" s="28">
        <v>1</v>
      </c>
      <c r="G27" s="29" t="s">
        <v>32</v>
      </c>
      <c r="H27" s="29">
        <f>B24*D26*F27</f>
        <v>9.7222222222222196E-2</v>
      </c>
    </row>
    <row r="29" spans="1:14" ht="48" customHeight="1" x14ac:dyDescent="0.2">
      <c r="E29" s="39" t="s">
        <v>39</v>
      </c>
      <c r="G29" s="33" t="s">
        <v>33</v>
      </c>
      <c r="H29" s="34">
        <f>H24+H20</f>
        <v>0.12138888888888888</v>
      </c>
      <c r="J29" s="40" t="s">
        <v>42</v>
      </c>
      <c r="K29" s="40">
        <v>20</v>
      </c>
      <c r="M29" s="33" t="s">
        <v>43</v>
      </c>
      <c r="N29" s="34">
        <f>1-(1-H29)^K29</f>
        <v>0.92484916282342733</v>
      </c>
    </row>
    <row r="30" spans="1:14" x14ac:dyDescent="0.2">
      <c r="E30" s="32"/>
      <c r="J30" s="3"/>
      <c r="N30" s="35"/>
    </row>
    <row r="31" spans="1:14" ht="48" customHeight="1" x14ac:dyDescent="0.2">
      <c r="E31" s="38" t="s">
        <v>40</v>
      </c>
      <c r="G31" s="36" t="s">
        <v>41</v>
      </c>
      <c r="H31" s="37">
        <f>F8*F10</f>
        <v>4.7500000000000001E-2</v>
      </c>
      <c r="J31" s="41" t="s">
        <v>42</v>
      </c>
      <c r="K31" s="41">
        <v>20</v>
      </c>
      <c r="M31" s="36" t="s">
        <v>43</v>
      </c>
      <c r="N31" s="37">
        <f>1-(1-H31)^K31</f>
        <v>0.62216717368955043</v>
      </c>
    </row>
  </sheetData>
  <mergeCells count="3">
    <mergeCell ref="A18:B18"/>
    <mergeCell ref="C18:D18"/>
    <mergeCell ref="E18:F18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 Ferreira</dc:creator>
  <cp:lastModifiedBy>Usuário do Microsoft Office</cp:lastModifiedBy>
  <dcterms:created xsi:type="dcterms:W3CDTF">2016-05-09T19:46:29Z</dcterms:created>
  <dcterms:modified xsi:type="dcterms:W3CDTF">2016-05-10T09:57:15Z</dcterms:modified>
</cp:coreProperties>
</file>