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Lista de Matriculados" sheetId="1" r:id="rId1"/>
    <sheet name="Relatório de Compatibilidade" sheetId="2" r:id="rId2"/>
  </sheets>
  <definedNames/>
  <calcPr fullCalcOnLoad="1"/>
</workbook>
</file>

<file path=xl/comments1.xml><?xml version="1.0" encoding="utf-8"?>
<comments xmlns="http://schemas.openxmlformats.org/spreadsheetml/2006/main">
  <authors>
    <author>Perla</author>
  </authors>
  <commentList>
    <comment ref="N1" authorId="0">
      <text>
        <r>
          <rPr>
            <b/>
            <sz val="9"/>
            <rFont val="Segoe UI"/>
            <family val="2"/>
          </rPr>
          <t>Perla:</t>
        </r>
        <r>
          <rPr>
            <sz val="9"/>
            <rFont val="Segoe UI"/>
            <family val="2"/>
          </rPr>
          <t xml:space="preserve">
acacio</t>
        </r>
      </text>
    </comment>
    <comment ref="M1" authorId="0">
      <text>
        <r>
          <rPr>
            <b/>
            <sz val="9"/>
            <rFont val="Segoe UI"/>
            <family val="2"/>
          </rPr>
          <t>Perla:</t>
        </r>
        <r>
          <rPr>
            <sz val="9"/>
            <rFont val="Segoe UI"/>
            <family val="2"/>
          </rPr>
          <t xml:space="preserve">
modelo de credito</t>
        </r>
      </text>
    </comment>
    <comment ref="L1" authorId="0">
      <text>
        <r>
          <rPr>
            <b/>
            <sz val="9"/>
            <rFont val="Segoe UI"/>
            <family val="2"/>
          </rPr>
          <t>Perla:</t>
        </r>
        <r>
          <rPr>
            <sz val="9"/>
            <rFont val="Segoe UI"/>
            <family val="2"/>
          </rPr>
          <t xml:space="preserve">
stoa serasa
</t>
        </r>
      </text>
    </comment>
    <comment ref="Q13" authorId="0">
      <text>
        <r>
          <rPr>
            <b/>
            <sz val="9"/>
            <rFont val="Segoe UI"/>
            <family val="2"/>
          </rPr>
          <t>Perla:</t>
        </r>
        <r>
          <rPr>
            <sz val="9"/>
            <rFont val="Segoe UI"/>
            <family val="2"/>
          </rPr>
          <t xml:space="preserve">
turma manhã</t>
        </r>
      </text>
    </comment>
  </commentList>
</comments>
</file>

<file path=xl/sharedStrings.xml><?xml version="1.0" encoding="utf-8"?>
<sst xmlns="http://schemas.openxmlformats.org/spreadsheetml/2006/main" count="363" uniqueCount="197">
  <si>
    <t>Código</t>
  </si>
  <si>
    <t>Ingresso</t>
  </si>
  <si>
    <t>Curso</t>
  </si>
  <si>
    <t>Nome</t>
  </si>
  <si>
    <t>9782872</t>
  </si>
  <si>
    <t>2016/1</t>
  </si>
  <si>
    <t>81003</t>
  </si>
  <si>
    <t>Amanda Abreu de Araujo</t>
  </si>
  <si>
    <t>9305802</t>
  </si>
  <si>
    <t>Amanda Morgado Darcie</t>
  </si>
  <si>
    <t>9782927</t>
  </si>
  <si>
    <t>Ana Beatriz de Azevedo Rezende</t>
  </si>
  <si>
    <t>9878301</t>
  </si>
  <si>
    <t>Andre Henrique Aureliano</t>
  </si>
  <si>
    <t>9878274</t>
  </si>
  <si>
    <t>Andre Marcos Accoroni Theodoro</t>
  </si>
  <si>
    <t>5997648</t>
  </si>
  <si>
    <t>Camila de Souza Palma</t>
  </si>
  <si>
    <t>9413511</t>
  </si>
  <si>
    <t>2015/1</t>
  </si>
  <si>
    <t>Carlos Mario Rico Franco</t>
  </si>
  <si>
    <t>6410245</t>
  </si>
  <si>
    <t>2013/1</t>
  </si>
  <si>
    <t>Carlos Vinicius Romeiro Fonseca</t>
  </si>
  <si>
    <t>9782490</t>
  </si>
  <si>
    <t>Caroline Stivanelli</t>
  </si>
  <si>
    <t>5967384</t>
  </si>
  <si>
    <t>Cristine Elaine Gomes</t>
  </si>
  <si>
    <t>7463740</t>
  </si>
  <si>
    <t>Diego de Paula Silva</t>
  </si>
  <si>
    <t>9782851</t>
  </si>
  <si>
    <t>Elisa Biunessa</t>
  </si>
  <si>
    <t>8521465</t>
  </si>
  <si>
    <t>Gabriel Antonio Martins Zabala</t>
  </si>
  <si>
    <t>8599775</t>
  </si>
  <si>
    <t>Gabriel Henrique Belmonte</t>
  </si>
  <si>
    <t>6471887</t>
  </si>
  <si>
    <t>2011/1</t>
  </si>
  <si>
    <t>Gabriel Ricardo Corrêa Montañola</t>
  </si>
  <si>
    <t>9065868</t>
  </si>
  <si>
    <t>2014/1</t>
  </si>
  <si>
    <t>Gabriel Santos Ordones Costa</t>
  </si>
  <si>
    <t>8520620</t>
  </si>
  <si>
    <t>Giulia Gabrielle Pires</t>
  </si>
  <si>
    <t>8926629</t>
  </si>
  <si>
    <t>Guilherme Naves Silva</t>
  </si>
  <si>
    <t>10472250</t>
  </si>
  <si>
    <t>2017/2</t>
  </si>
  <si>
    <t>Guillaume Jean-philippe Tanguy Cadour</t>
  </si>
  <si>
    <t>8028325</t>
  </si>
  <si>
    <t>Gustavo Mani de Souza</t>
  </si>
  <si>
    <t>9283267</t>
  </si>
  <si>
    <t>Gustavo Murta Astolphi</t>
  </si>
  <si>
    <t>9282777</t>
  </si>
  <si>
    <t>Gustavo Sapiensa Morais</t>
  </si>
  <si>
    <t>9295695</t>
  </si>
  <si>
    <t>Henrique Ferreira Galvão de Castro</t>
  </si>
  <si>
    <t>9922123</t>
  </si>
  <si>
    <t>Jessica Tanuri</t>
  </si>
  <si>
    <t>9005763</t>
  </si>
  <si>
    <t>João Gabriel de Paula Theodoro</t>
  </si>
  <si>
    <t>9782886</t>
  </si>
  <si>
    <t>João Paulo Barbosa de Oliveira</t>
  </si>
  <si>
    <t>9782823</t>
  </si>
  <si>
    <t>João Pedro Galanti dos Santos</t>
  </si>
  <si>
    <t>9878191</t>
  </si>
  <si>
    <t>Juliana Carvalho Neves da Silva</t>
  </si>
  <si>
    <t>9898461</t>
  </si>
  <si>
    <t>2017/1</t>
  </si>
  <si>
    <t>81200</t>
  </si>
  <si>
    <t>Junia Prado Mangini</t>
  </si>
  <si>
    <t>9007852</t>
  </si>
  <si>
    <t>Lara Flaminio Oliveira</t>
  </si>
  <si>
    <t>9362140</t>
  </si>
  <si>
    <t>Larissa Crescencio</t>
  </si>
  <si>
    <t>9895221</t>
  </si>
  <si>
    <t>Laura Farsoni Malagutti</t>
  </si>
  <si>
    <t>9782681</t>
  </si>
  <si>
    <t>Leandro Devanir Ribeiro</t>
  </si>
  <si>
    <t>9424260</t>
  </si>
  <si>
    <t>Lucas de Oliveira</t>
  </si>
  <si>
    <t>9863354</t>
  </si>
  <si>
    <t>Lucas Hazan de Moura</t>
  </si>
  <si>
    <t>9782736</t>
  </si>
  <si>
    <t>Lucas Roberto de Oliveira Cabral</t>
  </si>
  <si>
    <t>9782437</t>
  </si>
  <si>
    <t>Lucca Piva Tavares da Silva</t>
  </si>
  <si>
    <t>9878253</t>
  </si>
  <si>
    <t>Luisa Micali Furlani</t>
  </si>
  <si>
    <t>8504650</t>
  </si>
  <si>
    <t>59061</t>
  </si>
  <si>
    <t>8926960</t>
  </si>
  <si>
    <t>Márcio Santin</t>
  </si>
  <si>
    <t>9782948</t>
  </si>
  <si>
    <t>Maria Eduarda Costa Lima</t>
  </si>
  <si>
    <t>9783000</t>
  </si>
  <si>
    <t>Mateus Alexandre Cabral</t>
  </si>
  <si>
    <t>9782910</t>
  </si>
  <si>
    <t>Matheus Mamede de Oliveira</t>
  </si>
  <si>
    <t>8529884</t>
  </si>
  <si>
    <t>Mayara Kasai Yoshiyassu</t>
  </si>
  <si>
    <t>9282652</t>
  </si>
  <si>
    <t>Mileide Malta da Silva</t>
  </si>
  <si>
    <t>8522125</t>
  </si>
  <si>
    <t>Nicolas de Souza Borba</t>
  </si>
  <si>
    <t>7276971</t>
  </si>
  <si>
    <t>Paola Alarcon Monteiro Fernandes</t>
  </si>
  <si>
    <t>8521079</t>
  </si>
  <si>
    <t>Pedro André Netto Cardoso</t>
  </si>
  <si>
    <t>9005759</t>
  </si>
  <si>
    <t>Pedro Balbo</t>
  </si>
  <si>
    <t>9878295</t>
  </si>
  <si>
    <t>Pedro Henrique Magnabosco Afonso</t>
  </si>
  <si>
    <t>8521472</t>
  </si>
  <si>
    <t>Pedro Leone Origuela</t>
  </si>
  <si>
    <t>9863361</t>
  </si>
  <si>
    <t>Pedro Luiz Gulla Filho</t>
  </si>
  <si>
    <t>9782782</t>
  </si>
  <si>
    <t>Pedro Paulo Verdi de Macedo</t>
  </si>
  <si>
    <t>9304349</t>
  </si>
  <si>
    <t>Pedro Roberto Galli</t>
  </si>
  <si>
    <t>8599837</t>
  </si>
  <si>
    <t>Rafael Vadenal Ferreira dos Anjos</t>
  </si>
  <si>
    <t>9878232</t>
  </si>
  <si>
    <t>Raphael Migoto Campos de Paula</t>
  </si>
  <si>
    <t>8926810</t>
  </si>
  <si>
    <t>Raphael Otávio de Brito Amorim</t>
  </si>
  <si>
    <t>6790473</t>
  </si>
  <si>
    <t>Sophia Araujo do Val da Silva</t>
  </si>
  <si>
    <t>9028758</t>
  </si>
  <si>
    <t>Thiago Olivato Venturoso</t>
  </si>
  <si>
    <t>9878260</t>
  </si>
  <si>
    <t>Tiago Pavan Passarelli</t>
  </si>
  <si>
    <t>9863329</t>
  </si>
  <si>
    <t>Victor Zeferino Marques Batista</t>
  </si>
  <si>
    <t>9878211</t>
  </si>
  <si>
    <t>Vinicius Rodrigues Bueno</t>
  </si>
  <si>
    <t>4411423</t>
  </si>
  <si>
    <t>Vitor Bittar Nussio</t>
  </si>
  <si>
    <t>8642411</t>
  </si>
  <si>
    <t>Wellington Acencio Silva</t>
  </si>
  <si>
    <t>9783021</t>
  </si>
  <si>
    <t>Yan Watanabe Falchetti</t>
  </si>
  <si>
    <t>(E) 9289281</t>
  </si>
  <si>
    <t>Luciano Gonçalves Nogueira</t>
  </si>
  <si>
    <t>P1</t>
  </si>
  <si>
    <t>P2</t>
  </si>
  <si>
    <t>P3</t>
  </si>
  <si>
    <t>Lucas Vaz</t>
  </si>
  <si>
    <t>média</t>
  </si>
  <si>
    <t>leonardo segantini</t>
  </si>
  <si>
    <t>Vittor D Amaral</t>
  </si>
  <si>
    <t>Relatório de Compatibilidade para alunos_FIN1_NOITE 2018.xls</t>
  </si>
  <si>
    <t>Executar em 15/04/2018 17:15</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</si>
  <si>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</si>
  <si>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</si>
  <si>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</si>
  <si>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</si>
  <si>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</si>
  <si>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</si>
  <si>
    <t>Prova parcial</t>
  </si>
  <si>
    <t>provinha 4</t>
  </si>
  <si>
    <t>provinha 5</t>
  </si>
  <si>
    <t>provinha 7</t>
  </si>
  <si>
    <t>provinha 6</t>
  </si>
  <si>
    <t>Liberação prova final</t>
  </si>
  <si>
    <t>prova final</t>
  </si>
  <si>
    <t>empresa</t>
  </si>
  <si>
    <t>trab1</t>
  </si>
  <si>
    <t>trab2</t>
  </si>
  <si>
    <t>trab3</t>
  </si>
  <si>
    <t>petrobras</t>
  </si>
  <si>
    <t>marcopolo</t>
  </si>
  <si>
    <t>via varejo</t>
  </si>
  <si>
    <t>Localiza</t>
  </si>
  <si>
    <t>BRF</t>
  </si>
  <si>
    <t xml:space="preserve">Kroton </t>
  </si>
  <si>
    <t>weg</t>
  </si>
  <si>
    <t>azul</t>
  </si>
  <si>
    <t>Magazine Luiza</t>
  </si>
  <si>
    <t>Natura</t>
  </si>
  <si>
    <t xml:space="preserve">Marisa </t>
  </si>
  <si>
    <t>Marisa2</t>
  </si>
  <si>
    <t>Magazine Luiza2</t>
  </si>
  <si>
    <t>Renner</t>
  </si>
  <si>
    <t>Arezzo</t>
  </si>
  <si>
    <t xml:space="preserve">São Martinho </t>
  </si>
  <si>
    <t>Renner2</t>
  </si>
  <si>
    <t>Suzano</t>
  </si>
  <si>
    <t>Whirpool</t>
  </si>
  <si>
    <t>x</t>
  </si>
  <si>
    <t>Taurus</t>
  </si>
  <si>
    <t>PortoBello</t>
  </si>
  <si>
    <t>-</t>
  </si>
  <si>
    <t>Alpargatas</t>
  </si>
  <si>
    <t>zzz</t>
  </si>
  <si>
    <t>trabalho</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</si>
</sst>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3">
    <font>
      <sz val="10"/>
      <name val="Arial"/>
      <family val="0"/>
    </font>
    <font>
      <b/>
      <sz val="11"/>
      <name val="Verdana"/>
      <family val="2"/>
    </font>
    <font>
      <sz val="11"/>
      <name val="Arial"/>
      <family val="2"/>
    </font>
    <font>
      <sz val="11"/>
      <name val="Verdana"/>
      <family val="2"/>
    </font>
    <font>
      <b/>
      <sz val="11"/>
      <name val="Arial"/>
      <family val="2"/>
    </font>
    <font>
      <b/>
      <sz val="10"/>
      <name val="Arial"/>
      <family val="2"/>
    </font>
    <font>
      <sz val="9"/>
      <name val="Segoe UI"/>
      <family val="2"/>
    </font>
    <font>
      <b/>
      <sz val="9"/>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30"/>
      <name val="Arial"/>
      <family val="2"/>
    </font>
    <font>
      <sz val="11"/>
      <color indexed="10"/>
      <name val="Arial"/>
      <family val="2"/>
    </font>
    <font>
      <sz val="11"/>
      <color indexed="1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70C0"/>
      <name val="Arial"/>
      <family val="2"/>
    </font>
    <font>
      <sz val="11"/>
      <color rgb="FFFF0000"/>
      <name val="Arial"/>
      <family val="2"/>
    </font>
    <font>
      <sz val="11"/>
      <color rgb="FF00B05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16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2" fontId="1" fillId="0" borderId="0" xfId="0" applyNumberFormat="1" applyFont="1" applyAlignment="1">
      <alignment horizontal="center"/>
    </xf>
    <xf numFmtId="2" fontId="4" fillId="0" borderId="0" xfId="0" applyNumberFormat="1" applyFont="1" applyAlignment="1">
      <alignment horizontal="center"/>
    </xf>
    <xf numFmtId="2" fontId="2" fillId="0" borderId="0" xfId="0" applyNumberFormat="1" applyFont="1" applyAlignment="1">
      <alignment horizontal="center"/>
    </xf>
    <xf numFmtId="171" fontId="2" fillId="0" borderId="0" xfId="62" applyFont="1" applyAlignment="1">
      <alignment/>
    </xf>
    <xf numFmtId="2" fontId="49" fillId="0" borderId="0" xfId="0" applyNumberFormat="1" applyFont="1" applyAlignment="1">
      <alignment horizontal="center"/>
    </xf>
    <xf numFmtId="0" fontId="5"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171" fontId="4" fillId="0" borderId="0" xfId="62" applyFont="1" applyAlignment="1">
      <alignment horizontal="center" wrapText="1"/>
    </xf>
    <xf numFmtId="0" fontId="2" fillId="0" borderId="0" xfId="0" applyFont="1" applyAlignment="1">
      <alignment horizontal="center"/>
    </xf>
    <xf numFmtId="0" fontId="5" fillId="0" borderId="0" xfId="0" applyFont="1" applyAlignment="1">
      <alignment horizontal="center" wrapText="1"/>
    </xf>
    <xf numFmtId="171" fontId="50" fillId="0" borderId="0" xfId="62" applyFont="1" applyAlignment="1">
      <alignment/>
    </xf>
    <xf numFmtId="2" fontId="50" fillId="0" borderId="0" xfId="0" applyNumberFormat="1" applyFont="1" applyAlignment="1">
      <alignment horizontal="center"/>
    </xf>
    <xf numFmtId="171" fontId="49" fillId="0" borderId="0" xfId="62" applyFont="1" applyAlignment="1">
      <alignment/>
    </xf>
    <xf numFmtId="171" fontId="51" fillId="0" borderId="0" xfId="62" applyFont="1" applyAlignment="1">
      <alignment/>
    </xf>
    <xf numFmtId="171" fontId="50" fillId="0" borderId="0" xfId="62" applyFont="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0"/>
  <sheetViews>
    <sheetView tabSelected="1" zoomScalePageLayoutView="0" workbookViewId="0" topLeftCell="A1">
      <pane xSplit="4" ySplit="1" topLeftCell="N56" activePane="bottomRight" state="frozen"/>
      <selection pane="topLeft" activeCell="A1" sqref="A1"/>
      <selection pane="topRight" activeCell="E1" sqref="E1"/>
      <selection pane="bottomLeft" activeCell="A2" sqref="A2"/>
      <selection pane="bottomRight" activeCell="W76" sqref="W76"/>
    </sheetView>
  </sheetViews>
  <sheetFormatPr defaultColWidth="9.140625" defaultRowHeight="12.75"/>
  <cols>
    <col min="1" max="3" width="9.140625" style="2" customWidth="1"/>
    <col min="4" max="4" width="43.8515625" style="2" bestFit="1" customWidth="1"/>
    <col min="5" max="5" width="8.7109375" style="6" customWidth="1"/>
    <col min="6" max="8" width="9.140625" style="6" customWidth="1"/>
    <col min="9" max="9" width="9.421875" style="7" customWidth="1"/>
    <col min="10" max="10" width="9.140625" style="7" customWidth="1"/>
    <col min="11" max="11" width="9.140625" style="18" customWidth="1"/>
    <col min="12" max="12" width="9.140625" style="0" customWidth="1"/>
    <col min="13" max="14" width="9.140625" style="18" customWidth="1"/>
    <col min="15" max="16" width="9.140625" style="20" customWidth="1"/>
    <col min="17" max="17" width="11.8515625" style="7" bestFit="1" customWidth="1"/>
    <col min="18" max="18" width="16.7109375" style="2" bestFit="1" customWidth="1"/>
    <col min="19" max="21" width="5.7109375" style="2" bestFit="1" customWidth="1"/>
    <col min="22" max="22" width="5.7109375" style="2" customWidth="1"/>
    <col min="23" max="23" width="9.140625" style="7" customWidth="1"/>
    <col min="24" max="16384" width="9.140625" style="2" customWidth="1"/>
  </cols>
  <sheetData>
    <row r="1" spans="1:23" ht="29.25" customHeight="1">
      <c r="A1" s="1" t="s">
        <v>0</v>
      </c>
      <c r="B1" s="1" t="s">
        <v>1</v>
      </c>
      <c r="C1" s="1" t="s">
        <v>2</v>
      </c>
      <c r="D1" s="1" t="s">
        <v>3</v>
      </c>
      <c r="E1" s="4" t="s">
        <v>145</v>
      </c>
      <c r="F1" s="4" t="s">
        <v>146</v>
      </c>
      <c r="G1" s="4" t="s">
        <v>147</v>
      </c>
      <c r="H1" s="5" t="s">
        <v>149</v>
      </c>
      <c r="J1" s="17" t="s">
        <v>160</v>
      </c>
      <c r="K1" s="19" t="s">
        <v>161</v>
      </c>
      <c r="L1" s="19" t="s">
        <v>162</v>
      </c>
      <c r="M1" s="19" t="s">
        <v>164</v>
      </c>
      <c r="N1" s="19" t="s">
        <v>163</v>
      </c>
      <c r="O1" s="24" t="s">
        <v>165</v>
      </c>
      <c r="P1" s="24"/>
      <c r="Q1" s="7" t="s">
        <v>166</v>
      </c>
      <c r="R1" s="2" t="s">
        <v>167</v>
      </c>
      <c r="S1" s="2" t="s">
        <v>168</v>
      </c>
      <c r="T1" s="2" t="s">
        <v>169</v>
      </c>
      <c r="U1" s="2" t="s">
        <v>170</v>
      </c>
      <c r="V1" s="2" t="s">
        <v>196</v>
      </c>
      <c r="W1" s="7" t="s">
        <v>149</v>
      </c>
    </row>
    <row r="2" spans="1:23" ht="14.25">
      <c r="A2" s="3" t="s">
        <v>4</v>
      </c>
      <c r="B2" s="3" t="s">
        <v>5</v>
      </c>
      <c r="C2" s="3" t="s">
        <v>6</v>
      </c>
      <c r="D2" s="3" t="s">
        <v>7</v>
      </c>
      <c r="E2" s="6">
        <v>6</v>
      </c>
      <c r="F2" s="6">
        <v>1.5</v>
      </c>
      <c r="H2" s="6">
        <f>SUM(E2:G2)/3</f>
        <v>2.5</v>
      </c>
      <c r="I2" s="7">
        <f>IF(H2&gt;=7.5,"liberado",0)</f>
        <v>0</v>
      </c>
      <c r="J2" s="7">
        <v>2.7</v>
      </c>
      <c r="K2" s="18">
        <v>8.5</v>
      </c>
      <c r="L2">
        <v>8</v>
      </c>
      <c r="N2" s="18">
        <v>10</v>
      </c>
      <c r="O2" s="20">
        <f>SUM(K2:N2)/4</f>
        <v>6.625</v>
      </c>
      <c r="P2" s="20">
        <f>IF(O2&gt;=7.5,"liberado",0)</f>
        <v>0</v>
      </c>
      <c r="Q2" s="7">
        <v>2</v>
      </c>
      <c r="R2" s="2" t="s">
        <v>174</v>
      </c>
      <c r="S2" s="2">
        <v>0</v>
      </c>
      <c r="T2" s="2">
        <v>0</v>
      </c>
      <c r="U2" s="2">
        <v>0</v>
      </c>
      <c r="V2" s="2">
        <f>(0.3*S2)+(0.3*T2)+(0.4*U2)</f>
        <v>0</v>
      </c>
      <c r="W2" s="7">
        <f>(0.35*J2)+(0.35*Q2)+(0.3*V2)</f>
        <v>1.645</v>
      </c>
    </row>
    <row r="3" spans="1:23" ht="14.25">
      <c r="A3" s="3" t="s">
        <v>8</v>
      </c>
      <c r="B3" s="3" t="s">
        <v>5</v>
      </c>
      <c r="C3" s="3" t="s">
        <v>6</v>
      </c>
      <c r="D3" s="3" t="s">
        <v>9</v>
      </c>
      <c r="H3" s="6">
        <f>SUM(E3:G3)/3</f>
        <v>0</v>
      </c>
      <c r="I3" s="7">
        <f>IF(H3&gt;=7.5,"liberado",0)</f>
        <v>0</v>
      </c>
      <c r="O3" s="20">
        <f>SUM(K3:N3)/4</f>
        <v>0</v>
      </c>
      <c r="P3" s="20">
        <f>IF(O3&gt;=7.5,"liberado",0)</f>
        <v>0</v>
      </c>
      <c r="Q3" s="7">
        <v>0</v>
      </c>
      <c r="R3" s="2" t="s">
        <v>193</v>
      </c>
      <c r="V3" s="2">
        <f aca="true" t="shared" si="0" ref="V3:V66">(0.3*S3)+(0.3*T3)+(0.4*U3)</f>
        <v>0</v>
      </c>
      <c r="W3" s="7">
        <f aca="true" t="shared" si="1" ref="W3:W66">(0.35*J3)+(0.35*Q3)+(0.3*V3)</f>
        <v>0</v>
      </c>
    </row>
    <row r="4" spans="1:23" ht="14.25">
      <c r="A4" s="3" t="s">
        <v>10</v>
      </c>
      <c r="B4" s="3" t="s">
        <v>5</v>
      </c>
      <c r="C4" s="3" t="s">
        <v>6</v>
      </c>
      <c r="D4" s="3" t="s">
        <v>11</v>
      </c>
      <c r="E4" s="6">
        <v>10</v>
      </c>
      <c r="F4" s="6">
        <v>10</v>
      </c>
      <c r="G4" s="6">
        <v>9</v>
      </c>
      <c r="H4" s="6">
        <f>SUM(E4:G4)/3</f>
        <v>9.666666666666666</v>
      </c>
      <c r="I4" s="7" t="str">
        <f>IF(H4&gt;=7.5,"liberado",0)</f>
        <v>liberado</v>
      </c>
      <c r="J4" s="22">
        <f>H4</f>
        <v>9.666666666666666</v>
      </c>
      <c r="K4" s="18">
        <v>8</v>
      </c>
      <c r="L4">
        <v>7</v>
      </c>
      <c r="M4" s="18">
        <v>8</v>
      </c>
      <c r="N4" s="18">
        <v>10</v>
      </c>
      <c r="O4" s="20">
        <f>SUM(K4:N4)/4</f>
        <v>8.25</v>
      </c>
      <c r="P4" s="20" t="str">
        <f>IF(O4&gt;=7.5,"liberado",0)</f>
        <v>liberado</v>
      </c>
      <c r="Q4" s="22">
        <f>O4</f>
        <v>8.25</v>
      </c>
      <c r="R4" s="2" t="s">
        <v>176</v>
      </c>
      <c r="S4" s="2">
        <v>8</v>
      </c>
      <c r="T4" s="2">
        <v>8</v>
      </c>
      <c r="U4" s="2">
        <v>8</v>
      </c>
      <c r="V4" s="2">
        <f t="shared" si="0"/>
        <v>8</v>
      </c>
      <c r="W4" s="7">
        <f t="shared" si="1"/>
        <v>8.670833333333333</v>
      </c>
    </row>
    <row r="5" spans="1:23" ht="14.25">
      <c r="A5" s="3" t="s">
        <v>12</v>
      </c>
      <c r="B5" s="3" t="s">
        <v>5</v>
      </c>
      <c r="C5" s="3" t="s">
        <v>6</v>
      </c>
      <c r="D5" s="3" t="s">
        <v>13</v>
      </c>
      <c r="E5" s="8">
        <v>8</v>
      </c>
      <c r="F5" s="6">
        <v>3</v>
      </c>
      <c r="G5" s="6">
        <v>5</v>
      </c>
      <c r="H5" s="6">
        <f>SUM(E5:G5)/3</f>
        <v>5.333333333333333</v>
      </c>
      <c r="I5" s="7">
        <f>IF(H5&gt;=7.5,"liberado",0)</f>
        <v>0</v>
      </c>
      <c r="J5" s="7">
        <v>7.5</v>
      </c>
      <c r="K5" s="18">
        <v>4</v>
      </c>
      <c r="M5" s="18">
        <v>8</v>
      </c>
      <c r="N5" s="18">
        <v>10</v>
      </c>
      <c r="O5" s="20">
        <f>SUM(K5:N5)/4</f>
        <v>5.5</v>
      </c>
      <c r="P5" s="20">
        <f>IF(O5&gt;=7.5,"liberado",0)</f>
        <v>0</v>
      </c>
      <c r="Q5" s="7">
        <v>4.5</v>
      </c>
      <c r="R5" s="2" t="s">
        <v>171</v>
      </c>
      <c r="S5" s="2">
        <v>7</v>
      </c>
      <c r="T5" s="2">
        <v>8</v>
      </c>
      <c r="U5" s="2">
        <v>7</v>
      </c>
      <c r="V5" s="2">
        <f t="shared" si="0"/>
        <v>7.300000000000001</v>
      </c>
      <c r="W5" s="7">
        <f t="shared" si="1"/>
        <v>6.390000000000001</v>
      </c>
    </row>
    <row r="6" spans="1:23" ht="14.25">
      <c r="A6" s="3" t="s">
        <v>14</v>
      </c>
      <c r="B6" s="3" t="s">
        <v>5</v>
      </c>
      <c r="C6" s="3" t="s">
        <v>6</v>
      </c>
      <c r="D6" s="3" t="s">
        <v>15</v>
      </c>
      <c r="E6" s="8">
        <v>8</v>
      </c>
      <c r="F6" s="6">
        <v>4</v>
      </c>
      <c r="G6" s="6">
        <v>10</v>
      </c>
      <c r="H6" s="6">
        <f>SUM(E6:G6)/3</f>
        <v>7.333333333333333</v>
      </c>
      <c r="I6" s="7">
        <f>IF(H6&gt;=7.5,"liberado",0)</f>
        <v>0</v>
      </c>
      <c r="J6" s="7">
        <v>7.5</v>
      </c>
      <c r="K6" s="18">
        <v>4</v>
      </c>
      <c r="L6">
        <v>8</v>
      </c>
      <c r="M6" s="18">
        <v>6</v>
      </c>
      <c r="N6" s="18">
        <v>10</v>
      </c>
      <c r="O6" s="20">
        <f>SUM(K6:N6)/4</f>
        <v>7</v>
      </c>
      <c r="P6" s="20">
        <f>IF(O6&gt;=7.5,"liberado",0)</f>
        <v>0</v>
      </c>
      <c r="Q6" s="7">
        <v>5.5</v>
      </c>
      <c r="R6" s="2" t="s">
        <v>171</v>
      </c>
      <c r="S6" s="2">
        <v>7</v>
      </c>
      <c r="T6" s="2">
        <v>8</v>
      </c>
      <c r="U6" s="2">
        <v>7</v>
      </c>
      <c r="V6" s="2">
        <f t="shared" si="0"/>
        <v>7.300000000000001</v>
      </c>
      <c r="W6" s="7">
        <f t="shared" si="1"/>
        <v>6.74</v>
      </c>
    </row>
    <row r="7" spans="1:23" ht="14.25">
      <c r="A7" s="3" t="s">
        <v>16</v>
      </c>
      <c r="B7" s="3" t="s">
        <v>5</v>
      </c>
      <c r="C7" s="3" t="s">
        <v>6</v>
      </c>
      <c r="D7" s="3" t="s">
        <v>17</v>
      </c>
      <c r="E7" s="6">
        <v>10</v>
      </c>
      <c r="F7" s="6">
        <v>5</v>
      </c>
      <c r="G7" s="6">
        <v>7</v>
      </c>
      <c r="H7" s="6">
        <f>SUM(E7:G7)/3</f>
        <v>7.333333333333333</v>
      </c>
      <c r="I7" s="7">
        <f>IF(H7&gt;=7.5,"liberado",0)</f>
        <v>0</v>
      </c>
      <c r="K7" s="18">
        <v>7.5</v>
      </c>
      <c r="L7">
        <v>7</v>
      </c>
      <c r="M7" s="18">
        <v>8</v>
      </c>
      <c r="N7" s="18">
        <v>10</v>
      </c>
      <c r="O7" s="20">
        <f>SUM(K7:N7)/4</f>
        <v>8.125</v>
      </c>
      <c r="P7" s="20" t="str">
        <f>IF(O7&gt;=7.5,"liberado",0)</f>
        <v>liberado</v>
      </c>
      <c r="Q7" s="22">
        <f>O7</f>
        <v>8.125</v>
      </c>
      <c r="R7" s="2" t="s">
        <v>188</v>
      </c>
      <c r="S7" s="2">
        <v>5</v>
      </c>
      <c r="T7" s="2">
        <v>7</v>
      </c>
      <c r="U7" s="2">
        <v>9</v>
      </c>
      <c r="V7" s="2">
        <f t="shared" si="0"/>
        <v>7.2</v>
      </c>
      <c r="W7" s="7">
        <f t="shared" si="1"/>
        <v>5.00375</v>
      </c>
    </row>
    <row r="8" spans="1:28" ht="14.25">
      <c r="A8" s="3" t="s">
        <v>18</v>
      </c>
      <c r="B8" s="3" t="s">
        <v>19</v>
      </c>
      <c r="C8" s="3" t="s">
        <v>6</v>
      </c>
      <c r="D8" s="3" t="s">
        <v>20</v>
      </c>
      <c r="E8" s="6">
        <v>10</v>
      </c>
      <c r="F8" s="6">
        <v>4</v>
      </c>
      <c r="G8" s="21">
        <v>9</v>
      </c>
      <c r="H8" s="6">
        <f>SUM(E8:G8)/3</f>
        <v>7.666666666666667</v>
      </c>
      <c r="I8" s="7" t="str">
        <f>IF(H8&gt;=7.5,"liberado",0)</f>
        <v>liberado</v>
      </c>
      <c r="J8" s="22">
        <f>H8</f>
        <v>7.666666666666667</v>
      </c>
      <c r="K8" s="18">
        <v>7.6</v>
      </c>
      <c r="L8">
        <v>7.4</v>
      </c>
      <c r="M8" s="18">
        <v>10</v>
      </c>
      <c r="O8" s="20">
        <f>SUM(K8:N8)/3</f>
        <v>8.333333333333334</v>
      </c>
      <c r="P8" s="20" t="str">
        <f>IF(O8&gt;=7.5,"liberado",0)</f>
        <v>liberado</v>
      </c>
      <c r="Q8" s="22">
        <f>O8</f>
        <v>8.333333333333334</v>
      </c>
      <c r="R8" s="2" t="s">
        <v>172</v>
      </c>
      <c r="S8" s="2">
        <v>8</v>
      </c>
      <c r="T8" s="2">
        <v>7</v>
      </c>
      <c r="U8" s="2">
        <v>9</v>
      </c>
      <c r="V8" s="2">
        <f t="shared" si="0"/>
        <v>8.1</v>
      </c>
      <c r="W8" s="7">
        <f t="shared" si="1"/>
        <v>8.03</v>
      </c>
      <c r="AB8" s="2">
        <f>2.5/4</f>
        <v>0.625</v>
      </c>
    </row>
    <row r="9" spans="1:23" ht="14.25">
      <c r="A9" s="3" t="s">
        <v>21</v>
      </c>
      <c r="B9" s="3" t="s">
        <v>22</v>
      </c>
      <c r="C9" s="3" t="s">
        <v>6</v>
      </c>
      <c r="D9" s="3" t="s">
        <v>23</v>
      </c>
      <c r="E9" s="6">
        <v>10</v>
      </c>
      <c r="F9" s="6">
        <v>3.5</v>
      </c>
      <c r="G9" s="6">
        <v>8</v>
      </c>
      <c r="H9" s="6">
        <f>SUM(E9:G9)/3</f>
        <v>7.166666666666667</v>
      </c>
      <c r="I9" s="7">
        <f>IF(H9&gt;=7.5,"liberado",0)</f>
        <v>0</v>
      </c>
      <c r="J9" s="7">
        <v>8</v>
      </c>
      <c r="K9" s="18">
        <v>3</v>
      </c>
      <c r="L9">
        <v>7</v>
      </c>
      <c r="M9" s="18">
        <v>8</v>
      </c>
      <c r="O9" s="20">
        <f>SUM(K9:N9)/4</f>
        <v>4.5</v>
      </c>
      <c r="P9" s="20">
        <f>IF(O9&gt;=7.5,"liberado",0)</f>
        <v>0</v>
      </c>
      <c r="Q9" s="7">
        <v>5</v>
      </c>
      <c r="R9" s="2" t="s">
        <v>192</v>
      </c>
      <c r="S9" s="2">
        <v>0</v>
      </c>
      <c r="T9" s="2">
        <v>0</v>
      </c>
      <c r="U9" s="2">
        <v>7</v>
      </c>
      <c r="V9" s="2">
        <f t="shared" si="0"/>
        <v>2.8000000000000003</v>
      </c>
      <c r="W9" s="7">
        <f t="shared" si="1"/>
        <v>5.39</v>
      </c>
    </row>
    <row r="10" spans="1:28" ht="14.25">
      <c r="A10" s="3" t="s">
        <v>24</v>
      </c>
      <c r="B10" s="3" t="s">
        <v>5</v>
      </c>
      <c r="C10" s="3" t="s">
        <v>6</v>
      </c>
      <c r="D10" s="3" t="s">
        <v>25</v>
      </c>
      <c r="E10" s="6">
        <v>2</v>
      </c>
      <c r="F10" s="6">
        <v>1.5</v>
      </c>
      <c r="H10" s="6">
        <f>SUM(E10:G10)/3</f>
        <v>1.1666666666666667</v>
      </c>
      <c r="I10" s="7">
        <f>IF(H10&gt;=7.5,"liberado",0)</f>
        <v>0</v>
      </c>
      <c r="J10" s="7">
        <v>2.5</v>
      </c>
      <c r="O10" s="20">
        <f>SUM(K10:N10)/4</f>
        <v>0</v>
      </c>
      <c r="P10" s="20">
        <f>IF(O10&gt;=7.5,"liberado",0)</f>
        <v>0</v>
      </c>
      <c r="Q10" s="7">
        <v>0</v>
      </c>
      <c r="R10" s="2" t="s">
        <v>180</v>
      </c>
      <c r="S10" s="2">
        <v>7</v>
      </c>
      <c r="T10" s="2">
        <v>8</v>
      </c>
      <c r="U10" s="2">
        <v>8</v>
      </c>
      <c r="V10" s="2">
        <f t="shared" si="0"/>
        <v>7.7</v>
      </c>
      <c r="W10" s="7">
        <f t="shared" si="1"/>
        <v>3.185</v>
      </c>
      <c r="AB10" s="2">
        <v>19</v>
      </c>
    </row>
    <row r="11" spans="1:28" ht="14.25">
      <c r="A11" s="3" t="s">
        <v>26</v>
      </c>
      <c r="B11" s="3" t="s">
        <v>5</v>
      </c>
      <c r="C11" s="3" t="s">
        <v>6</v>
      </c>
      <c r="D11" s="3" t="s">
        <v>27</v>
      </c>
      <c r="E11" s="6">
        <v>10</v>
      </c>
      <c r="F11" s="6">
        <v>4</v>
      </c>
      <c r="G11" s="6">
        <v>9</v>
      </c>
      <c r="H11" s="6">
        <f>SUM(E11:G11)/3</f>
        <v>7.666666666666667</v>
      </c>
      <c r="I11" s="7" t="str">
        <f>IF(H11&gt;=7.5,"liberado",0)</f>
        <v>liberado</v>
      </c>
      <c r="J11" s="22">
        <f>H11</f>
        <v>7.666666666666667</v>
      </c>
      <c r="K11" s="18">
        <v>7.5</v>
      </c>
      <c r="L11">
        <v>7</v>
      </c>
      <c r="M11" s="18">
        <v>8</v>
      </c>
      <c r="N11" s="18">
        <v>10</v>
      </c>
      <c r="O11" s="20">
        <f>SUM(K11:N11)/4</f>
        <v>8.125</v>
      </c>
      <c r="P11" s="20" t="str">
        <f>IF(O11&gt;=7.5,"liberado",0)</f>
        <v>liberado</v>
      </c>
      <c r="Q11" s="22">
        <f>O11</f>
        <v>8.125</v>
      </c>
      <c r="R11" s="2" t="s">
        <v>188</v>
      </c>
      <c r="S11" s="2">
        <v>5</v>
      </c>
      <c r="T11" s="2">
        <v>7</v>
      </c>
      <c r="U11" s="2">
        <v>9</v>
      </c>
      <c r="V11" s="2">
        <f t="shared" si="0"/>
        <v>7.2</v>
      </c>
      <c r="W11" s="7">
        <f t="shared" si="1"/>
        <v>7.687083333333334</v>
      </c>
      <c r="AB11" s="2">
        <v>23</v>
      </c>
    </row>
    <row r="12" spans="1:28" ht="14.25">
      <c r="A12" s="3" t="s">
        <v>28</v>
      </c>
      <c r="B12" s="3" t="s">
        <v>22</v>
      </c>
      <c r="C12" s="3" t="s">
        <v>6</v>
      </c>
      <c r="D12" s="3" t="s">
        <v>29</v>
      </c>
      <c r="E12" s="6">
        <v>10</v>
      </c>
      <c r="F12" s="6">
        <v>5.5</v>
      </c>
      <c r="H12" s="6">
        <f>SUM(E12:G12)/3</f>
        <v>5.166666666666667</v>
      </c>
      <c r="I12" s="7">
        <f>IF(H12&gt;=7.5,"liberado",0)</f>
        <v>0</v>
      </c>
      <c r="J12" s="7">
        <v>2.5</v>
      </c>
      <c r="L12">
        <v>7</v>
      </c>
      <c r="M12" s="18">
        <v>10</v>
      </c>
      <c r="N12" s="18">
        <v>10</v>
      </c>
      <c r="O12" s="20">
        <f>SUM(K12:N12)/4</f>
        <v>6.75</v>
      </c>
      <c r="P12" s="20">
        <f>IF(O12&gt;=7.5,"liberado",0)</f>
        <v>0</v>
      </c>
      <c r="Q12" s="7">
        <v>0</v>
      </c>
      <c r="R12" s="2" t="s">
        <v>174</v>
      </c>
      <c r="S12" s="2">
        <v>0</v>
      </c>
      <c r="T12" s="2">
        <v>0</v>
      </c>
      <c r="U12" s="2">
        <v>0</v>
      </c>
      <c r="V12" s="2">
        <f t="shared" si="0"/>
        <v>0</v>
      </c>
      <c r="W12" s="7">
        <f t="shared" si="1"/>
        <v>0.875</v>
      </c>
      <c r="AB12" s="2">
        <v>5</v>
      </c>
    </row>
    <row r="13" spans="1:28" ht="14.25">
      <c r="A13" s="3" t="s">
        <v>30</v>
      </c>
      <c r="B13" s="3" t="s">
        <v>5</v>
      </c>
      <c r="C13" s="3" t="s">
        <v>6</v>
      </c>
      <c r="D13" s="3" t="s">
        <v>31</v>
      </c>
      <c r="E13" s="8">
        <v>6</v>
      </c>
      <c r="F13" s="6">
        <v>2.5</v>
      </c>
      <c r="H13" s="6">
        <f>SUM(E13:G13)/3</f>
        <v>2.8333333333333335</v>
      </c>
      <c r="I13" s="7">
        <f>IF(H13&gt;=7.5,"liberado",0)</f>
        <v>0</v>
      </c>
      <c r="O13" s="20">
        <f>SUM(K13:N13)/4</f>
        <v>0</v>
      </c>
      <c r="P13" s="20">
        <f>IF(O13&gt;=7.5,"liberado",0)</f>
        <v>0</v>
      </c>
      <c r="Q13" s="23">
        <v>6</v>
      </c>
      <c r="R13" s="2" t="s">
        <v>179</v>
      </c>
      <c r="S13" s="2">
        <v>0</v>
      </c>
      <c r="T13" s="2">
        <v>0</v>
      </c>
      <c r="U13" s="2">
        <v>8</v>
      </c>
      <c r="V13" s="2">
        <f t="shared" si="0"/>
        <v>3.2</v>
      </c>
      <c r="W13" s="7">
        <f t="shared" si="1"/>
        <v>3.0599999999999996</v>
      </c>
      <c r="AB13" s="2">
        <f>SUM(AB10:AB12)</f>
        <v>47</v>
      </c>
    </row>
    <row r="14" spans="1:23" ht="14.25">
      <c r="A14" s="3" t="s">
        <v>32</v>
      </c>
      <c r="B14" s="3" t="s">
        <v>22</v>
      </c>
      <c r="C14" s="3" t="s">
        <v>6</v>
      </c>
      <c r="D14" s="3" t="s">
        <v>33</v>
      </c>
      <c r="E14" s="8">
        <v>8</v>
      </c>
      <c r="G14" s="6">
        <v>2</v>
      </c>
      <c r="H14" s="6">
        <f>SUM(E14:G14)/3</f>
        <v>3.3333333333333335</v>
      </c>
      <c r="I14" s="7">
        <f>IF(H14&gt;=7.5,"liberado",0)</f>
        <v>0</v>
      </c>
      <c r="J14" s="7">
        <v>3.5</v>
      </c>
      <c r="K14" s="18">
        <v>4.5</v>
      </c>
      <c r="L14">
        <v>7.5</v>
      </c>
      <c r="M14" s="18">
        <v>4</v>
      </c>
      <c r="N14" s="18">
        <v>10</v>
      </c>
      <c r="O14" s="20">
        <f>SUM(K14:N14)/4</f>
        <v>6.5</v>
      </c>
      <c r="P14" s="20">
        <f>IF(O14&gt;=7.5,"liberado",0)</f>
        <v>0</v>
      </c>
      <c r="Q14" s="7">
        <v>5.5</v>
      </c>
      <c r="R14" s="2" t="s">
        <v>194</v>
      </c>
      <c r="S14" s="2">
        <v>0</v>
      </c>
      <c r="T14" s="2">
        <v>0</v>
      </c>
      <c r="U14" s="2">
        <v>6</v>
      </c>
      <c r="V14" s="2">
        <f t="shared" si="0"/>
        <v>2.4000000000000004</v>
      </c>
      <c r="W14" s="7">
        <f t="shared" si="1"/>
        <v>3.8699999999999997</v>
      </c>
    </row>
    <row r="15" spans="1:23" ht="14.25">
      <c r="A15" s="3" t="s">
        <v>34</v>
      </c>
      <c r="B15" s="3" t="s">
        <v>22</v>
      </c>
      <c r="C15" s="3" t="s">
        <v>6</v>
      </c>
      <c r="D15" s="3" t="s">
        <v>35</v>
      </c>
      <c r="F15" s="6">
        <v>3</v>
      </c>
      <c r="G15" s="6">
        <v>0</v>
      </c>
      <c r="H15" s="6">
        <f>SUM(E15:G15)/3</f>
        <v>1</v>
      </c>
      <c r="I15" s="7">
        <f>IF(H15&gt;=7.5,"liberado",0)</f>
        <v>0</v>
      </c>
      <c r="J15" s="7">
        <v>3.5</v>
      </c>
      <c r="K15" s="18">
        <v>3</v>
      </c>
      <c r="L15">
        <v>7.5</v>
      </c>
      <c r="M15" s="18">
        <v>8</v>
      </c>
      <c r="N15" s="18">
        <v>10</v>
      </c>
      <c r="O15" s="20">
        <f>SUM(K15:N15)/4</f>
        <v>7.125</v>
      </c>
      <c r="P15" s="20">
        <f>IF(O15&gt;=7.5,"liberado",0)</f>
        <v>0</v>
      </c>
      <c r="Q15" s="7">
        <v>0</v>
      </c>
      <c r="R15" s="2" t="s">
        <v>192</v>
      </c>
      <c r="S15" s="2">
        <v>0</v>
      </c>
      <c r="T15" s="2">
        <v>0</v>
      </c>
      <c r="U15" s="2">
        <v>7</v>
      </c>
      <c r="V15" s="2">
        <f t="shared" si="0"/>
        <v>2.8000000000000003</v>
      </c>
      <c r="W15" s="7">
        <f t="shared" si="1"/>
        <v>2.065</v>
      </c>
    </row>
    <row r="16" spans="1:23" ht="14.25">
      <c r="A16" s="3" t="s">
        <v>36</v>
      </c>
      <c r="B16" s="3" t="s">
        <v>37</v>
      </c>
      <c r="C16" s="3" t="s">
        <v>6</v>
      </c>
      <c r="D16" s="3" t="s">
        <v>38</v>
      </c>
      <c r="E16" s="8">
        <v>8</v>
      </c>
      <c r="F16" s="6">
        <v>2.5</v>
      </c>
      <c r="G16" s="6">
        <v>9.5</v>
      </c>
      <c r="H16" s="6">
        <f>SUM(E16:G16)/3</f>
        <v>6.666666666666667</v>
      </c>
      <c r="I16" s="7">
        <f>IF(H16&gt;=7.5,"liberado",0)</f>
        <v>0</v>
      </c>
      <c r="J16" s="7">
        <v>9.5</v>
      </c>
      <c r="K16" s="18">
        <v>5</v>
      </c>
      <c r="L16">
        <v>8</v>
      </c>
      <c r="N16" s="18">
        <v>10</v>
      </c>
      <c r="O16" s="20">
        <f>SUM(K16:N16)/4</f>
        <v>5.75</v>
      </c>
      <c r="P16" s="20">
        <f>IF(O16&gt;=7.5,"liberado",0)</f>
        <v>0</v>
      </c>
      <c r="Q16" s="7">
        <v>5.5</v>
      </c>
      <c r="R16" s="2" t="s">
        <v>173</v>
      </c>
      <c r="S16" s="2">
        <v>7</v>
      </c>
      <c r="T16" s="2">
        <v>7</v>
      </c>
      <c r="U16" s="2">
        <v>0</v>
      </c>
      <c r="V16" s="2">
        <f t="shared" si="0"/>
        <v>4.2</v>
      </c>
      <c r="W16" s="7">
        <f t="shared" si="1"/>
        <v>6.51</v>
      </c>
    </row>
    <row r="17" spans="1:23" ht="14.25">
      <c r="A17" s="3" t="s">
        <v>39</v>
      </c>
      <c r="B17" s="3" t="s">
        <v>40</v>
      </c>
      <c r="C17" s="3" t="s">
        <v>6</v>
      </c>
      <c r="D17" s="3" t="s">
        <v>41</v>
      </c>
      <c r="E17" s="6">
        <v>6</v>
      </c>
      <c r="F17" s="6">
        <v>4</v>
      </c>
      <c r="G17" s="6">
        <v>1</v>
      </c>
      <c r="H17" s="6">
        <f>SUM(E17:G17)/3</f>
        <v>3.6666666666666665</v>
      </c>
      <c r="I17" s="7">
        <f>IF(H17&gt;=7.5,"liberado",0)</f>
        <v>0</v>
      </c>
      <c r="J17" s="7">
        <v>8.2</v>
      </c>
      <c r="K17" s="18">
        <v>8</v>
      </c>
      <c r="L17">
        <v>7</v>
      </c>
      <c r="M17" s="18">
        <v>8</v>
      </c>
      <c r="N17" s="18">
        <v>10</v>
      </c>
      <c r="O17" s="20">
        <f>SUM(K17:N17)/4</f>
        <v>8.25</v>
      </c>
      <c r="P17" s="20" t="str">
        <f>IF(O17&gt;=7.5,"liberado",0)</f>
        <v>liberado</v>
      </c>
      <c r="Q17" s="22">
        <f>O17</f>
        <v>8.25</v>
      </c>
      <c r="R17" s="2" t="s">
        <v>189</v>
      </c>
      <c r="S17" s="2">
        <v>8</v>
      </c>
      <c r="T17" s="2">
        <v>8</v>
      </c>
      <c r="U17" s="2">
        <v>8</v>
      </c>
      <c r="V17" s="2">
        <f t="shared" si="0"/>
        <v>8</v>
      </c>
      <c r="W17" s="7">
        <f t="shared" si="1"/>
        <v>8.157499999999999</v>
      </c>
    </row>
    <row r="18" spans="1:23" ht="14.25">
      <c r="A18" s="3" t="s">
        <v>42</v>
      </c>
      <c r="B18" s="3" t="s">
        <v>22</v>
      </c>
      <c r="C18" s="3" t="s">
        <v>6</v>
      </c>
      <c r="D18" s="3" t="s">
        <v>43</v>
      </c>
      <c r="E18" s="6">
        <v>8</v>
      </c>
      <c r="G18" s="6">
        <v>4</v>
      </c>
      <c r="H18" s="6">
        <f>SUM(E18:G18)/3</f>
        <v>4</v>
      </c>
      <c r="I18" s="7">
        <f>IF(H18&gt;=7.5,"liberado",0)</f>
        <v>0</v>
      </c>
      <c r="J18" s="7">
        <v>5</v>
      </c>
      <c r="K18" s="18">
        <v>7.1</v>
      </c>
      <c r="L18">
        <v>7</v>
      </c>
      <c r="M18" s="18">
        <v>6</v>
      </c>
      <c r="N18" s="18">
        <v>10</v>
      </c>
      <c r="O18" s="20">
        <f>SUM(K18:N18)/4</f>
        <v>7.525</v>
      </c>
      <c r="P18" s="20" t="str">
        <f>IF(O18&gt;=7.5,"liberado",0)</f>
        <v>liberado</v>
      </c>
      <c r="Q18" s="22">
        <f>O18</f>
        <v>7.525</v>
      </c>
      <c r="R18" s="2" t="s">
        <v>182</v>
      </c>
      <c r="S18" s="2">
        <v>0</v>
      </c>
      <c r="T18" s="2">
        <v>8</v>
      </c>
      <c r="U18" s="2">
        <v>6</v>
      </c>
      <c r="V18" s="2">
        <f t="shared" si="0"/>
        <v>4.800000000000001</v>
      </c>
      <c r="W18" s="7">
        <f t="shared" si="1"/>
        <v>5.82375</v>
      </c>
    </row>
    <row r="19" spans="1:23" ht="14.25">
      <c r="A19" s="3" t="s">
        <v>44</v>
      </c>
      <c r="B19" s="3" t="s">
        <v>40</v>
      </c>
      <c r="C19" s="3" t="s">
        <v>6</v>
      </c>
      <c r="D19" s="3" t="s">
        <v>45</v>
      </c>
      <c r="E19" s="6">
        <v>8</v>
      </c>
      <c r="G19" s="6">
        <v>5</v>
      </c>
      <c r="H19" s="6">
        <f>SUM(E19:G19)/3</f>
        <v>4.333333333333333</v>
      </c>
      <c r="I19" s="7">
        <f>IF(H19&gt;=7.5,"liberado",0)</f>
        <v>0</v>
      </c>
      <c r="J19" s="7">
        <v>7</v>
      </c>
      <c r="K19" s="18">
        <v>8</v>
      </c>
      <c r="L19">
        <v>7</v>
      </c>
      <c r="M19" s="18">
        <v>6</v>
      </c>
      <c r="N19" s="18">
        <v>10</v>
      </c>
      <c r="O19" s="20">
        <f>SUM(K19:N19)/4</f>
        <v>7.75</v>
      </c>
      <c r="P19" s="20" t="str">
        <f>IF(O19&gt;=7.5,"liberado",0)</f>
        <v>liberado</v>
      </c>
      <c r="Q19" s="22">
        <f>O19</f>
        <v>7.75</v>
      </c>
      <c r="R19" s="2" t="s">
        <v>191</v>
      </c>
      <c r="S19" s="2">
        <v>7</v>
      </c>
      <c r="T19" s="2">
        <v>8</v>
      </c>
      <c r="U19" s="2">
        <v>0</v>
      </c>
      <c r="V19" s="2">
        <f t="shared" si="0"/>
        <v>4.5</v>
      </c>
      <c r="W19" s="7">
        <f t="shared" si="1"/>
        <v>6.512499999999999</v>
      </c>
    </row>
    <row r="20" spans="1:23" ht="14.25">
      <c r="A20" s="3" t="s">
        <v>46</v>
      </c>
      <c r="B20" s="3" t="s">
        <v>47</v>
      </c>
      <c r="D20" s="3" t="s">
        <v>48</v>
      </c>
      <c r="H20" s="6">
        <f>SUM(E20:G20)/3</f>
        <v>0</v>
      </c>
      <c r="I20" s="7">
        <f>IF(H20&gt;=7.5,"liberado",0)</f>
        <v>0</v>
      </c>
      <c r="J20" s="7">
        <v>1.5</v>
      </c>
      <c r="O20" s="20">
        <f>SUM(K20:N20)/4</f>
        <v>0</v>
      </c>
      <c r="P20" s="20">
        <f>IF(O20&gt;=7.5,"liberado",0)</f>
        <v>0</v>
      </c>
      <c r="Q20" s="7">
        <v>0</v>
      </c>
      <c r="R20" s="2" t="s">
        <v>182</v>
      </c>
      <c r="S20" s="2">
        <v>0</v>
      </c>
      <c r="T20" s="2">
        <v>8</v>
      </c>
      <c r="U20" s="2">
        <v>6</v>
      </c>
      <c r="V20" s="2">
        <f t="shared" si="0"/>
        <v>4.800000000000001</v>
      </c>
      <c r="W20" s="7">
        <f t="shared" si="1"/>
        <v>1.965</v>
      </c>
    </row>
    <row r="21" spans="1:23" ht="14.25">
      <c r="A21" s="3" t="s">
        <v>49</v>
      </c>
      <c r="B21" s="3" t="s">
        <v>5</v>
      </c>
      <c r="C21" s="3" t="s">
        <v>6</v>
      </c>
      <c r="D21" s="3" t="s">
        <v>50</v>
      </c>
      <c r="E21" s="6">
        <v>4</v>
      </c>
      <c r="F21" s="6">
        <v>1.5</v>
      </c>
      <c r="G21" s="6">
        <v>0</v>
      </c>
      <c r="H21" s="6">
        <f>SUM(E21:G21)/3</f>
        <v>1.8333333333333333</v>
      </c>
      <c r="I21" s="7">
        <f>IF(H21&gt;=7.5,"liberado",0)</f>
        <v>0</v>
      </c>
      <c r="O21" s="20">
        <f>SUM(K21:N21)/4</f>
        <v>0</v>
      </c>
      <c r="P21" s="20">
        <f>IF(O21&gt;=7.5,"liberado",0)</f>
        <v>0</v>
      </c>
      <c r="Q21" s="7">
        <v>0</v>
      </c>
      <c r="R21" s="2" t="s">
        <v>193</v>
      </c>
      <c r="V21" s="2">
        <f t="shared" si="0"/>
        <v>0</v>
      </c>
      <c r="W21" s="7">
        <f t="shared" si="1"/>
        <v>0</v>
      </c>
    </row>
    <row r="22" spans="1:23" ht="14.25">
      <c r="A22" s="3" t="s">
        <v>51</v>
      </c>
      <c r="B22" s="3" t="s">
        <v>19</v>
      </c>
      <c r="C22" s="3" t="s">
        <v>6</v>
      </c>
      <c r="D22" s="3" t="s">
        <v>52</v>
      </c>
      <c r="E22" s="6">
        <v>6</v>
      </c>
      <c r="F22" s="6">
        <v>5.5</v>
      </c>
      <c r="G22" s="6">
        <v>2.5</v>
      </c>
      <c r="H22" s="6">
        <f>SUM(E22:G22)/3</f>
        <v>4.666666666666667</v>
      </c>
      <c r="I22" s="7">
        <f>IF(H22&gt;=7.5,"liberado",0)</f>
        <v>0</v>
      </c>
      <c r="J22" s="7">
        <v>7</v>
      </c>
      <c r="K22" s="18">
        <v>0</v>
      </c>
      <c r="O22" s="20">
        <f>SUM(K22:N22)/4</f>
        <v>0</v>
      </c>
      <c r="P22" s="20">
        <f>IF(O22&gt;=7.5,"liberado",0)</f>
        <v>0</v>
      </c>
      <c r="Q22" s="7">
        <v>4.5</v>
      </c>
      <c r="R22" s="2" t="s">
        <v>193</v>
      </c>
      <c r="V22" s="2">
        <f t="shared" si="0"/>
        <v>0</v>
      </c>
      <c r="W22" s="7">
        <f t="shared" si="1"/>
        <v>4.0249999999999995</v>
      </c>
    </row>
    <row r="23" spans="1:23" ht="14.25">
      <c r="A23" s="3" t="s">
        <v>53</v>
      </c>
      <c r="B23" s="3" t="s">
        <v>19</v>
      </c>
      <c r="C23" s="3" t="s">
        <v>6</v>
      </c>
      <c r="D23" s="3" t="s">
        <v>54</v>
      </c>
      <c r="E23" s="6">
        <v>2</v>
      </c>
      <c r="F23" s="6">
        <v>2</v>
      </c>
      <c r="G23" s="6">
        <v>0</v>
      </c>
      <c r="H23" s="6">
        <f>SUM(E23:G23)/3</f>
        <v>1.3333333333333333</v>
      </c>
      <c r="I23" s="7">
        <f>IF(H23&gt;=7.5,"liberado",0)</f>
        <v>0</v>
      </c>
      <c r="J23" s="7">
        <v>3.5</v>
      </c>
      <c r="K23" s="18">
        <v>7.5</v>
      </c>
      <c r="L23">
        <v>6</v>
      </c>
      <c r="M23" s="18">
        <v>8</v>
      </c>
      <c r="N23" s="18">
        <v>10</v>
      </c>
      <c r="O23" s="20">
        <f>SUM(K23:N23)/4</f>
        <v>7.875</v>
      </c>
      <c r="P23" s="20" t="str">
        <f>IF(O23&gt;=7.5,"liberado",0)</f>
        <v>liberado</v>
      </c>
      <c r="Q23" s="22">
        <f>O23</f>
        <v>7.875</v>
      </c>
      <c r="R23" s="2" t="s">
        <v>173</v>
      </c>
      <c r="S23" s="2">
        <v>7</v>
      </c>
      <c r="T23" s="2">
        <v>7</v>
      </c>
      <c r="U23" s="2">
        <v>0</v>
      </c>
      <c r="V23" s="2">
        <f t="shared" si="0"/>
        <v>4.2</v>
      </c>
      <c r="W23" s="7">
        <f t="shared" si="1"/>
        <v>5.241249999999999</v>
      </c>
    </row>
    <row r="24" spans="1:23" ht="14.25">
      <c r="A24" s="3" t="s">
        <v>55</v>
      </c>
      <c r="B24" s="3" t="s">
        <v>5</v>
      </c>
      <c r="C24" s="3" t="s">
        <v>6</v>
      </c>
      <c r="D24" s="3" t="s">
        <v>56</v>
      </c>
      <c r="E24" s="6">
        <v>10</v>
      </c>
      <c r="F24" s="6">
        <v>4.7</v>
      </c>
      <c r="G24" s="6">
        <v>6</v>
      </c>
      <c r="H24" s="6">
        <f>SUM(E24:G24)/3</f>
        <v>6.8999999999999995</v>
      </c>
      <c r="I24" s="7">
        <f>IF(H24&gt;=7.5,"liberado",0)</f>
        <v>0</v>
      </c>
      <c r="J24" s="7">
        <v>8.7</v>
      </c>
      <c r="K24" s="18">
        <v>8</v>
      </c>
      <c r="M24" s="18">
        <v>6</v>
      </c>
      <c r="N24" s="18">
        <v>10</v>
      </c>
      <c r="O24" s="20">
        <f>SUM(K24:N24)/4</f>
        <v>6</v>
      </c>
      <c r="P24" s="20">
        <f>IF(O24&gt;=7.5,"liberado",0)</f>
        <v>0</v>
      </c>
      <c r="Q24" s="7">
        <v>0</v>
      </c>
      <c r="R24" s="2" t="s">
        <v>178</v>
      </c>
      <c r="S24" s="2">
        <v>0</v>
      </c>
      <c r="T24" s="2">
        <v>7</v>
      </c>
      <c r="U24" s="2">
        <v>8</v>
      </c>
      <c r="V24" s="2">
        <f t="shared" si="0"/>
        <v>5.300000000000001</v>
      </c>
      <c r="W24" s="7">
        <f t="shared" si="1"/>
        <v>4.635</v>
      </c>
    </row>
    <row r="25" spans="1:23" ht="14.25">
      <c r="A25" s="3" t="s">
        <v>57</v>
      </c>
      <c r="B25" s="3" t="s">
        <v>5</v>
      </c>
      <c r="C25" s="3" t="s">
        <v>6</v>
      </c>
      <c r="D25" s="3" t="s">
        <v>58</v>
      </c>
      <c r="E25" s="6">
        <v>10</v>
      </c>
      <c r="F25" s="6">
        <v>8</v>
      </c>
      <c r="G25" s="6">
        <v>3.5</v>
      </c>
      <c r="H25" s="6">
        <f>SUM(E25:G25)/3</f>
        <v>7.166666666666667</v>
      </c>
      <c r="I25" s="7">
        <f>IF(H25&gt;=7.5,"liberado",0)</f>
        <v>0</v>
      </c>
      <c r="J25" s="7">
        <v>9.5</v>
      </c>
      <c r="K25" s="18">
        <v>8</v>
      </c>
      <c r="L25">
        <v>8</v>
      </c>
      <c r="M25" s="18">
        <v>7</v>
      </c>
      <c r="N25" s="18">
        <v>10</v>
      </c>
      <c r="O25" s="20">
        <f>SUM(K25:N25)/4</f>
        <v>8.25</v>
      </c>
      <c r="P25" s="20" t="str">
        <f>IF(O25&gt;=7.5,"liberado",0)</f>
        <v>liberado</v>
      </c>
      <c r="Q25" s="22">
        <f>O25</f>
        <v>8.25</v>
      </c>
      <c r="R25" s="2" t="s">
        <v>180</v>
      </c>
      <c r="S25" s="2">
        <v>7</v>
      </c>
      <c r="T25" s="2">
        <v>8</v>
      </c>
      <c r="U25" s="2">
        <v>8</v>
      </c>
      <c r="V25" s="2">
        <f t="shared" si="0"/>
        <v>7.7</v>
      </c>
      <c r="W25" s="7">
        <f t="shared" si="1"/>
        <v>8.522499999999999</v>
      </c>
    </row>
    <row r="26" spans="1:23" ht="14.25">
      <c r="A26" s="3" t="s">
        <v>59</v>
      </c>
      <c r="B26" s="3" t="s">
        <v>40</v>
      </c>
      <c r="C26" s="3" t="s">
        <v>6</v>
      </c>
      <c r="D26" s="3" t="s">
        <v>60</v>
      </c>
      <c r="E26" s="8">
        <v>8</v>
      </c>
      <c r="F26" s="6">
        <v>9</v>
      </c>
      <c r="G26" s="6">
        <v>7</v>
      </c>
      <c r="H26" s="6">
        <f>SUM(E26:G26)/3</f>
        <v>8</v>
      </c>
      <c r="I26" s="7" t="str">
        <f>IF(H26&gt;=7.5,"liberado",0)</f>
        <v>liberado</v>
      </c>
      <c r="J26" s="22">
        <f>H26</f>
        <v>8</v>
      </c>
      <c r="L26">
        <v>7</v>
      </c>
      <c r="M26" s="18">
        <v>4</v>
      </c>
      <c r="N26" s="18">
        <v>10</v>
      </c>
      <c r="O26" s="20">
        <f>SUM(K26:N26)/4</f>
        <v>5.25</v>
      </c>
      <c r="P26" s="20">
        <f>IF(O26&gt;=7.5,"liberado",0)</f>
        <v>0</v>
      </c>
      <c r="Q26" s="7">
        <v>3.5</v>
      </c>
      <c r="R26" s="2" t="s">
        <v>191</v>
      </c>
      <c r="S26" s="2">
        <v>7</v>
      </c>
      <c r="T26" s="2">
        <v>8</v>
      </c>
      <c r="U26" s="2">
        <v>0</v>
      </c>
      <c r="V26" s="2">
        <f t="shared" si="0"/>
        <v>4.5</v>
      </c>
      <c r="W26" s="7">
        <f t="shared" si="1"/>
        <v>5.374999999999999</v>
      </c>
    </row>
    <row r="27" spans="1:23" ht="14.25">
      <c r="A27" s="3" t="s">
        <v>61</v>
      </c>
      <c r="B27" s="3" t="s">
        <v>5</v>
      </c>
      <c r="C27" s="3" t="s">
        <v>6</v>
      </c>
      <c r="D27" s="3" t="s">
        <v>62</v>
      </c>
      <c r="E27" s="6">
        <v>2</v>
      </c>
      <c r="F27" s="6">
        <v>2</v>
      </c>
      <c r="G27" s="6">
        <v>2</v>
      </c>
      <c r="H27" s="6">
        <f>SUM(E27:G27)/3</f>
        <v>2</v>
      </c>
      <c r="I27" s="7">
        <f>IF(H27&gt;=7.5,"liberado",0)</f>
        <v>0</v>
      </c>
      <c r="J27" s="7">
        <v>7.5</v>
      </c>
      <c r="K27" s="18">
        <v>5.5</v>
      </c>
      <c r="L27">
        <v>7</v>
      </c>
      <c r="M27" s="18">
        <v>8</v>
      </c>
      <c r="N27" s="18">
        <v>10</v>
      </c>
      <c r="O27" s="20">
        <f>SUM(K27:N27)/4</f>
        <v>7.625</v>
      </c>
      <c r="P27" s="20" t="str">
        <f>IF(O27&gt;=7.5,"liberado",0)</f>
        <v>liberado</v>
      </c>
      <c r="Q27" s="22">
        <f>O27</f>
        <v>7.625</v>
      </c>
      <c r="R27" s="2" t="s">
        <v>184</v>
      </c>
      <c r="S27" s="2">
        <v>5</v>
      </c>
      <c r="T27" s="2">
        <v>0</v>
      </c>
      <c r="U27" s="2">
        <v>6</v>
      </c>
      <c r="V27" s="2">
        <f t="shared" si="0"/>
        <v>3.9000000000000004</v>
      </c>
      <c r="W27" s="7">
        <f t="shared" si="1"/>
        <v>6.463749999999999</v>
      </c>
    </row>
    <row r="28" spans="1:23" ht="14.25">
      <c r="A28" s="3" t="s">
        <v>63</v>
      </c>
      <c r="B28" s="3" t="s">
        <v>5</v>
      </c>
      <c r="C28" s="3" t="s">
        <v>6</v>
      </c>
      <c r="D28" s="3" t="s">
        <v>64</v>
      </c>
      <c r="E28" s="6">
        <v>2</v>
      </c>
      <c r="F28" s="6">
        <v>1.5</v>
      </c>
      <c r="G28" s="6">
        <v>0</v>
      </c>
      <c r="H28" s="6">
        <f>SUM(E28:G28)/3</f>
        <v>1.1666666666666667</v>
      </c>
      <c r="I28" s="7">
        <f>IF(H28&gt;=7.5,"liberado",0)</f>
        <v>0</v>
      </c>
      <c r="J28" s="7">
        <v>8.5</v>
      </c>
      <c r="O28" s="20">
        <f>SUM(K28:N28)/4</f>
        <v>0</v>
      </c>
      <c r="P28" s="20">
        <f>IF(O28&gt;=7.5,"liberado",0)</f>
        <v>0</v>
      </c>
      <c r="Q28" s="7">
        <v>7</v>
      </c>
      <c r="R28" s="2" t="s">
        <v>184</v>
      </c>
      <c r="S28" s="2">
        <v>5</v>
      </c>
      <c r="T28" s="2">
        <v>0</v>
      </c>
      <c r="U28" s="2">
        <v>6</v>
      </c>
      <c r="V28" s="2">
        <f t="shared" si="0"/>
        <v>3.9000000000000004</v>
      </c>
      <c r="W28" s="7">
        <f t="shared" si="1"/>
        <v>6.594999999999999</v>
      </c>
    </row>
    <row r="29" spans="1:23" ht="14.25">
      <c r="A29" s="3" t="s">
        <v>65</v>
      </c>
      <c r="B29" s="3" t="s">
        <v>5</v>
      </c>
      <c r="C29" s="3" t="s">
        <v>6</v>
      </c>
      <c r="D29" s="3" t="s">
        <v>66</v>
      </c>
      <c r="F29" s="6">
        <v>1</v>
      </c>
      <c r="G29" s="6">
        <v>3</v>
      </c>
      <c r="H29" s="6">
        <f>SUM(E29:G29)/3</f>
        <v>1.3333333333333333</v>
      </c>
      <c r="I29" s="7">
        <f>IF(H29&gt;=7.5,"liberado",0)</f>
        <v>0</v>
      </c>
      <c r="J29" s="7">
        <v>5</v>
      </c>
      <c r="K29" s="18">
        <v>3</v>
      </c>
      <c r="L29">
        <v>7</v>
      </c>
      <c r="M29" s="18">
        <v>4</v>
      </c>
      <c r="N29" s="18">
        <v>10</v>
      </c>
      <c r="O29" s="20">
        <f>SUM(K29:N29)/4</f>
        <v>6</v>
      </c>
      <c r="P29" s="20">
        <f>IF(O29&gt;=7.5,"liberado",0)</f>
        <v>0</v>
      </c>
      <c r="Q29" s="7">
        <v>8</v>
      </c>
      <c r="R29" s="2" t="s">
        <v>183</v>
      </c>
      <c r="S29" s="2">
        <v>0</v>
      </c>
      <c r="T29" s="2">
        <v>8</v>
      </c>
      <c r="U29" s="2">
        <v>9</v>
      </c>
      <c r="V29" s="2">
        <f t="shared" si="0"/>
        <v>6</v>
      </c>
      <c r="W29" s="7">
        <f t="shared" si="1"/>
        <v>6.35</v>
      </c>
    </row>
    <row r="30" spans="1:23" ht="14.25">
      <c r="A30" s="3" t="s">
        <v>67</v>
      </c>
      <c r="B30" s="3" t="s">
        <v>68</v>
      </c>
      <c r="C30" s="3" t="s">
        <v>69</v>
      </c>
      <c r="D30" s="3" t="s">
        <v>70</v>
      </c>
      <c r="H30" s="6">
        <f>SUM(E30:G30)/3</f>
        <v>0</v>
      </c>
      <c r="I30" s="7">
        <f>IF(H30&gt;=7.5,"liberado",0)</f>
        <v>0</v>
      </c>
      <c r="O30" s="20">
        <f>SUM(K30:N30)/4</f>
        <v>0</v>
      </c>
      <c r="P30" s="20">
        <f>IF(O30&gt;=7.5,"liberado",0)</f>
        <v>0</v>
      </c>
      <c r="Q30" s="7">
        <v>0</v>
      </c>
      <c r="R30" s="2" t="s">
        <v>193</v>
      </c>
      <c r="V30" s="2">
        <f t="shared" si="0"/>
        <v>0</v>
      </c>
      <c r="W30" s="7">
        <f t="shared" si="1"/>
        <v>0</v>
      </c>
    </row>
    <row r="31" spans="1:23" ht="14.25">
      <c r="A31" s="3" t="s">
        <v>71</v>
      </c>
      <c r="B31" s="3" t="s">
        <v>5</v>
      </c>
      <c r="C31" s="3" t="s">
        <v>6</v>
      </c>
      <c r="D31" s="3" t="s">
        <v>72</v>
      </c>
      <c r="E31" s="6">
        <v>4</v>
      </c>
      <c r="F31" s="6">
        <v>4.5</v>
      </c>
      <c r="H31" s="6">
        <f>SUM(E31:G31)/3</f>
        <v>2.8333333333333335</v>
      </c>
      <c r="I31" s="7">
        <f>IF(H31&gt;=7.5,"liberado",0)</f>
        <v>0</v>
      </c>
      <c r="J31" s="7">
        <v>8.3</v>
      </c>
      <c r="O31" s="20">
        <f>SUM(K31:N31)/4</f>
        <v>0</v>
      </c>
      <c r="P31" s="20">
        <f>IF(O31&gt;=7.5,"liberado",0)</f>
        <v>0</v>
      </c>
      <c r="Q31" s="7">
        <v>0</v>
      </c>
      <c r="R31" s="2" t="s">
        <v>179</v>
      </c>
      <c r="S31" s="2">
        <v>0</v>
      </c>
      <c r="T31" s="2">
        <v>0</v>
      </c>
      <c r="U31" s="2">
        <v>8</v>
      </c>
      <c r="V31" s="2">
        <f t="shared" si="0"/>
        <v>3.2</v>
      </c>
      <c r="W31" s="7">
        <f t="shared" si="1"/>
        <v>3.865</v>
      </c>
    </row>
    <row r="32" spans="1:23" ht="14.25">
      <c r="A32" s="3" t="s">
        <v>73</v>
      </c>
      <c r="B32" s="3" t="s">
        <v>19</v>
      </c>
      <c r="C32" s="3" t="s">
        <v>6</v>
      </c>
      <c r="D32" s="3" t="s">
        <v>74</v>
      </c>
      <c r="E32" s="6">
        <v>10</v>
      </c>
      <c r="F32" s="6">
        <v>9.5</v>
      </c>
      <c r="G32" s="6">
        <v>6</v>
      </c>
      <c r="H32" s="6">
        <f>SUM(E32:G32)/3</f>
        <v>8.5</v>
      </c>
      <c r="I32" s="7" t="str">
        <f>IF(H32&gt;=7.5,"liberado",0)</f>
        <v>liberado</v>
      </c>
      <c r="J32" s="22">
        <f>H32</f>
        <v>8.5</v>
      </c>
      <c r="K32" s="18">
        <v>8</v>
      </c>
      <c r="L32">
        <v>6</v>
      </c>
      <c r="M32" s="18">
        <v>6</v>
      </c>
      <c r="N32" s="18">
        <v>10</v>
      </c>
      <c r="O32" s="20">
        <f>SUM(K32:N32)/4</f>
        <v>7.5</v>
      </c>
      <c r="P32" s="20" t="str">
        <f>IF(O32&gt;=7.5,"liberado",0)</f>
        <v>liberado</v>
      </c>
      <c r="Q32" s="22">
        <f>O32</f>
        <v>7.5</v>
      </c>
      <c r="R32" s="2" t="s">
        <v>176</v>
      </c>
      <c r="S32" s="2">
        <v>8</v>
      </c>
      <c r="T32" s="2">
        <v>8</v>
      </c>
      <c r="U32" s="2">
        <v>8</v>
      </c>
      <c r="V32" s="2">
        <f t="shared" si="0"/>
        <v>8</v>
      </c>
      <c r="W32" s="7">
        <f t="shared" si="1"/>
        <v>8</v>
      </c>
    </row>
    <row r="33" spans="1:23" ht="14.25">
      <c r="A33" s="3" t="s">
        <v>75</v>
      </c>
      <c r="B33" s="3" t="s">
        <v>5</v>
      </c>
      <c r="C33" s="3" t="s">
        <v>6</v>
      </c>
      <c r="D33" s="3" t="s">
        <v>76</v>
      </c>
      <c r="E33" s="8">
        <v>8</v>
      </c>
      <c r="G33" s="6">
        <v>0</v>
      </c>
      <c r="H33" s="6">
        <f>SUM(E33:G33)/3</f>
        <v>2.6666666666666665</v>
      </c>
      <c r="I33" s="7">
        <f>IF(H33&gt;=7.5,"liberado",0)</f>
        <v>0</v>
      </c>
      <c r="J33" s="7">
        <v>4</v>
      </c>
      <c r="K33" s="18">
        <v>5.5</v>
      </c>
      <c r="L33">
        <v>7</v>
      </c>
      <c r="M33" s="18">
        <v>6</v>
      </c>
      <c r="N33" s="18">
        <v>10</v>
      </c>
      <c r="O33" s="20">
        <f>SUM(K33:N33)/4</f>
        <v>7.125</v>
      </c>
      <c r="P33" s="20">
        <f>IF(O33&gt;=7.5,"liberado",0)</f>
        <v>0</v>
      </c>
      <c r="Q33" s="7">
        <v>4.5</v>
      </c>
      <c r="R33" s="2" t="s">
        <v>184</v>
      </c>
      <c r="S33" s="2">
        <v>5</v>
      </c>
      <c r="T33" s="2">
        <v>0</v>
      </c>
      <c r="U33" s="2">
        <v>6</v>
      </c>
      <c r="V33" s="2">
        <f t="shared" si="0"/>
        <v>3.9000000000000004</v>
      </c>
      <c r="W33" s="7">
        <f t="shared" si="1"/>
        <v>4.145</v>
      </c>
    </row>
    <row r="34" spans="1:23" ht="14.25">
      <c r="A34" s="3" t="s">
        <v>77</v>
      </c>
      <c r="B34" s="3" t="s">
        <v>5</v>
      </c>
      <c r="C34" s="3" t="s">
        <v>6</v>
      </c>
      <c r="D34" s="3" t="s">
        <v>78</v>
      </c>
      <c r="E34" s="6">
        <v>6</v>
      </c>
      <c r="F34" s="6">
        <v>6</v>
      </c>
      <c r="G34" s="6">
        <v>7</v>
      </c>
      <c r="H34" s="6">
        <f>SUM(E34:G34)/3</f>
        <v>6.333333333333333</v>
      </c>
      <c r="I34" s="7">
        <f>IF(H34&gt;=7.5,"liberado",0)</f>
        <v>0</v>
      </c>
      <c r="J34" s="7">
        <v>9.8</v>
      </c>
      <c r="K34" s="18">
        <v>9</v>
      </c>
      <c r="L34">
        <v>7</v>
      </c>
      <c r="M34" s="18">
        <v>8</v>
      </c>
      <c r="N34" s="18">
        <v>10</v>
      </c>
      <c r="O34" s="20">
        <f>SUM(K34:N34)/4</f>
        <v>8.5</v>
      </c>
      <c r="P34" s="20" t="str">
        <f>IF(O34&gt;=7.5,"liberado",0)</f>
        <v>liberado</v>
      </c>
      <c r="Q34" s="22">
        <f>O34</f>
        <v>8.5</v>
      </c>
      <c r="R34" s="2" t="s">
        <v>186</v>
      </c>
      <c r="S34" s="2">
        <v>6</v>
      </c>
      <c r="T34" s="2">
        <v>8</v>
      </c>
      <c r="U34" s="2">
        <v>7</v>
      </c>
      <c r="V34" s="2">
        <f t="shared" si="0"/>
        <v>7</v>
      </c>
      <c r="W34" s="7">
        <f t="shared" si="1"/>
        <v>8.504999999999999</v>
      </c>
    </row>
    <row r="35" spans="4:23" ht="14.25">
      <c r="D35" s="2" t="s">
        <v>150</v>
      </c>
      <c r="E35" s="6">
        <v>10</v>
      </c>
      <c r="H35" s="6">
        <f>SUM(E35:G35)/3</f>
        <v>3.3333333333333335</v>
      </c>
      <c r="I35" s="7">
        <f>IF(H35&gt;=7.5,"liberado",0)</f>
        <v>0</v>
      </c>
      <c r="M35" s="18">
        <v>1</v>
      </c>
      <c r="O35" s="20">
        <f>SUM(K35:N35)/4</f>
        <v>0.25</v>
      </c>
      <c r="P35" s="20">
        <f>IF(O35&gt;=7.5,"liberado",0)</f>
        <v>0</v>
      </c>
      <c r="Q35" s="7">
        <v>0</v>
      </c>
      <c r="R35" s="2" t="s">
        <v>178</v>
      </c>
      <c r="S35" s="2">
        <v>0</v>
      </c>
      <c r="T35" s="2">
        <v>7</v>
      </c>
      <c r="U35" s="2">
        <v>8</v>
      </c>
      <c r="V35" s="2">
        <f t="shared" si="0"/>
        <v>5.300000000000001</v>
      </c>
      <c r="W35" s="7">
        <f t="shared" si="1"/>
        <v>1.59</v>
      </c>
    </row>
    <row r="36" spans="1:23" ht="14.25">
      <c r="A36" s="3" t="s">
        <v>79</v>
      </c>
      <c r="B36" s="3" t="s">
        <v>19</v>
      </c>
      <c r="C36" s="3" t="s">
        <v>6</v>
      </c>
      <c r="D36" s="3" t="s">
        <v>80</v>
      </c>
      <c r="E36" s="6">
        <v>10</v>
      </c>
      <c r="G36" s="6">
        <v>4</v>
      </c>
      <c r="H36" s="6">
        <f>SUM(E36:G36)/3</f>
        <v>4.666666666666667</v>
      </c>
      <c r="I36" s="7">
        <f>IF(H36&gt;=7.5,"liberado",0)</f>
        <v>0</v>
      </c>
      <c r="J36" s="7">
        <v>8.5</v>
      </c>
      <c r="K36" s="18">
        <v>6</v>
      </c>
      <c r="N36" s="18">
        <v>10</v>
      </c>
      <c r="O36" s="20">
        <f>SUM(K36:N36)/4</f>
        <v>4</v>
      </c>
      <c r="P36" s="20">
        <f>IF(O36&gt;=7.5,"liberado",0)</f>
        <v>0</v>
      </c>
      <c r="Q36" s="7">
        <v>4</v>
      </c>
      <c r="R36" s="2" t="s">
        <v>175</v>
      </c>
      <c r="S36" s="2">
        <v>0</v>
      </c>
      <c r="T36" s="2">
        <v>7</v>
      </c>
      <c r="U36" s="2">
        <v>5</v>
      </c>
      <c r="V36" s="2">
        <f t="shared" si="0"/>
        <v>4.1</v>
      </c>
      <c r="W36" s="7">
        <f t="shared" si="1"/>
        <v>5.6049999999999995</v>
      </c>
    </row>
    <row r="37" spans="1:23" ht="14.25">
      <c r="A37" s="3" t="s">
        <v>81</v>
      </c>
      <c r="B37" s="3" t="s">
        <v>5</v>
      </c>
      <c r="C37" s="3" t="s">
        <v>6</v>
      </c>
      <c r="D37" s="3" t="s">
        <v>82</v>
      </c>
      <c r="E37" s="6">
        <v>4</v>
      </c>
      <c r="F37" s="6">
        <v>5</v>
      </c>
      <c r="H37" s="6">
        <f>SUM(E37:G37)/3</f>
        <v>3</v>
      </c>
      <c r="I37" s="7">
        <f>IF(H37&gt;=7.5,"liberado",0)</f>
        <v>0</v>
      </c>
      <c r="J37" s="7">
        <v>6</v>
      </c>
      <c r="O37" s="20">
        <f>SUM(K37:N37)/4</f>
        <v>0</v>
      </c>
      <c r="P37" s="20">
        <f>IF(O37&gt;=7.5,"liberado",0)</f>
        <v>0</v>
      </c>
      <c r="Q37" s="7">
        <v>4</v>
      </c>
      <c r="R37" s="2" t="s">
        <v>183</v>
      </c>
      <c r="S37" s="2">
        <v>0</v>
      </c>
      <c r="T37" s="2">
        <v>8</v>
      </c>
      <c r="U37" s="2">
        <v>9</v>
      </c>
      <c r="V37" s="2">
        <f t="shared" si="0"/>
        <v>6</v>
      </c>
      <c r="W37" s="7">
        <f t="shared" si="1"/>
        <v>5.299999999999999</v>
      </c>
    </row>
    <row r="38" spans="1:23" ht="14.25">
      <c r="A38" s="3" t="s">
        <v>83</v>
      </c>
      <c r="B38" s="3" t="s">
        <v>5</v>
      </c>
      <c r="C38" s="3" t="s">
        <v>6</v>
      </c>
      <c r="D38" s="3" t="s">
        <v>84</v>
      </c>
      <c r="E38" s="8">
        <v>8</v>
      </c>
      <c r="F38" s="6">
        <v>4.5</v>
      </c>
      <c r="G38" s="6">
        <v>9</v>
      </c>
      <c r="H38" s="6">
        <f>SUM(E38:G38)/3</f>
        <v>7.166666666666667</v>
      </c>
      <c r="I38" s="7">
        <f>IF(H38&gt;=7.5,"liberado",0)</f>
        <v>0</v>
      </c>
      <c r="J38" s="7">
        <v>4</v>
      </c>
      <c r="K38" s="18">
        <v>9</v>
      </c>
      <c r="L38">
        <v>7</v>
      </c>
      <c r="M38" s="18">
        <v>10</v>
      </c>
      <c r="N38" s="18">
        <v>10</v>
      </c>
      <c r="O38" s="20">
        <f>SUM(K38:N38)/4</f>
        <v>9</v>
      </c>
      <c r="P38" s="20" t="str">
        <f>IF(O38&gt;=7.5,"liberado",0)</f>
        <v>liberado</v>
      </c>
      <c r="Q38" s="22">
        <f>O38</f>
        <v>9</v>
      </c>
      <c r="R38" s="2" t="s">
        <v>186</v>
      </c>
      <c r="S38" s="2">
        <v>6</v>
      </c>
      <c r="T38" s="2">
        <v>8</v>
      </c>
      <c r="U38" s="2">
        <v>7</v>
      </c>
      <c r="V38" s="2">
        <f t="shared" si="0"/>
        <v>7</v>
      </c>
      <c r="W38" s="7">
        <f t="shared" si="1"/>
        <v>6.65</v>
      </c>
    </row>
    <row r="39" spans="4:23" ht="14.25">
      <c r="D39" s="2" t="s">
        <v>148</v>
      </c>
      <c r="E39" s="6">
        <v>10</v>
      </c>
      <c r="G39" s="6">
        <v>9</v>
      </c>
      <c r="H39" s="6">
        <f>SUM(E39:G39)/3</f>
        <v>6.333333333333333</v>
      </c>
      <c r="I39" s="7">
        <f>IF(H39&gt;=7.5,"liberado",0)</f>
        <v>0</v>
      </c>
      <c r="K39" s="18">
        <v>4.5</v>
      </c>
      <c r="L39">
        <v>7</v>
      </c>
      <c r="M39" s="18">
        <v>6</v>
      </c>
      <c r="N39" s="18">
        <v>10</v>
      </c>
      <c r="O39" s="20">
        <f>SUM(K39:N39)/4</f>
        <v>6.875</v>
      </c>
      <c r="P39" s="20">
        <f>IF(O39&gt;=7.5,"liberado",0)</f>
        <v>0</v>
      </c>
      <c r="Q39" s="7">
        <v>5</v>
      </c>
      <c r="R39" s="2" t="s">
        <v>194</v>
      </c>
      <c r="S39" s="2">
        <v>0</v>
      </c>
      <c r="T39" s="2">
        <v>0</v>
      </c>
      <c r="U39" s="2">
        <v>6</v>
      </c>
      <c r="V39" s="2">
        <f t="shared" si="0"/>
        <v>2.4000000000000004</v>
      </c>
      <c r="W39" s="7">
        <f t="shared" si="1"/>
        <v>2.47</v>
      </c>
    </row>
    <row r="40" spans="1:23" ht="14.25">
      <c r="A40" s="3" t="s">
        <v>85</v>
      </c>
      <c r="B40" s="3" t="s">
        <v>5</v>
      </c>
      <c r="C40" s="3" t="s">
        <v>6</v>
      </c>
      <c r="D40" s="3" t="s">
        <v>86</v>
      </c>
      <c r="E40" s="8">
        <v>8</v>
      </c>
      <c r="F40" s="6">
        <v>3.5</v>
      </c>
      <c r="G40" s="6">
        <v>2</v>
      </c>
      <c r="H40" s="6">
        <f>SUM(E40:G40)/3</f>
        <v>4.5</v>
      </c>
      <c r="I40" s="7">
        <f>IF(H40&gt;=7.5,"liberado",0)</f>
        <v>0</v>
      </c>
      <c r="J40" s="7">
        <v>8</v>
      </c>
      <c r="O40" s="20">
        <f>SUM(K40:N40)/4</f>
        <v>0</v>
      </c>
      <c r="P40" s="20">
        <f>IF(O40&gt;=7.5,"liberado",0)</f>
        <v>0</v>
      </c>
      <c r="Q40" s="7">
        <v>4</v>
      </c>
      <c r="R40" s="2" t="s">
        <v>190</v>
      </c>
      <c r="V40" s="2">
        <f t="shared" si="0"/>
        <v>0</v>
      </c>
      <c r="W40" s="7">
        <f t="shared" si="1"/>
        <v>4.199999999999999</v>
      </c>
    </row>
    <row r="41" spans="1:23" ht="14.25">
      <c r="A41" s="3" t="s">
        <v>143</v>
      </c>
      <c r="B41" s="3" t="s">
        <v>19</v>
      </c>
      <c r="C41" s="3" t="s">
        <v>90</v>
      </c>
      <c r="D41" s="3" t="s">
        <v>144</v>
      </c>
      <c r="H41" s="6">
        <f>SUM(E41:G41)/3</f>
        <v>0</v>
      </c>
      <c r="I41" s="7">
        <f>IF(H41&gt;=7.5,"liberado",0)</f>
        <v>0</v>
      </c>
      <c r="O41" s="20">
        <f>SUM(K41:N41)/4</f>
        <v>0</v>
      </c>
      <c r="P41" s="20">
        <f>IF(O41&gt;=7.5,"liberado",0)</f>
        <v>0</v>
      </c>
      <c r="Q41" s="7">
        <v>0</v>
      </c>
      <c r="R41" s="2" t="s">
        <v>193</v>
      </c>
      <c r="V41" s="2">
        <f t="shared" si="0"/>
        <v>0</v>
      </c>
      <c r="W41" s="7">
        <f t="shared" si="1"/>
        <v>0</v>
      </c>
    </row>
    <row r="42" spans="1:23" ht="14.25">
      <c r="A42" s="3" t="s">
        <v>87</v>
      </c>
      <c r="B42" s="3" t="s">
        <v>5</v>
      </c>
      <c r="C42" s="3" t="s">
        <v>6</v>
      </c>
      <c r="D42" s="3" t="s">
        <v>88</v>
      </c>
      <c r="E42" s="8">
        <v>8</v>
      </c>
      <c r="F42" s="6">
        <v>2.5</v>
      </c>
      <c r="G42" s="6">
        <v>7.5</v>
      </c>
      <c r="H42" s="6">
        <f>SUM(E42:G42)/3</f>
        <v>6</v>
      </c>
      <c r="I42" s="7">
        <f>IF(H42&gt;=7.5,"liberado",0)</f>
        <v>0</v>
      </c>
      <c r="J42" s="7">
        <v>6</v>
      </c>
      <c r="K42" s="18">
        <v>3</v>
      </c>
      <c r="L42">
        <v>7</v>
      </c>
      <c r="M42" s="18">
        <v>8</v>
      </c>
      <c r="N42" s="18">
        <v>10</v>
      </c>
      <c r="O42" s="20">
        <f>SUM(K42:N42)/4</f>
        <v>7</v>
      </c>
      <c r="P42" s="20">
        <f>IF(O42&gt;=7.5,"liberado",0)</f>
        <v>0</v>
      </c>
      <c r="Q42" s="7">
        <v>7</v>
      </c>
      <c r="R42" s="2" t="s">
        <v>183</v>
      </c>
      <c r="S42" s="2">
        <v>0</v>
      </c>
      <c r="T42" s="2">
        <v>8</v>
      </c>
      <c r="U42" s="2">
        <v>9</v>
      </c>
      <c r="V42" s="2">
        <f t="shared" si="0"/>
        <v>6</v>
      </c>
      <c r="W42" s="7">
        <f t="shared" si="1"/>
        <v>6.349999999999999</v>
      </c>
    </row>
    <row r="43" spans="1:23" ht="14.25">
      <c r="A43" s="3" t="s">
        <v>91</v>
      </c>
      <c r="B43" s="3" t="s">
        <v>40</v>
      </c>
      <c r="C43" s="3" t="s">
        <v>6</v>
      </c>
      <c r="D43" s="3" t="s">
        <v>92</v>
      </c>
      <c r="E43" s="6">
        <v>10</v>
      </c>
      <c r="F43" s="6">
        <v>9</v>
      </c>
      <c r="G43" s="6">
        <v>9</v>
      </c>
      <c r="H43" s="6">
        <f>SUM(E43:G43)/3</f>
        <v>9.333333333333334</v>
      </c>
      <c r="I43" s="7" t="str">
        <f>IF(H43&gt;=7.5,"liberado",0)</f>
        <v>liberado</v>
      </c>
      <c r="J43" s="22">
        <f>H43</f>
        <v>9.333333333333334</v>
      </c>
      <c r="K43" s="18">
        <v>7.1</v>
      </c>
      <c r="L43">
        <v>7</v>
      </c>
      <c r="M43" s="18">
        <v>8</v>
      </c>
      <c r="N43" s="18">
        <v>10</v>
      </c>
      <c r="O43" s="20">
        <f>SUM(K43:N43)/4</f>
        <v>8.025</v>
      </c>
      <c r="P43" s="20" t="str">
        <f>IF(O43&gt;=7.5,"liberado",0)</f>
        <v>liberado</v>
      </c>
      <c r="Q43" s="22">
        <f>O43</f>
        <v>8.025</v>
      </c>
      <c r="R43" s="2" t="s">
        <v>182</v>
      </c>
      <c r="S43" s="2">
        <v>0</v>
      </c>
      <c r="T43" s="2">
        <v>8</v>
      </c>
      <c r="U43" s="2">
        <v>6</v>
      </c>
      <c r="V43" s="2">
        <f t="shared" si="0"/>
        <v>4.800000000000001</v>
      </c>
      <c r="W43" s="7">
        <f t="shared" si="1"/>
        <v>7.515416666666667</v>
      </c>
    </row>
    <row r="44" spans="1:23" ht="14.25">
      <c r="A44" s="3" t="s">
        <v>93</v>
      </c>
      <c r="B44" s="3" t="s">
        <v>5</v>
      </c>
      <c r="C44" s="3" t="s">
        <v>6</v>
      </c>
      <c r="D44" s="3" t="s">
        <v>94</v>
      </c>
      <c r="E44" s="8">
        <v>8</v>
      </c>
      <c r="F44" s="6">
        <v>4</v>
      </c>
      <c r="G44" s="6">
        <v>8</v>
      </c>
      <c r="H44" s="6">
        <f>SUM(E44:G44)/3</f>
        <v>6.666666666666667</v>
      </c>
      <c r="I44" s="7">
        <f>IF(H44&gt;=7.5,"liberado",0)</f>
        <v>0</v>
      </c>
      <c r="J44" s="7">
        <v>9.5</v>
      </c>
      <c r="K44" s="18">
        <v>5.5</v>
      </c>
      <c r="L44">
        <v>7</v>
      </c>
      <c r="M44" s="18">
        <v>4</v>
      </c>
      <c r="N44" s="18">
        <v>10</v>
      </c>
      <c r="O44" s="20">
        <f>SUM(K44:N44)/4</f>
        <v>6.625</v>
      </c>
      <c r="P44" s="20">
        <f>IF(O44&gt;=7.5,"liberado",0)</f>
        <v>0</v>
      </c>
      <c r="Q44" s="7">
        <v>4</v>
      </c>
      <c r="R44" s="2" t="s">
        <v>175</v>
      </c>
      <c r="S44" s="2">
        <v>0</v>
      </c>
      <c r="T44" s="2">
        <v>7</v>
      </c>
      <c r="U44" s="2">
        <v>8</v>
      </c>
      <c r="V44" s="2">
        <f t="shared" si="0"/>
        <v>5.300000000000001</v>
      </c>
      <c r="W44" s="7">
        <f t="shared" si="1"/>
        <v>6.3149999999999995</v>
      </c>
    </row>
    <row r="45" spans="1:23" ht="14.25">
      <c r="A45" s="3" t="s">
        <v>95</v>
      </c>
      <c r="B45" s="3" t="s">
        <v>5</v>
      </c>
      <c r="C45" s="3" t="s">
        <v>6</v>
      </c>
      <c r="D45" s="3" t="s">
        <v>96</v>
      </c>
      <c r="E45" s="8">
        <v>8</v>
      </c>
      <c r="H45" s="6">
        <f>SUM(E45:G45)/3</f>
        <v>2.6666666666666665</v>
      </c>
      <c r="I45" s="7">
        <f>IF(H45&gt;=7.5,"liberado",0)</f>
        <v>0</v>
      </c>
      <c r="J45" s="7">
        <v>4.5</v>
      </c>
      <c r="K45" s="18">
        <v>0</v>
      </c>
      <c r="O45" s="20">
        <f>SUM(K45:N45)/4</f>
        <v>0</v>
      </c>
      <c r="P45" s="20">
        <f>IF(O45&gt;=7.5,"liberado",0)</f>
        <v>0</v>
      </c>
      <c r="Q45" s="7">
        <v>0</v>
      </c>
      <c r="R45" s="2" t="s">
        <v>177</v>
      </c>
      <c r="S45" s="2">
        <v>0</v>
      </c>
      <c r="T45" s="2">
        <v>5</v>
      </c>
      <c r="U45" s="2">
        <v>0</v>
      </c>
      <c r="V45" s="2">
        <f t="shared" si="0"/>
        <v>1.5</v>
      </c>
      <c r="W45" s="7">
        <f t="shared" si="1"/>
        <v>2.025</v>
      </c>
    </row>
    <row r="46" spans="1:23" ht="14.25">
      <c r="A46" s="3" t="s">
        <v>97</v>
      </c>
      <c r="B46" s="3" t="s">
        <v>5</v>
      </c>
      <c r="C46" s="3" t="s">
        <v>6</v>
      </c>
      <c r="D46" s="3" t="s">
        <v>98</v>
      </c>
      <c r="E46" s="6">
        <v>6</v>
      </c>
      <c r="F46" s="6">
        <v>5</v>
      </c>
      <c r="G46" s="6">
        <v>8.5</v>
      </c>
      <c r="H46" s="6">
        <f>SUM(E46:G46)/3</f>
        <v>6.5</v>
      </c>
      <c r="I46" s="7">
        <f>IF(H46&gt;=7.5,"liberado",0)</f>
        <v>0</v>
      </c>
      <c r="J46" s="7">
        <v>6</v>
      </c>
      <c r="K46" s="18">
        <v>6.5</v>
      </c>
      <c r="O46" s="20">
        <f>SUM(K46:N46)/4</f>
        <v>1.625</v>
      </c>
      <c r="P46" s="20">
        <f>IF(O46&gt;=7.5,"liberado",0)</f>
        <v>0</v>
      </c>
      <c r="Q46" s="7">
        <v>5</v>
      </c>
      <c r="R46" s="2" t="s">
        <v>181</v>
      </c>
      <c r="S46" s="2">
        <v>0</v>
      </c>
      <c r="T46" s="2">
        <v>6</v>
      </c>
      <c r="U46" s="2">
        <v>7</v>
      </c>
      <c r="V46" s="2">
        <f t="shared" si="0"/>
        <v>4.6</v>
      </c>
      <c r="W46" s="7">
        <f t="shared" si="1"/>
        <v>5.2299999999999995</v>
      </c>
    </row>
    <row r="47" spans="1:23" ht="14.25">
      <c r="A47" s="3" t="s">
        <v>99</v>
      </c>
      <c r="B47" s="3" t="s">
        <v>5</v>
      </c>
      <c r="C47" s="3" t="s">
        <v>6</v>
      </c>
      <c r="D47" s="3" t="s">
        <v>100</v>
      </c>
      <c r="E47" s="6">
        <v>10</v>
      </c>
      <c r="F47" s="6">
        <v>10</v>
      </c>
      <c r="G47" s="6">
        <v>10</v>
      </c>
      <c r="H47" s="6">
        <f>SUM(E47:G47)/3</f>
        <v>10</v>
      </c>
      <c r="I47" s="7" t="str">
        <f>IF(H47&gt;=7.5,"liberado",0)</f>
        <v>liberado</v>
      </c>
      <c r="J47" s="22">
        <f>H47</f>
        <v>10</v>
      </c>
      <c r="K47" s="18">
        <v>8</v>
      </c>
      <c r="L47">
        <v>7</v>
      </c>
      <c r="M47" s="18">
        <v>8</v>
      </c>
      <c r="N47" s="18">
        <v>10</v>
      </c>
      <c r="O47" s="20">
        <f>SUM(K47:N47)/4</f>
        <v>8.25</v>
      </c>
      <c r="P47" s="20" t="str">
        <f>IF(O47&gt;=7.5,"liberado",0)</f>
        <v>liberado</v>
      </c>
      <c r="Q47" s="22">
        <f>O47</f>
        <v>8.25</v>
      </c>
      <c r="R47" s="2" t="s">
        <v>176</v>
      </c>
      <c r="S47" s="2">
        <v>8</v>
      </c>
      <c r="T47" s="2">
        <v>8</v>
      </c>
      <c r="U47" s="2">
        <v>8</v>
      </c>
      <c r="V47" s="2">
        <f t="shared" si="0"/>
        <v>8</v>
      </c>
      <c r="W47" s="7">
        <f t="shared" si="1"/>
        <v>8.7875</v>
      </c>
    </row>
    <row r="48" spans="1:23" ht="14.25">
      <c r="A48" s="3" t="s">
        <v>101</v>
      </c>
      <c r="B48" s="3" t="s">
        <v>19</v>
      </c>
      <c r="C48" s="3" t="s">
        <v>6</v>
      </c>
      <c r="D48" s="3" t="s">
        <v>102</v>
      </c>
      <c r="E48" s="6">
        <v>4</v>
      </c>
      <c r="F48" s="6">
        <v>8</v>
      </c>
      <c r="G48" s="6">
        <v>6</v>
      </c>
      <c r="H48" s="6">
        <f>SUM(E48:G48)/3</f>
        <v>6</v>
      </c>
      <c r="I48" s="7">
        <f>IF(H48&gt;=7.5,"liberado",0)</f>
        <v>0</v>
      </c>
      <c r="J48" s="7">
        <v>9.5</v>
      </c>
      <c r="K48" s="18">
        <v>10</v>
      </c>
      <c r="L48">
        <v>7</v>
      </c>
      <c r="N48" s="18">
        <v>10</v>
      </c>
      <c r="O48" s="20">
        <f>SUM(K48:N48)/4</f>
        <v>6.75</v>
      </c>
      <c r="P48" s="20">
        <f>IF(O48&gt;=7.5,"liberado",0)</f>
        <v>0</v>
      </c>
      <c r="Q48" s="7">
        <v>7</v>
      </c>
      <c r="R48" s="2" t="s">
        <v>185</v>
      </c>
      <c r="S48" s="2">
        <v>0</v>
      </c>
      <c r="T48" s="2">
        <v>8</v>
      </c>
      <c r="U48" s="2">
        <v>9</v>
      </c>
      <c r="V48" s="2">
        <f t="shared" si="0"/>
        <v>6</v>
      </c>
      <c r="W48" s="7">
        <f t="shared" si="1"/>
        <v>7.574999999999999</v>
      </c>
    </row>
    <row r="49" spans="1:23" ht="14.25">
      <c r="A49" s="3" t="s">
        <v>103</v>
      </c>
      <c r="B49" s="3" t="s">
        <v>22</v>
      </c>
      <c r="C49" s="3" t="s">
        <v>6</v>
      </c>
      <c r="D49" s="3" t="s">
        <v>104</v>
      </c>
      <c r="E49" s="8">
        <v>8</v>
      </c>
      <c r="F49" s="6">
        <v>2.5</v>
      </c>
      <c r="G49" s="6">
        <v>7</v>
      </c>
      <c r="H49" s="6">
        <f>SUM(E49:G49)/3</f>
        <v>5.833333333333333</v>
      </c>
      <c r="I49" s="7">
        <f>IF(H49&gt;=7.5,"liberado",0)</f>
        <v>0</v>
      </c>
      <c r="J49" s="7">
        <v>2</v>
      </c>
      <c r="K49" s="18">
        <v>5</v>
      </c>
      <c r="M49" s="18">
        <v>4</v>
      </c>
      <c r="N49" s="18">
        <v>10</v>
      </c>
      <c r="O49" s="20">
        <f>SUM(K49:N49)/4</f>
        <v>4.75</v>
      </c>
      <c r="P49" s="20">
        <f>IF(O49&gt;=7.5,"liberado",0)</f>
        <v>0</v>
      </c>
      <c r="Q49" s="7">
        <v>5.5</v>
      </c>
      <c r="R49" s="2" t="s">
        <v>187</v>
      </c>
      <c r="S49" s="2">
        <v>7</v>
      </c>
      <c r="T49" s="2">
        <v>7</v>
      </c>
      <c r="U49" s="2">
        <v>7</v>
      </c>
      <c r="V49" s="2">
        <f t="shared" si="0"/>
        <v>7</v>
      </c>
      <c r="W49" s="7">
        <f t="shared" si="1"/>
        <v>4.725</v>
      </c>
    </row>
    <row r="50" spans="1:23" ht="14.25">
      <c r="A50" s="3" t="s">
        <v>105</v>
      </c>
      <c r="B50" s="3" t="s">
        <v>19</v>
      </c>
      <c r="C50" s="3" t="s">
        <v>6</v>
      </c>
      <c r="D50" s="3" t="s">
        <v>106</v>
      </c>
      <c r="E50" s="6">
        <v>10</v>
      </c>
      <c r="F50" s="6">
        <v>6</v>
      </c>
      <c r="G50" s="6">
        <v>10</v>
      </c>
      <c r="H50" s="6">
        <f>SUM(E50:G50)/3</f>
        <v>8.666666666666666</v>
      </c>
      <c r="I50" s="7" t="str">
        <f>IF(H50&gt;=7.5,"liberado",0)</f>
        <v>liberado</v>
      </c>
      <c r="J50" s="22">
        <f>H50</f>
        <v>8.666666666666666</v>
      </c>
      <c r="K50" s="18">
        <v>7.5</v>
      </c>
      <c r="L50">
        <v>6</v>
      </c>
      <c r="M50" s="18">
        <v>8</v>
      </c>
      <c r="N50" s="18">
        <v>10</v>
      </c>
      <c r="O50" s="20">
        <f>SUM(K50:N50)/4</f>
        <v>7.875</v>
      </c>
      <c r="P50" s="20" t="str">
        <f>IF(O50&gt;=7.5,"liberado",0)</f>
        <v>liberado</v>
      </c>
      <c r="Q50" s="22">
        <f>O50</f>
        <v>7.875</v>
      </c>
      <c r="R50" s="2" t="s">
        <v>187</v>
      </c>
      <c r="S50" s="2">
        <v>7</v>
      </c>
      <c r="T50" s="2">
        <v>7</v>
      </c>
      <c r="U50" s="2">
        <v>7</v>
      </c>
      <c r="V50" s="2">
        <f t="shared" si="0"/>
        <v>7</v>
      </c>
      <c r="W50" s="7">
        <f t="shared" si="1"/>
        <v>7.8895833333333325</v>
      </c>
    </row>
    <row r="51" spans="1:23" ht="14.25">
      <c r="A51" s="3" t="s">
        <v>107</v>
      </c>
      <c r="B51" s="3" t="s">
        <v>5</v>
      </c>
      <c r="C51" s="3" t="s">
        <v>6</v>
      </c>
      <c r="D51" s="3" t="s">
        <v>108</v>
      </c>
      <c r="E51" s="6">
        <v>10</v>
      </c>
      <c r="G51" s="6">
        <v>10</v>
      </c>
      <c r="H51" s="6">
        <f>SUM(E51:G51)/3</f>
        <v>6.666666666666667</v>
      </c>
      <c r="I51" s="7">
        <f>IF(H51&gt;=7.5,"liberado",0)</f>
        <v>0</v>
      </c>
      <c r="J51" s="7">
        <v>6</v>
      </c>
      <c r="K51" s="18">
        <v>6</v>
      </c>
      <c r="O51" s="20">
        <f>SUM(K51:N51)/4</f>
        <v>1.5</v>
      </c>
      <c r="P51" s="20">
        <f>IF(O51&gt;=7.5,"liberado",0)</f>
        <v>0</v>
      </c>
      <c r="Q51" s="7">
        <v>8</v>
      </c>
      <c r="R51" s="2" t="s">
        <v>194</v>
      </c>
      <c r="S51" s="2">
        <v>0</v>
      </c>
      <c r="T51" s="2">
        <v>0</v>
      </c>
      <c r="U51" s="2">
        <v>6</v>
      </c>
      <c r="V51" s="2">
        <f t="shared" si="0"/>
        <v>2.4000000000000004</v>
      </c>
      <c r="W51" s="7">
        <f t="shared" si="1"/>
        <v>5.619999999999999</v>
      </c>
    </row>
    <row r="52" spans="1:23" ht="14.25">
      <c r="A52" s="3" t="s">
        <v>109</v>
      </c>
      <c r="B52" s="3" t="s">
        <v>40</v>
      </c>
      <c r="C52" s="3" t="s">
        <v>6</v>
      </c>
      <c r="D52" s="3" t="s">
        <v>110</v>
      </c>
      <c r="E52" s="6">
        <v>6.5</v>
      </c>
      <c r="F52" s="6">
        <v>7</v>
      </c>
      <c r="G52" s="6">
        <v>9</v>
      </c>
      <c r="H52" s="6">
        <f>SUM(E52:G52)/3</f>
        <v>7.5</v>
      </c>
      <c r="I52" s="7" t="str">
        <f>IF(H52&gt;=7.5,"liberado",0)</f>
        <v>liberado</v>
      </c>
      <c r="J52" s="22">
        <f>H52</f>
        <v>7.5</v>
      </c>
      <c r="K52" s="18">
        <v>7</v>
      </c>
      <c r="L52">
        <v>7</v>
      </c>
      <c r="M52" s="18">
        <v>6</v>
      </c>
      <c r="N52" s="18">
        <v>10</v>
      </c>
      <c r="O52" s="20">
        <f>SUM(K52:N52)/4</f>
        <v>7.5</v>
      </c>
      <c r="P52" s="20" t="str">
        <f>IF(O52&gt;=7.5,"liberado",0)</f>
        <v>liberado</v>
      </c>
      <c r="Q52" s="22">
        <f>O52</f>
        <v>7.5</v>
      </c>
      <c r="R52" s="2" t="s">
        <v>191</v>
      </c>
      <c r="S52" s="2">
        <v>7</v>
      </c>
      <c r="T52" s="2">
        <v>8</v>
      </c>
      <c r="U52" s="2">
        <v>0</v>
      </c>
      <c r="V52" s="2">
        <f t="shared" si="0"/>
        <v>4.5</v>
      </c>
      <c r="W52" s="7">
        <f t="shared" si="1"/>
        <v>6.6</v>
      </c>
    </row>
    <row r="53" spans="1:23" ht="14.25">
      <c r="A53" s="3" t="s">
        <v>111</v>
      </c>
      <c r="B53" s="3" t="s">
        <v>5</v>
      </c>
      <c r="C53" s="3" t="s">
        <v>6</v>
      </c>
      <c r="D53" s="3" t="s">
        <v>112</v>
      </c>
      <c r="E53" s="8">
        <v>8</v>
      </c>
      <c r="F53" s="6">
        <v>2.5</v>
      </c>
      <c r="G53" s="6">
        <v>6</v>
      </c>
      <c r="H53" s="6">
        <f>SUM(E53:G53)/3</f>
        <v>5.5</v>
      </c>
      <c r="I53" s="7">
        <f>IF(H53&gt;=7.5,"liberado",0)</f>
        <v>0</v>
      </c>
      <c r="J53" s="7">
        <v>6</v>
      </c>
      <c r="O53" s="20">
        <f>SUM(K53:N53)/4</f>
        <v>0</v>
      </c>
      <c r="P53" s="20">
        <f>IF(O53&gt;=7.5,"liberado",0)</f>
        <v>0</v>
      </c>
      <c r="Q53" s="7">
        <v>0</v>
      </c>
      <c r="R53" s="2" t="s">
        <v>177</v>
      </c>
      <c r="S53" s="2">
        <v>0</v>
      </c>
      <c r="T53" s="2">
        <v>5</v>
      </c>
      <c r="U53" s="2">
        <v>0</v>
      </c>
      <c r="V53" s="2">
        <f t="shared" si="0"/>
        <v>1.5</v>
      </c>
      <c r="W53" s="7">
        <f t="shared" si="1"/>
        <v>2.55</v>
      </c>
    </row>
    <row r="54" spans="1:23" ht="14.25">
      <c r="A54" s="3" t="s">
        <v>113</v>
      </c>
      <c r="B54" s="3" t="s">
        <v>22</v>
      </c>
      <c r="C54" s="3" t="s">
        <v>6</v>
      </c>
      <c r="D54" s="3" t="s">
        <v>114</v>
      </c>
      <c r="E54" s="6">
        <v>10</v>
      </c>
      <c r="F54" s="6">
        <v>6</v>
      </c>
      <c r="G54" s="6">
        <v>9</v>
      </c>
      <c r="H54" s="6">
        <f>SUM(E54:G54)/3</f>
        <v>8.333333333333334</v>
      </c>
      <c r="I54" s="7" t="str">
        <f>IF(H54&gt;=7.5,"liberado",0)</f>
        <v>liberado</v>
      </c>
      <c r="J54" s="22">
        <f>H54</f>
        <v>8.333333333333334</v>
      </c>
      <c r="K54" s="18">
        <v>6</v>
      </c>
      <c r="L54">
        <v>7</v>
      </c>
      <c r="M54" s="18">
        <v>8</v>
      </c>
      <c r="N54" s="18">
        <v>10</v>
      </c>
      <c r="O54" s="20">
        <f>SUM(K54:N54)/4</f>
        <v>7.75</v>
      </c>
      <c r="P54" s="20" t="str">
        <f>IF(O54&gt;=7.5,"liberado",0)</f>
        <v>liberado</v>
      </c>
      <c r="Q54" s="22">
        <f>O54</f>
        <v>7.75</v>
      </c>
      <c r="R54" s="2" t="s">
        <v>187</v>
      </c>
      <c r="S54" s="2">
        <v>7</v>
      </c>
      <c r="T54" s="2">
        <v>7</v>
      </c>
      <c r="U54" s="2">
        <v>7</v>
      </c>
      <c r="V54" s="2">
        <f t="shared" si="0"/>
        <v>7</v>
      </c>
      <c r="W54" s="7">
        <f t="shared" si="1"/>
        <v>7.729166666666666</v>
      </c>
    </row>
    <row r="55" spans="1:23" ht="14.25">
      <c r="A55" s="3" t="s">
        <v>115</v>
      </c>
      <c r="B55" s="3" t="s">
        <v>5</v>
      </c>
      <c r="C55" s="3" t="s">
        <v>6</v>
      </c>
      <c r="D55" s="3" t="s">
        <v>116</v>
      </c>
      <c r="F55" s="6">
        <v>4</v>
      </c>
      <c r="G55" s="6">
        <v>0</v>
      </c>
      <c r="H55" s="6">
        <f>SUM(E55:G55)/3</f>
        <v>1.3333333333333333</v>
      </c>
      <c r="I55" s="7">
        <f>IF(H55&gt;=7.5,"liberado",0)</f>
        <v>0</v>
      </c>
      <c r="J55" s="7">
        <v>4.5</v>
      </c>
      <c r="O55" s="20">
        <f>SUM(K55:N55)/4</f>
        <v>0</v>
      </c>
      <c r="P55" s="20">
        <f>IF(O55&gt;=7.5,"liberado",0)</f>
        <v>0</v>
      </c>
      <c r="Q55" s="7">
        <v>0</v>
      </c>
      <c r="R55" s="2" t="s">
        <v>190</v>
      </c>
      <c r="V55" s="2">
        <f t="shared" si="0"/>
        <v>0</v>
      </c>
      <c r="W55" s="7">
        <f t="shared" si="1"/>
        <v>1.575</v>
      </c>
    </row>
    <row r="56" spans="1:23" ht="14.25">
      <c r="A56" s="3" t="s">
        <v>117</v>
      </c>
      <c r="B56" s="3" t="s">
        <v>5</v>
      </c>
      <c r="C56" s="3" t="s">
        <v>6</v>
      </c>
      <c r="D56" s="3" t="s">
        <v>118</v>
      </c>
      <c r="E56" s="6">
        <v>8</v>
      </c>
      <c r="F56" s="6">
        <v>6.5</v>
      </c>
      <c r="G56" s="6">
        <v>9</v>
      </c>
      <c r="H56" s="6">
        <f>SUM(E56:G56)/3</f>
        <v>7.833333333333333</v>
      </c>
      <c r="I56" s="7" t="str">
        <f>IF(H56&gt;=7.5,"liberado",0)</f>
        <v>liberado</v>
      </c>
      <c r="J56" s="7">
        <v>7.5</v>
      </c>
      <c r="K56" s="18">
        <v>8</v>
      </c>
      <c r="L56">
        <v>6</v>
      </c>
      <c r="M56" s="18">
        <v>6</v>
      </c>
      <c r="N56" s="18">
        <v>10</v>
      </c>
      <c r="O56" s="20">
        <f>SUM(K56:N56)/4</f>
        <v>7.5</v>
      </c>
      <c r="P56" s="20" t="str">
        <f>IF(O56&gt;=7.5,"liberado",0)</f>
        <v>liberado</v>
      </c>
      <c r="Q56" s="22">
        <f>O56</f>
        <v>7.5</v>
      </c>
      <c r="R56" s="2" t="s">
        <v>178</v>
      </c>
      <c r="S56" s="2">
        <v>0</v>
      </c>
      <c r="T56" s="2">
        <v>7</v>
      </c>
      <c r="U56" s="2">
        <v>8</v>
      </c>
      <c r="V56" s="2">
        <f t="shared" si="0"/>
        <v>5.300000000000001</v>
      </c>
      <c r="W56" s="7">
        <f t="shared" si="1"/>
        <v>6.84</v>
      </c>
    </row>
    <row r="57" spans="1:23" ht="14.25">
      <c r="A57" s="3" t="s">
        <v>119</v>
      </c>
      <c r="B57" s="3" t="s">
        <v>5</v>
      </c>
      <c r="C57" s="3" t="s">
        <v>6</v>
      </c>
      <c r="D57" s="3" t="s">
        <v>120</v>
      </c>
      <c r="E57" s="6">
        <v>0</v>
      </c>
      <c r="H57" s="6">
        <f>SUM(E57:G57)/3</f>
        <v>0</v>
      </c>
      <c r="I57" s="7">
        <f>IF(H57&gt;=7.5,"liberado",0)</f>
        <v>0</v>
      </c>
      <c r="O57" s="20">
        <f>SUM(K57:N57)/4</f>
        <v>0</v>
      </c>
      <c r="P57" s="20">
        <f>IF(O57&gt;=7.5,"liberado",0)</f>
        <v>0</v>
      </c>
      <c r="Q57" s="7">
        <v>0</v>
      </c>
      <c r="R57" s="2" t="s">
        <v>193</v>
      </c>
      <c r="V57" s="2">
        <f t="shared" si="0"/>
        <v>0</v>
      </c>
      <c r="W57" s="7">
        <f t="shared" si="1"/>
        <v>0</v>
      </c>
    </row>
    <row r="58" spans="1:23" ht="14.25">
      <c r="A58" s="3" t="s">
        <v>121</v>
      </c>
      <c r="B58" s="3" t="s">
        <v>22</v>
      </c>
      <c r="C58" s="3" t="s">
        <v>6</v>
      </c>
      <c r="D58" s="3" t="s">
        <v>122</v>
      </c>
      <c r="H58" s="6">
        <f>SUM(E58:G58)/3</f>
        <v>0</v>
      </c>
      <c r="I58" s="7">
        <f>IF(H58&gt;=7.5,"liberado",0)</f>
        <v>0</v>
      </c>
      <c r="O58" s="20">
        <f>SUM(K58:N58)/4</f>
        <v>0</v>
      </c>
      <c r="P58" s="20">
        <f>IF(O58&gt;=7.5,"liberado",0)</f>
        <v>0</v>
      </c>
      <c r="Q58" s="7">
        <v>0</v>
      </c>
      <c r="R58" s="2" t="s">
        <v>193</v>
      </c>
      <c r="V58" s="2">
        <f t="shared" si="0"/>
        <v>0</v>
      </c>
      <c r="W58" s="7">
        <f t="shared" si="1"/>
        <v>0</v>
      </c>
    </row>
    <row r="59" spans="1:23" ht="14.25">
      <c r="A59" s="3" t="s">
        <v>123</v>
      </c>
      <c r="B59" s="3" t="s">
        <v>5</v>
      </c>
      <c r="C59" s="3" t="s">
        <v>6</v>
      </c>
      <c r="D59" s="3" t="s">
        <v>124</v>
      </c>
      <c r="E59" s="6">
        <v>0</v>
      </c>
      <c r="F59" s="6">
        <v>1</v>
      </c>
      <c r="H59" s="6">
        <f>SUM(E59:G59)/3</f>
        <v>0.3333333333333333</v>
      </c>
      <c r="I59" s="7">
        <f>IF(H59&gt;=7.5,"liberado",0)</f>
        <v>0</v>
      </c>
      <c r="J59" s="7">
        <v>3.2</v>
      </c>
      <c r="O59" s="20">
        <f>SUM(K59:N59)/4</f>
        <v>0</v>
      </c>
      <c r="P59" s="20">
        <f>IF(O59&gt;=7.5,"liberado",0)</f>
        <v>0</v>
      </c>
      <c r="Q59" s="7">
        <v>3.7</v>
      </c>
      <c r="R59" s="2" t="s">
        <v>177</v>
      </c>
      <c r="S59" s="2">
        <v>0</v>
      </c>
      <c r="T59" s="2">
        <v>5</v>
      </c>
      <c r="U59" s="2">
        <v>0</v>
      </c>
      <c r="V59" s="2">
        <f t="shared" si="0"/>
        <v>1.5</v>
      </c>
      <c r="W59" s="7">
        <f t="shared" si="1"/>
        <v>2.865</v>
      </c>
    </row>
    <row r="60" spans="1:23" ht="14.25">
      <c r="A60" s="3" t="s">
        <v>125</v>
      </c>
      <c r="B60" s="3" t="s">
        <v>40</v>
      </c>
      <c r="C60" s="3" t="s">
        <v>6</v>
      </c>
      <c r="D60" s="3" t="s">
        <v>126</v>
      </c>
      <c r="F60" s="6">
        <v>1</v>
      </c>
      <c r="G60" s="6">
        <v>5</v>
      </c>
      <c r="H60" s="6">
        <f>SUM(E60:G60)/3</f>
        <v>2</v>
      </c>
      <c r="I60" s="7">
        <f>IF(H60&gt;=7.5,"liberado",0)</f>
        <v>0</v>
      </c>
      <c r="J60" s="7">
        <v>5.5</v>
      </c>
      <c r="N60" s="18">
        <v>10</v>
      </c>
      <c r="O60" s="20">
        <f>SUM(K60:N60)/4</f>
        <v>2.5</v>
      </c>
      <c r="P60" s="20">
        <f>IF(O60&gt;=7.5,"liberado",0)</f>
        <v>0</v>
      </c>
      <c r="Q60" s="7">
        <v>5.5</v>
      </c>
      <c r="R60" s="2" t="s">
        <v>189</v>
      </c>
      <c r="S60" s="2">
        <v>8</v>
      </c>
      <c r="T60" s="2">
        <v>8</v>
      </c>
      <c r="U60" s="2">
        <v>8</v>
      </c>
      <c r="V60" s="2">
        <f t="shared" si="0"/>
        <v>8</v>
      </c>
      <c r="W60" s="7">
        <f t="shared" si="1"/>
        <v>6.25</v>
      </c>
    </row>
    <row r="61" spans="1:23" ht="14.25">
      <c r="A61" s="3" t="s">
        <v>127</v>
      </c>
      <c r="B61" s="3" t="s">
        <v>19</v>
      </c>
      <c r="C61" s="3" t="s">
        <v>6</v>
      </c>
      <c r="D61" s="3" t="s">
        <v>128</v>
      </c>
      <c r="E61" s="6">
        <v>10</v>
      </c>
      <c r="F61" s="6">
        <v>5</v>
      </c>
      <c r="G61" s="6">
        <v>3</v>
      </c>
      <c r="H61" s="6">
        <f>SUM(E61:G61)/3</f>
        <v>6</v>
      </c>
      <c r="I61" s="7">
        <f>IF(H61&gt;=7.5,"liberado",0)</f>
        <v>0</v>
      </c>
      <c r="J61" s="7">
        <v>8.4</v>
      </c>
      <c r="K61" s="18">
        <v>10</v>
      </c>
      <c r="L61">
        <v>7</v>
      </c>
      <c r="M61" s="18">
        <v>4</v>
      </c>
      <c r="N61" s="18">
        <v>10</v>
      </c>
      <c r="O61" s="20">
        <f>SUM(K61:N61)/4</f>
        <v>7.75</v>
      </c>
      <c r="P61" s="20" t="str">
        <f>IF(O61&gt;=7.5,"liberado",0)</f>
        <v>liberado</v>
      </c>
      <c r="Q61" s="22">
        <f>O61</f>
        <v>7.75</v>
      </c>
      <c r="R61" s="2" t="s">
        <v>185</v>
      </c>
      <c r="S61" s="2">
        <v>0</v>
      </c>
      <c r="T61" s="2">
        <v>8</v>
      </c>
      <c r="U61" s="2">
        <v>9</v>
      </c>
      <c r="V61" s="2">
        <f t="shared" si="0"/>
        <v>6</v>
      </c>
      <c r="W61" s="7">
        <f t="shared" si="1"/>
        <v>7.4525</v>
      </c>
    </row>
    <row r="62" spans="1:23" ht="14.25">
      <c r="A62" s="3" t="s">
        <v>129</v>
      </c>
      <c r="B62" s="3" t="s">
        <v>5</v>
      </c>
      <c r="C62" s="3" t="s">
        <v>6</v>
      </c>
      <c r="D62" s="3" t="s">
        <v>130</v>
      </c>
      <c r="E62" s="8">
        <v>8</v>
      </c>
      <c r="F62" s="6">
        <v>4</v>
      </c>
      <c r="G62" s="6">
        <v>3</v>
      </c>
      <c r="H62" s="6">
        <f>SUM(E62:G62)/3</f>
        <v>5</v>
      </c>
      <c r="I62" s="7">
        <f>IF(H62&gt;=7.5,"liberado",0)</f>
        <v>0</v>
      </c>
      <c r="J62" s="7">
        <v>3.5</v>
      </c>
      <c r="K62" s="18">
        <v>5</v>
      </c>
      <c r="N62" s="18">
        <v>10</v>
      </c>
      <c r="O62" s="20">
        <f>SUM(K62:N62)/4</f>
        <v>3.75</v>
      </c>
      <c r="P62" s="20">
        <f>IF(O62&gt;=7.5,"liberado",0)</f>
        <v>0</v>
      </c>
      <c r="Q62" s="7">
        <v>6.5</v>
      </c>
      <c r="R62" s="2" t="s">
        <v>188</v>
      </c>
      <c r="S62" s="2">
        <v>5</v>
      </c>
      <c r="T62" s="2">
        <v>7</v>
      </c>
      <c r="U62" s="2">
        <v>9</v>
      </c>
      <c r="V62" s="2">
        <f t="shared" si="0"/>
        <v>7.2</v>
      </c>
      <c r="W62" s="7">
        <f t="shared" si="1"/>
        <v>5.66</v>
      </c>
    </row>
    <row r="63" spans="1:23" ht="14.25">
      <c r="A63" s="3" t="s">
        <v>131</v>
      </c>
      <c r="B63" s="3" t="s">
        <v>5</v>
      </c>
      <c r="C63" s="3" t="s">
        <v>6</v>
      </c>
      <c r="D63" s="3" t="s">
        <v>132</v>
      </c>
      <c r="E63" s="6">
        <v>6</v>
      </c>
      <c r="F63" s="6">
        <v>2.5</v>
      </c>
      <c r="G63" s="6">
        <v>8</v>
      </c>
      <c r="H63" s="6">
        <f>SUM(E63:G63)/3</f>
        <v>5.5</v>
      </c>
      <c r="I63" s="7">
        <f>IF(H63&gt;=7.5,"liberado",0)</f>
        <v>0</v>
      </c>
      <c r="J63" s="7">
        <v>8.5</v>
      </c>
      <c r="K63" s="18">
        <v>6.5</v>
      </c>
      <c r="N63" s="18">
        <v>10</v>
      </c>
      <c r="O63" s="20">
        <f>SUM(K63:N63)/4</f>
        <v>4.125</v>
      </c>
      <c r="P63" s="20">
        <f>IF(O63&gt;=7.5,"liberado",0)</f>
        <v>0</v>
      </c>
      <c r="Q63" s="7">
        <v>7</v>
      </c>
      <c r="R63" s="2" t="s">
        <v>181</v>
      </c>
      <c r="S63" s="2">
        <v>0</v>
      </c>
      <c r="T63" s="2">
        <v>6</v>
      </c>
      <c r="U63" s="2">
        <v>7</v>
      </c>
      <c r="V63" s="2">
        <f t="shared" si="0"/>
        <v>4.6</v>
      </c>
      <c r="W63" s="7">
        <f t="shared" si="1"/>
        <v>6.804999999999999</v>
      </c>
    </row>
    <row r="64" spans="1:23" ht="14.25">
      <c r="A64" s="3" t="s">
        <v>133</v>
      </c>
      <c r="B64" s="3" t="s">
        <v>5</v>
      </c>
      <c r="C64" s="3" t="s">
        <v>6</v>
      </c>
      <c r="D64" s="3" t="s">
        <v>134</v>
      </c>
      <c r="E64" s="6">
        <v>6</v>
      </c>
      <c r="F64" s="6">
        <v>4</v>
      </c>
      <c r="H64" s="6">
        <f>SUM(E64:G64)/3</f>
        <v>3.3333333333333335</v>
      </c>
      <c r="I64" s="7">
        <f>IF(H64&gt;=7.5,"liberado",0)</f>
        <v>0</v>
      </c>
      <c r="J64" s="7">
        <v>3.8</v>
      </c>
      <c r="O64" s="20">
        <f>SUM(K64:N64)/4</f>
        <v>0</v>
      </c>
      <c r="P64" s="20">
        <f>IF(O64&gt;=7.5,"liberado",0)</f>
        <v>0</v>
      </c>
      <c r="Q64" s="7">
        <v>5</v>
      </c>
      <c r="R64" s="2" t="s">
        <v>181</v>
      </c>
      <c r="S64" s="2">
        <v>0</v>
      </c>
      <c r="T64" s="2">
        <v>6</v>
      </c>
      <c r="U64" s="2">
        <v>7</v>
      </c>
      <c r="V64" s="2">
        <f t="shared" si="0"/>
        <v>4.6</v>
      </c>
      <c r="W64" s="7">
        <f t="shared" si="1"/>
        <v>4.46</v>
      </c>
    </row>
    <row r="65" spans="1:23" ht="14.25">
      <c r="A65" s="3" t="s">
        <v>135</v>
      </c>
      <c r="B65" s="3" t="s">
        <v>5</v>
      </c>
      <c r="C65" s="3" t="s">
        <v>6</v>
      </c>
      <c r="D65" s="3" t="s">
        <v>136</v>
      </c>
      <c r="E65" s="6">
        <v>6</v>
      </c>
      <c r="F65" s="6">
        <v>1.5</v>
      </c>
      <c r="G65" s="6">
        <v>2</v>
      </c>
      <c r="H65" s="6">
        <f>SUM(E65:G65)/3</f>
        <v>3.1666666666666665</v>
      </c>
      <c r="I65" s="7">
        <f>IF(H65&gt;=7.5,"liberado",0)</f>
        <v>0</v>
      </c>
      <c r="J65" s="7">
        <v>6.5</v>
      </c>
      <c r="K65" s="18">
        <v>0</v>
      </c>
      <c r="O65" s="20">
        <f>SUM(K65:N65)/4</f>
        <v>0</v>
      </c>
      <c r="P65" s="20">
        <f>IF(O65&gt;=7.5,"liberado",0)</f>
        <v>0</v>
      </c>
      <c r="Q65" s="7">
        <v>4</v>
      </c>
      <c r="R65" s="2" t="s">
        <v>190</v>
      </c>
      <c r="V65" s="2">
        <f t="shared" si="0"/>
        <v>0</v>
      </c>
      <c r="W65" s="7">
        <f t="shared" si="1"/>
        <v>3.675</v>
      </c>
    </row>
    <row r="66" spans="1:23" ht="14.25">
      <c r="A66" s="3" t="s">
        <v>137</v>
      </c>
      <c r="B66" s="3" t="s">
        <v>5</v>
      </c>
      <c r="C66" s="3" t="s">
        <v>6</v>
      </c>
      <c r="D66" s="3" t="s">
        <v>138</v>
      </c>
      <c r="E66" s="6">
        <v>10</v>
      </c>
      <c r="F66" s="6">
        <v>4.5</v>
      </c>
      <c r="G66" s="6">
        <v>8</v>
      </c>
      <c r="H66" s="6">
        <f>SUM(E66:G66)/3</f>
        <v>7.5</v>
      </c>
      <c r="I66" s="7" t="str">
        <f>IF(H66&gt;=7.5,"liberado",0)</f>
        <v>liberado</v>
      </c>
      <c r="J66" s="22">
        <f>H66</f>
        <v>7.5</v>
      </c>
      <c r="K66" s="18">
        <v>5.5</v>
      </c>
      <c r="L66">
        <v>8</v>
      </c>
      <c r="M66" s="18">
        <v>4</v>
      </c>
      <c r="N66" s="18">
        <v>10</v>
      </c>
      <c r="O66" s="20">
        <f>SUM(K66:N66)/4</f>
        <v>6.875</v>
      </c>
      <c r="P66" s="20">
        <f>IF(O66&gt;=7.5,"liberado",0)</f>
        <v>0</v>
      </c>
      <c r="Q66" s="7">
        <v>5</v>
      </c>
      <c r="R66" s="2" t="s">
        <v>175</v>
      </c>
      <c r="S66" s="2">
        <v>0</v>
      </c>
      <c r="T66" s="2">
        <v>7</v>
      </c>
      <c r="U66" s="2">
        <v>8</v>
      </c>
      <c r="V66" s="2">
        <f t="shared" si="0"/>
        <v>5.300000000000001</v>
      </c>
      <c r="W66" s="7">
        <f t="shared" si="1"/>
        <v>5.965</v>
      </c>
    </row>
    <row r="67" spans="4:23" ht="14.25">
      <c r="D67" s="2" t="s">
        <v>151</v>
      </c>
      <c r="E67" s="6">
        <v>2</v>
      </c>
      <c r="H67" s="6">
        <f>SUM(E67:G67)/3</f>
        <v>0.6666666666666666</v>
      </c>
      <c r="I67" s="7">
        <f>IF(H67&gt;=7.5,"liberado",0)</f>
        <v>0</v>
      </c>
      <c r="O67" s="20">
        <f>SUM(K67:N67)/4</f>
        <v>0</v>
      </c>
      <c r="P67" s="20">
        <f>IF(O67&gt;=7.5,"liberado",0)</f>
        <v>0</v>
      </c>
      <c r="Q67" s="7">
        <v>0</v>
      </c>
      <c r="R67" s="2" t="s">
        <v>173</v>
      </c>
      <c r="S67" s="2">
        <v>7</v>
      </c>
      <c r="T67" s="2">
        <v>7</v>
      </c>
      <c r="U67" s="2">
        <v>0</v>
      </c>
      <c r="V67" s="2">
        <f>(0.3*S67)+(0.3*T67)+(0.4*U67)</f>
        <v>4.2</v>
      </c>
      <c r="W67" s="7">
        <f>(0.35*J67)+(0.35*Q67)+(0.3*V67)</f>
        <v>1.26</v>
      </c>
    </row>
    <row r="68" spans="1:23" ht="14.25">
      <c r="A68" s="3" t="s">
        <v>139</v>
      </c>
      <c r="B68" s="3" t="s">
        <v>19</v>
      </c>
      <c r="C68" s="3" t="s">
        <v>6</v>
      </c>
      <c r="D68" s="3" t="s">
        <v>140</v>
      </c>
      <c r="G68" s="6">
        <v>2</v>
      </c>
      <c r="H68" s="6">
        <f>SUM(E68:G68)/3</f>
        <v>0.6666666666666666</v>
      </c>
      <c r="I68" s="7">
        <f>IF(H68&gt;=7.5,"liberado",0)</f>
        <v>0</v>
      </c>
      <c r="J68" s="7">
        <v>4</v>
      </c>
      <c r="K68" s="18">
        <v>0</v>
      </c>
      <c r="N68" s="18">
        <v>10</v>
      </c>
      <c r="O68" s="20">
        <f>SUM(K68:N68)/4</f>
        <v>2.5</v>
      </c>
      <c r="P68" s="20">
        <f>IF(O68&gt;=7.5,"liberado",0)</f>
        <v>0</v>
      </c>
      <c r="Q68" s="7">
        <v>3</v>
      </c>
      <c r="R68" s="2" t="s">
        <v>185</v>
      </c>
      <c r="S68" s="2">
        <v>0</v>
      </c>
      <c r="T68" s="2">
        <v>8</v>
      </c>
      <c r="U68" s="2">
        <v>9</v>
      </c>
      <c r="V68" s="2">
        <f>(0.3*S68)+(0.3*T68)+(0.4*U68)</f>
        <v>6</v>
      </c>
      <c r="W68" s="7">
        <f>(0.35*J68)+(0.35*Q68)+(0.3*V68)</f>
        <v>4.25</v>
      </c>
    </row>
    <row r="69" spans="1:23" ht="14.25">
      <c r="A69" s="3" t="s">
        <v>141</v>
      </c>
      <c r="B69" s="3" t="s">
        <v>5</v>
      </c>
      <c r="C69" s="3" t="s">
        <v>6</v>
      </c>
      <c r="D69" s="3" t="s">
        <v>142</v>
      </c>
      <c r="E69" s="6">
        <v>6</v>
      </c>
      <c r="F69" s="6">
        <v>10</v>
      </c>
      <c r="G69" s="6">
        <v>10</v>
      </c>
      <c r="H69" s="6">
        <f>SUM(E69:G69)/3</f>
        <v>8.666666666666666</v>
      </c>
      <c r="I69" s="7" t="str">
        <f>IF(H69&gt;=7.5,"liberado",0)</f>
        <v>liberado</v>
      </c>
      <c r="J69" s="22">
        <f>H69</f>
        <v>8.666666666666666</v>
      </c>
      <c r="K69" s="18">
        <v>8</v>
      </c>
      <c r="L69">
        <v>7</v>
      </c>
      <c r="M69" s="18">
        <v>9</v>
      </c>
      <c r="N69" s="18">
        <v>10</v>
      </c>
      <c r="O69" s="20">
        <f>SUM(K69:N69)/4</f>
        <v>8.5</v>
      </c>
      <c r="P69" s="20" t="str">
        <f>IF(O69&gt;=7.5,"liberado",0)</f>
        <v>liberado</v>
      </c>
      <c r="Q69" s="22">
        <f>O69</f>
        <v>8.5</v>
      </c>
      <c r="R69" s="2" t="s">
        <v>180</v>
      </c>
      <c r="S69" s="2">
        <v>7</v>
      </c>
      <c r="T69" s="2">
        <v>8</v>
      </c>
      <c r="U69" s="2">
        <v>8</v>
      </c>
      <c r="V69" s="2">
        <f>(0.3*S69)+(0.3*T69)+(0.4*U69)</f>
        <v>7.7</v>
      </c>
      <c r="W69" s="7">
        <f>(0.35*J69)+(0.35*Q69)+(0.3*V69)</f>
        <v>8.318333333333333</v>
      </c>
    </row>
    <row r="70" spans="1:17" ht="14.25">
      <c r="A70" s="3" t="s">
        <v>89</v>
      </c>
      <c r="B70" s="3" t="s">
        <v>5</v>
      </c>
      <c r="C70" s="3" t="s">
        <v>90</v>
      </c>
      <c r="D70" s="3" t="s">
        <v>195</v>
      </c>
      <c r="H70" s="6">
        <f>SUM(E70:G70)/3</f>
        <v>0</v>
      </c>
      <c r="I70" s="7">
        <f>IF(H70&gt;=7.5,"liberado",0)</f>
        <v>0</v>
      </c>
      <c r="O70" s="20">
        <f>SUM(K70:N70)/4</f>
        <v>0</v>
      </c>
      <c r="P70" s="20">
        <f>IF(O70&gt;=7.5,"liberado",0)</f>
        <v>0</v>
      </c>
      <c r="Q70" s="7">
        <v>0</v>
      </c>
    </row>
  </sheetData>
  <sheetProtection/>
  <mergeCells count="1">
    <mergeCell ref="O1:P1"/>
  </mergeCells>
  <printOptions/>
  <pageMargins left="0.787401575" right="0.787401575" top="0.984251969" bottom="0.984251969"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9" sqref="B9"/>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9" t="s">
        <v>152</v>
      </c>
      <c r="C1" s="9"/>
      <c r="D1" s="13"/>
      <c r="E1" s="13"/>
      <c r="F1" s="13"/>
    </row>
    <row r="2" spans="2:6" ht="12.75">
      <c r="B2" s="9" t="s">
        <v>153</v>
      </c>
      <c r="C2" s="9"/>
      <c r="D2" s="13"/>
      <c r="E2" s="13"/>
      <c r="F2" s="13"/>
    </row>
    <row r="3" spans="2:6" ht="12.75">
      <c r="B3" s="10"/>
      <c r="C3" s="10"/>
      <c r="D3" s="14"/>
      <c r="E3" s="14"/>
      <c r="F3" s="14"/>
    </row>
    <row r="4" spans="2:6" ht="51">
      <c r="B4" s="10" t="s">
        <v>154</v>
      </c>
      <c r="C4" s="10"/>
      <c r="D4" s="14"/>
      <c r="E4" s="14"/>
      <c r="F4" s="14"/>
    </row>
    <row r="5" spans="2:6" ht="12.75">
      <c r="B5" s="10"/>
      <c r="C5" s="10"/>
      <c r="D5" s="14"/>
      <c r="E5" s="14"/>
      <c r="F5" s="14"/>
    </row>
    <row r="6" spans="2:6" ht="25.5">
      <c r="B6" s="9" t="s">
        <v>155</v>
      </c>
      <c r="C6" s="9"/>
      <c r="D6" s="13"/>
      <c r="E6" s="13" t="s">
        <v>156</v>
      </c>
      <c r="F6" s="13" t="s">
        <v>157</v>
      </c>
    </row>
    <row r="7" spans="2:6" ht="13.5" thickBot="1">
      <c r="B7" s="10"/>
      <c r="C7" s="10"/>
      <c r="D7" s="14"/>
      <c r="E7" s="14"/>
      <c r="F7" s="14"/>
    </row>
    <row r="8" spans="2:6" ht="39" thickBot="1">
      <c r="B8" s="11" t="s">
        <v>158</v>
      </c>
      <c r="C8" s="12"/>
      <c r="D8" s="15"/>
      <c r="E8" s="15">
        <v>1</v>
      </c>
      <c r="F8" s="16" t="s">
        <v>159</v>
      </c>
    </row>
    <row r="9" spans="2:6" ht="12.75">
      <c r="B9" s="10"/>
      <c r="C9" s="10"/>
      <c r="D9" s="14"/>
      <c r="E9" s="14"/>
      <c r="F9" s="14"/>
    </row>
    <row r="10" spans="2:6" ht="12.75">
      <c r="B10" s="10"/>
      <c r="C10" s="10"/>
      <c r="D10" s="14"/>
      <c r="E10" s="14"/>
      <c r="F10" s="14"/>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Perla</dc:creator>
  <cp:keywords/>
  <dc:description/>
  <cp:lastModifiedBy>Perla</cp:lastModifiedBy>
  <dcterms:created xsi:type="dcterms:W3CDTF">2018-04-14T11:59:08Z</dcterms:created>
  <dcterms:modified xsi:type="dcterms:W3CDTF">2018-07-10T00:38:39Z</dcterms:modified>
  <cp:category/>
  <cp:version/>
  <cp:contentType/>
  <cp:contentStatus/>
</cp:coreProperties>
</file>