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la\Documents\Meus documentos\Academico\financas1\"/>
    </mc:Choice>
  </mc:AlternateContent>
  <bookViews>
    <workbookView xWindow="0" yWindow="0" windowWidth="20490" windowHeight="7455"/>
  </bookViews>
  <sheets>
    <sheet name="ex 1 e 2" sheetId="2" r:id="rId1"/>
    <sheet name="ex 3 fluxo de caixa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H9" i="2" s="1"/>
  <c r="H12" i="2" s="1"/>
  <c r="H15" i="2" s="1"/>
  <c r="B9" i="2"/>
  <c r="B6" i="2"/>
  <c r="D6" i="2" s="1"/>
  <c r="C2" i="1"/>
  <c r="C21" i="1"/>
  <c r="D2" i="1" s="1"/>
  <c r="D21" i="1" s="1"/>
  <c r="E2" i="1" s="1"/>
  <c r="E21" i="1" s="1"/>
  <c r="F2" i="1" s="1"/>
  <c r="F21" i="1" s="1"/>
  <c r="G2" i="1" s="1"/>
  <c r="G21" i="1" s="1"/>
  <c r="H2" i="1" s="1"/>
  <c r="H21" i="1" s="1"/>
  <c r="B21" i="1"/>
  <c r="F5" i="1"/>
  <c r="H15" i="1"/>
  <c r="G15" i="1"/>
  <c r="F15" i="1"/>
  <c r="E15" i="1"/>
  <c r="F8" i="1"/>
  <c r="E8" i="1"/>
  <c r="D8" i="1"/>
  <c r="I4" i="2" l="1"/>
  <c r="B10" i="2"/>
  <c r="D9" i="2" s="1"/>
  <c r="B13" i="2" s="1"/>
  <c r="D12" i="2" s="1"/>
</calcChain>
</file>

<file path=xl/comments1.xml><?xml version="1.0" encoding="utf-8"?>
<comments xmlns="http://schemas.openxmlformats.org/spreadsheetml/2006/main">
  <authors>
    <author>Perla</author>
  </authors>
  <commentList>
    <comment ref="D14" authorId="0" shapeId="0">
      <text>
        <r>
          <rPr>
            <b/>
            <sz val="9"/>
            <color indexed="81"/>
            <rFont val="Segoe UI"/>
            <family val="2"/>
          </rPr>
          <t>Perla:</t>
        </r>
        <r>
          <rPr>
            <sz val="9"/>
            <color indexed="81"/>
            <rFont val="Segoe UI"/>
            <family val="2"/>
          </rPr>
          <t xml:space="preserve">
a diferença dos 9.000,00 vem naturalmente do saldo de caixa. Diminuindo o saldo total.</t>
        </r>
      </text>
    </comment>
  </commentList>
</comments>
</file>

<file path=xl/sharedStrings.xml><?xml version="1.0" encoding="utf-8"?>
<sst xmlns="http://schemas.openxmlformats.org/spreadsheetml/2006/main" count="35" uniqueCount="32">
  <si>
    <t>caixa inicial  31/12/17</t>
  </si>
  <si>
    <t>OPERACIONAL</t>
  </si>
  <si>
    <t>FINANCIAMENTO</t>
  </si>
  <si>
    <t>INVESTIMENTO</t>
  </si>
  <si>
    <t>liberação financiamento</t>
  </si>
  <si>
    <t>amortização financiamento</t>
  </si>
  <si>
    <t>pagamento de fornecedores a vista</t>
  </si>
  <si>
    <t>pagamento de fornecedores parcelado</t>
  </si>
  <si>
    <t>aquisição de imóvel</t>
  </si>
  <si>
    <t>vendas a vista</t>
  </si>
  <si>
    <t>vendas a prazo</t>
  </si>
  <si>
    <t>*</t>
  </si>
  <si>
    <t>comissaõ de vendedores</t>
  </si>
  <si>
    <t>salários</t>
  </si>
  <si>
    <t>compra de material de escritório</t>
  </si>
  <si>
    <t>Caixa final</t>
  </si>
  <si>
    <t>1) LEC</t>
  </si>
  <si>
    <t>demanda</t>
  </si>
  <si>
    <t>custo de estocar</t>
  </si>
  <si>
    <t>por unidade</t>
  </si>
  <si>
    <t>custo de pedido</t>
  </si>
  <si>
    <t>LEC =</t>
  </si>
  <si>
    <t>=</t>
  </si>
  <si>
    <t>N =</t>
  </si>
  <si>
    <t>pedidos por mês</t>
  </si>
  <si>
    <t>unidades</t>
  </si>
  <si>
    <t>tempo =</t>
  </si>
  <si>
    <t>lec</t>
  </si>
  <si>
    <t>2) Fontes de financiamento para resolver problema da falta de capital de giro Sr. Abu Dhabi</t>
  </si>
  <si>
    <t>sale and lease-back (porque construiu 3 imóveis próprios)</t>
  </si>
  <si>
    <t>desconto de recebíveis (porque tem títulos a receber para os próximos 12 meses e poderia antecipá-los)</t>
  </si>
  <si>
    <t>securitização de recebiveis (empresa de cartão de crédito/microcrédito, portanto pulverizados e muitos, clientes baixa renda, portanto baixos valores por parcelas)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</si>
</sst>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5" formatCode="[$-416]mmm\-yy;@"/>
    <numFmt numFmtId="166" formatCode="#,##0.00_ ;[Red]\-#,##0.00\ "/>
    <numFmt numFmtId="168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43" fontId="0" fillId="0" borderId="0" xfId="1" applyFont="1"/>
    <xf numFmtId="165" fontId="2" fillId="2" borderId="0" xfId="0" applyNumberFormat="1" applyFont="1" applyFill="1"/>
    <xf numFmtId="165" fontId="2" fillId="2" borderId="0" xfId="1" applyNumberFormat="1" applyFont="1" applyFill="1"/>
    <xf numFmtId="166" fontId="0" fillId="0" borderId="0" xfId="0" applyNumberFormat="1"/>
    <xf numFmtId="166" fontId="0" fillId="0" borderId="0" xfId="1" applyNumberFormat="1" applyFont="1"/>
    <xf numFmtId="166" fontId="0" fillId="4" borderId="0" xfId="0" applyNumberFormat="1" applyFill="1"/>
    <xf numFmtId="166" fontId="0" fillId="4" borderId="0" xfId="1" applyNumberFormat="1" applyFont="1" applyFill="1"/>
    <xf numFmtId="166" fontId="2" fillId="0" borderId="1" xfId="0" applyNumberFormat="1" applyFont="1" applyBorder="1"/>
    <xf numFmtId="166" fontId="2" fillId="0" borderId="1" xfId="1" applyNumberFormat="1" applyFont="1" applyBorder="1"/>
    <xf numFmtId="165" fontId="2" fillId="0" borderId="0" xfId="1" applyNumberFormat="1" applyFont="1" applyFill="1" applyBorder="1"/>
    <xf numFmtId="165" fontId="2" fillId="0" borderId="0" xfId="0" applyNumberFormat="1" applyFont="1" applyFill="1" applyBorder="1"/>
    <xf numFmtId="166" fontId="0" fillId="0" borderId="0" xfId="1" applyNumberFormat="1" applyFont="1" applyFill="1" applyBorder="1"/>
    <xf numFmtId="166" fontId="0" fillId="0" borderId="0" xfId="0" applyNumberFormat="1" applyFill="1" applyBorder="1"/>
    <xf numFmtId="166" fontId="2" fillId="0" borderId="0" xfId="1" applyNumberFormat="1" applyFont="1" applyFill="1" applyBorder="1"/>
    <xf numFmtId="166" fontId="2" fillId="0" borderId="0" xfId="0" applyNumberFormat="1" applyFont="1" applyFill="1" applyBorder="1"/>
    <xf numFmtId="43" fontId="0" fillId="0" borderId="0" xfId="1" applyFont="1" applyFill="1" applyBorder="1"/>
    <xf numFmtId="0" fontId="0" fillId="0" borderId="0" xfId="0" applyFill="1" applyBorder="1"/>
    <xf numFmtId="44" fontId="0" fillId="0" borderId="0" xfId="2" quotePrefix="1" applyFont="1"/>
    <xf numFmtId="44" fontId="0" fillId="0" borderId="0" xfId="2" applyFont="1"/>
    <xf numFmtId="168" fontId="0" fillId="0" borderId="0" xfId="1" applyNumberFormat="1" applyFont="1"/>
    <xf numFmtId="0" fontId="0" fillId="0" borderId="2" xfId="0" applyBorder="1"/>
    <xf numFmtId="0" fontId="0" fillId="0" borderId="0" xfId="0" applyAlignment="1">
      <alignment horizontal="right"/>
    </xf>
    <xf numFmtId="168" fontId="0" fillId="0" borderId="2" xfId="0" applyNumberFormat="1" applyFill="1" applyBorder="1"/>
    <xf numFmtId="43" fontId="0" fillId="0" borderId="0" xfId="0" applyNumberFormat="1"/>
    <xf numFmtId="0" fontId="3" fillId="0" borderId="0" xfId="0" applyFont="1"/>
    <xf numFmtId="0" fontId="0" fillId="3" borderId="0" xfId="0" applyFill="1"/>
    <xf numFmtId="0" fontId="3" fillId="3" borderId="0" xfId="0" applyFont="1" applyFill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'ex 1 e 2'!$I$2</c:f>
              <c:strCache>
                <c:ptCount val="1"/>
                <c:pt idx="0">
                  <c:v>lec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'ex 1 e 2'!$H$3:$H$15</c:f>
              <c:numCache>
                <c:formatCode>General</c:formatCode>
                <c:ptCount val="13"/>
                <c:pt idx="1">
                  <c:v>1.45</c:v>
                </c:pt>
                <c:pt idx="3">
                  <c:v>2.9</c:v>
                </c:pt>
                <c:pt idx="6">
                  <c:v>4.3499999999999996</c:v>
                </c:pt>
                <c:pt idx="9">
                  <c:v>5.8</c:v>
                </c:pt>
                <c:pt idx="12">
                  <c:v>7.25</c:v>
                </c:pt>
              </c:numCache>
            </c:numRef>
          </c:cat>
          <c:val>
            <c:numRef>
              <c:f>'ex 1 e 2'!$I$3:$I$15</c:f>
              <c:numCache>
                <c:formatCode>General</c:formatCode>
                <c:ptCount val="13"/>
                <c:pt idx="1">
                  <c:v>339.28028399998595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1489648"/>
        <c:axId val="2011484208"/>
      </c:lineChart>
      <c:catAx>
        <c:axId val="201148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11484208"/>
        <c:crosses val="autoZero"/>
        <c:auto val="1"/>
        <c:lblAlgn val="ctr"/>
        <c:lblOffset val="100"/>
        <c:noMultiLvlLbl val="0"/>
      </c:catAx>
      <c:valAx>
        <c:axId val="201148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1148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457200</xdr:colOff>
      <xdr:row>0</xdr:row>
      <xdr:rowOff>4762</xdr:rowOff>
    </xdr:from>
    <xdr:to>
      <xdr:col>17</xdr:col>
      <xdr:colOff>152400</xdr:colOff>
      <xdr:row>13</xdr:row>
      <xdr:rowOff>80962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85725</xdr:colOff>
      <xdr:row>4</xdr:row>
      <xdr:rowOff>9525</xdr:rowOff>
    </xdr:from>
    <xdr:to>
      <xdr:col>12</xdr:col>
      <xdr:colOff>114300</xdr:colOff>
      <xdr:row>11</xdr:row>
      <xdr:rowOff>161925</xdr:rowOff>
    </xdr:to>
    <xdr:cxnSp macro="">
      <xdr:nvCxnSpPr>
        <xdr:cNvPr id="6" name="Conector reto 5"/>
        <xdr:cNvCxnSpPr/>
      </xdr:nvCxnSpPr>
      <xdr:spPr>
        <a:xfrm flipH="1" flipV="1">
          <a:off x="7848600" y="771525"/>
          <a:ext cx="28575" cy="1485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419100</xdr:colOff>
      <xdr:row>4</xdr:row>
      <xdr:rowOff>0</xdr:rowOff>
    </xdr:from>
    <xdr:to>
      <xdr:col>13</xdr:col>
      <xdr:colOff>447675</xdr:colOff>
      <xdr:row>11</xdr:row>
      <xdr:rowOff>152400</xdr:rowOff>
    </xdr:to>
    <xdr:cxnSp macro="">
      <xdr:nvCxnSpPr>
        <xdr:cNvPr id="7" name="Conector reto 6"/>
        <xdr:cNvCxnSpPr/>
      </xdr:nvCxnSpPr>
      <xdr:spPr>
        <a:xfrm flipH="1" flipV="1">
          <a:off x="8791575" y="762000"/>
          <a:ext cx="28575" cy="1485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123825</xdr:colOff>
      <xdr:row>4</xdr:row>
      <xdr:rowOff>9525</xdr:rowOff>
    </xdr:from>
    <xdr:to>
      <xdr:col>15</xdr:col>
      <xdr:colOff>152400</xdr:colOff>
      <xdr:row>11</xdr:row>
      <xdr:rowOff>161925</xdr:rowOff>
    </xdr:to>
    <xdr:cxnSp macro="">
      <xdr:nvCxnSpPr>
        <xdr:cNvPr id="8" name="Conector reto 7"/>
        <xdr:cNvCxnSpPr/>
      </xdr:nvCxnSpPr>
      <xdr:spPr>
        <a:xfrm flipH="1" flipV="1">
          <a:off x="9715500" y="771525"/>
          <a:ext cx="28575" cy="1485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466725</xdr:colOff>
      <xdr:row>4</xdr:row>
      <xdr:rowOff>0</xdr:rowOff>
    </xdr:from>
    <xdr:to>
      <xdr:col>16</xdr:col>
      <xdr:colOff>495300</xdr:colOff>
      <xdr:row>11</xdr:row>
      <xdr:rowOff>152400</xdr:rowOff>
    </xdr:to>
    <xdr:cxnSp macro="">
      <xdr:nvCxnSpPr>
        <xdr:cNvPr id="9" name="Conector reto 8"/>
        <xdr:cNvCxnSpPr/>
      </xdr:nvCxnSpPr>
      <xdr:spPr>
        <a:xfrm flipH="1" flipV="1">
          <a:off x="10668000" y="762000"/>
          <a:ext cx="28575" cy="1485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4</xdr:row>
      <xdr:rowOff>38100</xdr:rowOff>
    </xdr:from>
    <xdr:to>
      <xdr:col>12</xdr:col>
      <xdr:colOff>114300</xdr:colOff>
      <xdr:row>11</xdr:row>
      <xdr:rowOff>171450</xdr:rowOff>
    </xdr:to>
    <xdr:cxnSp macro="">
      <xdr:nvCxnSpPr>
        <xdr:cNvPr id="11" name="Conector reto 10"/>
        <xdr:cNvCxnSpPr/>
      </xdr:nvCxnSpPr>
      <xdr:spPr>
        <a:xfrm>
          <a:off x="7172325" y="800100"/>
          <a:ext cx="704850" cy="1466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104775</xdr:colOff>
      <xdr:row>4</xdr:row>
      <xdr:rowOff>19050</xdr:rowOff>
    </xdr:from>
    <xdr:to>
      <xdr:col>13</xdr:col>
      <xdr:colOff>447675</xdr:colOff>
      <xdr:row>11</xdr:row>
      <xdr:rowOff>152400</xdr:rowOff>
    </xdr:to>
    <xdr:cxnSp macro="">
      <xdr:nvCxnSpPr>
        <xdr:cNvPr id="12" name="Conector reto 11"/>
        <xdr:cNvCxnSpPr/>
      </xdr:nvCxnSpPr>
      <xdr:spPr>
        <a:xfrm>
          <a:off x="7867650" y="781050"/>
          <a:ext cx="952500" cy="1466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419100</xdr:colOff>
      <xdr:row>4</xdr:row>
      <xdr:rowOff>0</xdr:rowOff>
    </xdr:from>
    <xdr:to>
      <xdr:col>15</xdr:col>
      <xdr:colOff>152400</xdr:colOff>
      <xdr:row>11</xdr:row>
      <xdr:rowOff>133350</xdr:rowOff>
    </xdr:to>
    <xdr:cxnSp macro="">
      <xdr:nvCxnSpPr>
        <xdr:cNvPr id="14" name="Conector reto 13"/>
        <xdr:cNvCxnSpPr/>
      </xdr:nvCxnSpPr>
      <xdr:spPr>
        <a:xfrm>
          <a:off x="8791575" y="762000"/>
          <a:ext cx="952500" cy="1466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133350</xdr:colOff>
      <xdr:row>4</xdr:row>
      <xdr:rowOff>19050</xdr:rowOff>
    </xdr:from>
    <xdr:to>
      <xdr:col>16</xdr:col>
      <xdr:colOff>476250</xdr:colOff>
      <xdr:row>11</xdr:row>
      <xdr:rowOff>152400</xdr:rowOff>
    </xdr:to>
    <xdr:cxnSp macro="">
      <xdr:nvCxnSpPr>
        <xdr:cNvPr id="15" name="Conector reto 14"/>
        <xdr:cNvCxnSpPr/>
      </xdr:nvCxnSpPr>
      <xdr:spPr>
        <a:xfrm>
          <a:off x="9725025" y="781050"/>
          <a:ext cx="952500" cy="1466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A18" sqref="A18"/>
    </sheetView>
  </sheetViews>
  <sheetFormatPr defaultRowHeight="15" x14ac:dyDescent="0.25"/>
  <cols>
    <col min="1" max="1" width="20.85546875" customWidth="1"/>
    <col min="2" max="2" width="9.5703125" bestFit="1" customWidth="1"/>
    <col min="3" max="3" width="3.7109375" customWidth="1"/>
    <col min="8" max="9" width="9.140625" style="25"/>
  </cols>
  <sheetData>
    <row r="1" spans="1:9" s="26" customFormat="1" x14ac:dyDescent="0.25">
      <c r="A1" s="26" t="s">
        <v>16</v>
      </c>
      <c r="H1" s="27"/>
      <c r="I1" s="27"/>
    </row>
    <row r="2" spans="1:9" x14ac:dyDescent="0.25">
      <c r="I2" s="25" t="s">
        <v>27</v>
      </c>
    </row>
    <row r="3" spans="1:9" x14ac:dyDescent="0.25">
      <c r="A3" t="s">
        <v>17</v>
      </c>
      <c r="B3" s="20">
        <v>7000</v>
      </c>
    </row>
    <row r="4" spans="1:9" x14ac:dyDescent="0.25">
      <c r="A4" t="s">
        <v>18</v>
      </c>
      <c r="B4" s="18">
        <v>4.5</v>
      </c>
      <c r="C4" t="s">
        <v>19</v>
      </c>
      <c r="H4" s="25">
        <v>1.45</v>
      </c>
      <c r="I4" s="25">
        <f>$D$6</f>
        <v>339.28028399998595</v>
      </c>
    </row>
    <row r="5" spans="1:9" x14ac:dyDescent="0.25">
      <c r="A5" t="s">
        <v>20</v>
      </c>
      <c r="B5" s="19">
        <v>37</v>
      </c>
      <c r="C5" t="s">
        <v>19</v>
      </c>
    </row>
    <row r="6" spans="1:9" x14ac:dyDescent="0.25">
      <c r="A6" s="22" t="s">
        <v>21</v>
      </c>
      <c r="B6" s="21">
        <f>2*B3*B5</f>
        <v>518000</v>
      </c>
      <c r="C6" t="s">
        <v>22</v>
      </c>
      <c r="D6">
        <f>(B6/B7)^0.5</f>
        <v>339.28028399998595</v>
      </c>
      <c r="E6" t="s">
        <v>25</v>
      </c>
      <c r="H6" s="25">
        <f>H4+1.45</f>
        <v>2.9</v>
      </c>
    </row>
    <row r="7" spans="1:9" x14ac:dyDescent="0.25">
      <c r="B7">
        <v>4.5</v>
      </c>
    </row>
    <row r="9" spans="1:9" x14ac:dyDescent="0.25">
      <c r="A9" s="22" t="s">
        <v>23</v>
      </c>
      <c r="B9" s="23">
        <f>B3</f>
        <v>7000</v>
      </c>
      <c r="C9" t="s">
        <v>22</v>
      </c>
      <c r="D9" s="1">
        <f>B9/B10</f>
        <v>20.631909162161307</v>
      </c>
      <c r="E9" t="s">
        <v>24</v>
      </c>
      <c r="H9" s="25">
        <f>H6+1.45</f>
        <v>4.3499999999999996</v>
      </c>
    </row>
    <row r="10" spans="1:9" x14ac:dyDescent="0.25">
      <c r="B10" s="1">
        <f>D6</f>
        <v>339.28028399998595</v>
      </c>
    </row>
    <row r="12" spans="1:9" x14ac:dyDescent="0.25">
      <c r="A12" s="22" t="s">
        <v>26</v>
      </c>
      <c r="B12" s="23">
        <v>30</v>
      </c>
      <c r="C12" t="s">
        <v>22</v>
      </c>
      <c r="D12" s="1">
        <f>B12/B13</f>
        <v>1.4540583599999397</v>
      </c>
      <c r="H12" s="25">
        <f>H9+1.45</f>
        <v>5.8</v>
      </c>
    </row>
    <row r="13" spans="1:9" x14ac:dyDescent="0.25">
      <c r="B13" s="24">
        <f>D9</f>
        <v>20.631909162161307</v>
      </c>
    </row>
    <row r="15" spans="1:9" x14ac:dyDescent="0.25">
      <c r="H15" s="25">
        <f>H12+1.45</f>
        <v>7.25</v>
      </c>
    </row>
    <row r="16" spans="1:9" s="26" customFormat="1" x14ac:dyDescent="0.25">
      <c r="A16" s="26" t="s">
        <v>28</v>
      </c>
      <c r="H16" s="27"/>
      <c r="I16" s="27"/>
    </row>
    <row r="18" spans="1:1" x14ac:dyDescent="0.25">
      <c r="A18" t="s">
        <v>29</v>
      </c>
    </row>
    <row r="19" spans="1:1" x14ac:dyDescent="0.25">
      <c r="A19" t="s">
        <v>30</v>
      </c>
    </row>
    <row r="20" spans="1:1" x14ac:dyDescent="0.25">
      <c r="A20" t="s">
        <v>31</v>
      </c>
    </row>
  </sheetData>
  <sortState ref="A3:B3">
    <sortCondition sortBy="icon" ref="B4"/>
  </sortState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8"/>
  <sheetViews>
    <sheetView workbookViewId="0"/>
  </sheetViews>
  <sheetFormatPr defaultColWidth="11.85546875" defaultRowHeight="15" x14ac:dyDescent="0.25"/>
  <cols>
    <col min="1" max="1" width="36" bestFit="1" customWidth="1"/>
    <col min="2" max="9" width="11.85546875" style="1"/>
    <col min="10" max="19" width="11.85546875" style="16"/>
    <col min="20" max="16384" width="11.85546875" style="17"/>
  </cols>
  <sheetData>
    <row r="1" spans="1:19" s="11" customFormat="1" x14ac:dyDescent="0.25">
      <c r="A1" s="2"/>
      <c r="B1" s="3">
        <v>43132</v>
      </c>
      <c r="C1" s="3">
        <v>43160</v>
      </c>
      <c r="D1" s="3">
        <v>43191</v>
      </c>
      <c r="E1" s="3">
        <v>43221</v>
      </c>
      <c r="F1" s="3">
        <v>43252</v>
      </c>
      <c r="G1" s="3">
        <v>43282</v>
      </c>
      <c r="H1" s="3">
        <v>43313</v>
      </c>
      <c r="I1" s="3">
        <v>43344</v>
      </c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13" customFormat="1" x14ac:dyDescent="0.25">
      <c r="A2" s="4" t="s">
        <v>0</v>
      </c>
      <c r="B2" s="5">
        <v>50000</v>
      </c>
      <c r="C2" s="5">
        <f>B21</f>
        <v>25000</v>
      </c>
      <c r="D2" s="5">
        <f t="shared" ref="D2:H2" si="0">C21</f>
        <v>25000</v>
      </c>
      <c r="E2" s="5">
        <f t="shared" si="0"/>
        <v>6000</v>
      </c>
      <c r="F2" s="5">
        <f t="shared" si="0"/>
        <v>-14500</v>
      </c>
      <c r="G2" s="5">
        <f t="shared" si="0"/>
        <v>-4000</v>
      </c>
      <c r="H2" s="5">
        <f t="shared" si="0"/>
        <v>-14500</v>
      </c>
      <c r="I2" s="5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s="13" customFormat="1" x14ac:dyDescent="0.25">
      <c r="A3" s="4"/>
      <c r="B3" s="5"/>
      <c r="C3" s="5"/>
      <c r="D3" s="5"/>
      <c r="E3" s="5"/>
      <c r="F3" s="5"/>
      <c r="G3" s="5"/>
      <c r="H3" s="5"/>
      <c r="I3" s="5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s="13" customFormat="1" x14ac:dyDescent="0.25">
      <c r="A4" s="6" t="s">
        <v>1</v>
      </c>
      <c r="B4" s="7"/>
      <c r="C4" s="7"/>
      <c r="D4" s="7"/>
      <c r="E4" s="7"/>
      <c r="F4" s="7"/>
      <c r="G4" s="7"/>
      <c r="H4" s="7"/>
      <c r="I4" s="7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s="13" customFormat="1" x14ac:dyDescent="0.25">
      <c r="A5" s="4" t="s">
        <v>9</v>
      </c>
      <c r="B5" s="5"/>
      <c r="C5" s="5" t="s">
        <v>11</v>
      </c>
      <c r="D5" s="5"/>
      <c r="E5" s="5"/>
      <c r="F5" s="5">
        <f>12000*3</f>
        <v>36000</v>
      </c>
      <c r="G5" s="5"/>
      <c r="H5" s="5"/>
      <c r="I5" s="5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s="13" customFormat="1" x14ac:dyDescent="0.25">
      <c r="A6" s="4" t="s">
        <v>10</v>
      </c>
      <c r="B6" s="5"/>
      <c r="C6" s="5"/>
      <c r="D6" s="5"/>
      <c r="E6" s="5"/>
      <c r="F6" s="5"/>
      <c r="G6" s="5"/>
      <c r="H6" s="5"/>
      <c r="I6" s="5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s="13" customFormat="1" x14ac:dyDescent="0.25">
      <c r="A7" s="4" t="s">
        <v>6</v>
      </c>
      <c r="B7" s="5"/>
      <c r="C7" s="5"/>
      <c r="D7" s="5"/>
      <c r="E7" s="5"/>
      <c r="F7" s="5"/>
      <c r="G7" s="5"/>
      <c r="H7" s="5"/>
      <c r="I7" s="5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3" customFormat="1" x14ac:dyDescent="0.25">
      <c r="A8" s="4" t="s">
        <v>7</v>
      </c>
      <c r="B8" s="5"/>
      <c r="C8" s="5"/>
      <c r="D8" s="5">
        <f>-30000/3</f>
        <v>-10000</v>
      </c>
      <c r="E8" s="5">
        <f t="shared" ref="E8:F8" si="1">-30000/3</f>
        <v>-10000</v>
      </c>
      <c r="F8" s="5">
        <f t="shared" si="1"/>
        <v>-10000</v>
      </c>
      <c r="G8" s="5"/>
      <c r="H8" s="5"/>
      <c r="I8" s="5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s="13" customFormat="1" x14ac:dyDescent="0.25">
      <c r="A9" s="4" t="s">
        <v>12</v>
      </c>
      <c r="B9" s="5"/>
      <c r="C9" s="5"/>
      <c r="D9" s="5"/>
      <c r="E9" s="5">
        <v>-2500</v>
      </c>
      <c r="F9" s="5">
        <v>-2500</v>
      </c>
      <c r="G9" s="5">
        <v>-2500</v>
      </c>
      <c r="H9" s="5"/>
      <c r="I9" s="5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s="13" customFormat="1" x14ac:dyDescent="0.25">
      <c r="A10" s="4" t="s">
        <v>13</v>
      </c>
      <c r="B10" s="5"/>
      <c r="C10" s="5"/>
      <c r="D10" s="5"/>
      <c r="E10" s="5">
        <v>-3000</v>
      </c>
      <c r="F10" s="5">
        <v>-3000</v>
      </c>
      <c r="G10" s="5">
        <v>-3000</v>
      </c>
      <c r="H10" s="5"/>
      <c r="I10" s="5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s="13" customFormat="1" x14ac:dyDescent="0.25">
      <c r="A11" s="4" t="s">
        <v>14</v>
      </c>
      <c r="B11" s="5"/>
      <c r="C11" s="5"/>
      <c r="D11" s="5"/>
      <c r="E11" s="5"/>
      <c r="F11" s="5">
        <v>-5000</v>
      </c>
      <c r="G11" s="5"/>
      <c r="H11" s="5"/>
      <c r="I11" s="5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s="13" customFormat="1" x14ac:dyDescent="0.25">
      <c r="A12" s="4"/>
      <c r="B12" s="5"/>
      <c r="C12" s="5"/>
      <c r="D12" s="5"/>
      <c r="E12" s="5"/>
      <c r="F12" s="5"/>
      <c r="G12" s="5"/>
      <c r="H12" s="5"/>
      <c r="I12" s="5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13" customFormat="1" x14ac:dyDescent="0.25">
      <c r="A13" s="6" t="s">
        <v>2</v>
      </c>
      <c r="B13" s="7"/>
      <c r="C13" s="7"/>
      <c r="D13" s="7"/>
      <c r="E13" s="7"/>
      <c r="F13" s="7"/>
      <c r="G13" s="7"/>
      <c r="H13" s="7"/>
      <c r="I13" s="7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s="13" customFormat="1" x14ac:dyDescent="0.25">
      <c r="A14" s="4" t="s">
        <v>4</v>
      </c>
      <c r="B14" s="5"/>
      <c r="C14" s="5"/>
      <c r="D14" s="5">
        <v>20000</v>
      </c>
      <c r="E14" s="5"/>
      <c r="F14" s="5"/>
      <c r="G14" s="5"/>
      <c r="H14" s="5"/>
      <c r="I14" s="5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13" customFormat="1" x14ac:dyDescent="0.25">
      <c r="A15" s="4" t="s">
        <v>5</v>
      </c>
      <c r="B15" s="5">
        <v>-25000</v>
      </c>
      <c r="C15" s="5"/>
      <c r="D15" s="5"/>
      <c r="E15" s="5">
        <f>$D$14/-4</f>
        <v>-5000</v>
      </c>
      <c r="F15" s="5">
        <f t="shared" ref="F15:H15" si="2">$D$14/-4</f>
        <v>-5000</v>
      </c>
      <c r="G15" s="5">
        <f t="shared" si="2"/>
        <v>-5000</v>
      </c>
      <c r="H15" s="5">
        <f t="shared" si="2"/>
        <v>-5000</v>
      </c>
      <c r="I15" s="5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s="13" customFormat="1" x14ac:dyDescent="0.25">
      <c r="A16" s="4"/>
      <c r="B16" s="5"/>
      <c r="C16" s="5"/>
      <c r="D16" s="5"/>
      <c r="E16" s="5"/>
      <c r="F16" s="5"/>
      <c r="G16" s="5"/>
      <c r="H16" s="5"/>
      <c r="I16" s="5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3" customFormat="1" x14ac:dyDescent="0.25">
      <c r="A17" s="4"/>
      <c r="B17" s="5"/>
      <c r="C17" s="5"/>
      <c r="D17" s="5"/>
      <c r="E17" s="5"/>
      <c r="F17" s="5"/>
      <c r="G17" s="5"/>
      <c r="H17" s="5"/>
      <c r="I17" s="5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s="13" customFormat="1" x14ac:dyDescent="0.25">
      <c r="A18" s="6" t="s">
        <v>3</v>
      </c>
      <c r="B18" s="7"/>
      <c r="C18" s="7"/>
      <c r="D18" s="7"/>
      <c r="E18" s="7"/>
      <c r="F18" s="7"/>
      <c r="G18" s="7"/>
      <c r="H18" s="7"/>
      <c r="I18" s="7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s="13" customFormat="1" x14ac:dyDescent="0.25">
      <c r="A19" s="4" t="s">
        <v>8</v>
      </c>
      <c r="B19" s="5"/>
      <c r="C19" s="5"/>
      <c r="D19" s="5">
        <v>-29000</v>
      </c>
      <c r="E19" s="5"/>
      <c r="F19" s="5"/>
      <c r="G19" s="5"/>
      <c r="H19" s="5"/>
      <c r="I19" s="5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s="13" customFormat="1" x14ac:dyDescent="0.25">
      <c r="A20" s="4"/>
      <c r="B20" s="5"/>
      <c r="C20" s="5"/>
      <c r="D20" s="5"/>
      <c r="E20" s="5"/>
      <c r="F20" s="5"/>
      <c r="G20" s="5"/>
      <c r="H20" s="5"/>
      <c r="I20" s="5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s="15" customFormat="1" x14ac:dyDescent="0.25">
      <c r="A21" s="8" t="s">
        <v>15</v>
      </c>
      <c r="B21" s="9">
        <f>SUM(B2:B20)</f>
        <v>25000</v>
      </c>
      <c r="C21" s="9">
        <f t="shared" ref="C21:H21" si="3">SUM(C2:C20)</f>
        <v>25000</v>
      </c>
      <c r="D21" s="9">
        <f t="shared" si="3"/>
        <v>6000</v>
      </c>
      <c r="E21" s="9">
        <f t="shared" si="3"/>
        <v>-14500</v>
      </c>
      <c r="F21" s="9">
        <f t="shared" si="3"/>
        <v>-4000</v>
      </c>
      <c r="G21" s="9">
        <f t="shared" si="3"/>
        <v>-14500</v>
      </c>
      <c r="H21" s="9">
        <f t="shared" si="3"/>
        <v>-19500</v>
      </c>
      <c r="I21" s="9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s="13" customFormat="1" x14ac:dyDescent="0.25">
      <c r="A22" s="4"/>
      <c r="B22" s="5"/>
      <c r="C22" s="5"/>
      <c r="D22" s="5"/>
      <c r="E22" s="5"/>
      <c r="F22" s="5"/>
      <c r="G22" s="5"/>
      <c r="H22" s="5"/>
      <c r="I22" s="5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s="13" customFormat="1" x14ac:dyDescent="0.25">
      <c r="A23" s="4"/>
      <c r="B23" s="5"/>
      <c r="C23" s="5"/>
      <c r="D23" s="5"/>
      <c r="E23" s="5"/>
      <c r="F23" s="5"/>
      <c r="G23" s="5"/>
      <c r="H23" s="5"/>
      <c r="I23" s="5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s="13" customFormat="1" x14ac:dyDescent="0.25">
      <c r="A24" s="4"/>
      <c r="B24" s="5"/>
      <c r="C24" s="5"/>
      <c r="D24" s="5"/>
      <c r="E24" s="5"/>
      <c r="F24" s="5"/>
      <c r="G24" s="5"/>
      <c r="H24" s="5"/>
      <c r="I24" s="5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s="13" customFormat="1" x14ac:dyDescent="0.25">
      <c r="A25" s="4"/>
      <c r="B25" s="5"/>
      <c r="C25" s="5"/>
      <c r="D25" s="5"/>
      <c r="E25" s="5"/>
      <c r="F25" s="5"/>
      <c r="G25" s="5"/>
      <c r="H25" s="5"/>
      <c r="I25" s="5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s="13" customFormat="1" x14ac:dyDescent="0.25">
      <c r="A26" s="4"/>
      <c r="B26" s="5"/>
      <c r="C26" s="5"/>
      <c r="D26" s="5"/>
      <c r="E26" s="5"/>
      <c r="F26" s="5"/>
      <c r="G26" s="5"/>
      <c r="H26" s="5"/>
      <c r="I26" s="5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s="13" customFormat="1" x14ac:dyDescent="0.25">
      <c r="A27" s="4"/>
      <c r="B27" s="5"/>
      <c r="C27" s="5"/>
      <c r="D27" s="5"/>
      <c r="E27" s="5"/>
      <c r="F27" s="5"/>
      <c r="G27" s="5"/>
      <c r="H27" s="5"/>
      <c r="I27" s="5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s="13" customFormat="1" x14ac:dyDescent="0.25">
      <c r="A28" s="4"/>
      <c r="B28" s="5"/>
      <c r="C28" s="5"/>
      <c r="D28" s="5"/>
      <c r="E28" s="5"/>
      <c r="F28" s="5"/>
      <c r="G28" s="5"/>
      <c r="H28" s="5"/>
      <c r="I28" s="5"/>
      <c r="J28" s="12"/>
      <c r="K28" s="12"/>
      <c r="L28" s="12"/>
      <c r="M28" s="12"/>
      <c r="N28" s="12"/>
      <c r="O28" s="12"/>
      <c r="P28" s="12"/>
      <c r="Q28" s="12"/>
      <c r="R28" s="12"/>
      <c r="S28" s="12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 1 e 2</vt:lpstr>
      <vt:lpstr>ex 3 fluxo de caixa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Perla</dc:creator>
  <cp:lastModifiedBy>Perla</cp:lastModifiedBy>
  <dcterms:created xsi:type="dcterms:W3CDTF">2018-07-09T12:57:32Z</dcterms:created>
  <dcterms:modified xsi:type="dcterms:W3CDTF">2018-07-09T13:32:41Z</dcterms:modified>
</cp:coreProperties>
</file>