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AulasOpII\"/>
    </mc:Choice>
  </mc:AlternateContent>
  <bookViews>
    <workbookView xWindow="0" yWindow="0" windowWidth="14370" windowHeight="8805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1" l="1"/>
  <c r="I5" i="1"/>
  <c r="H5" i="1"/>
  <c r="F5" i="1"/>
  <c r="E5" i="1"/>
  <c r="C5" i="1"/>
  <c r="C13" i="1" s="1"/>
  <c r="B5" i="1"/>
  <c r="B13" i="1" l="1"/>
</calcChain>
</file>

<file path=xl/sharedStrings.xml><?xml version="1.0" encoding="utf-8"?>
<sst xmlns="http://schemas.openxmlformats.org/spreadsheetml/2006/main" count="61" uniqueCount="52">
  <si>
    <t>Ex 6 - Lista 2</t>
  </si>
  <si>
    <t>Disciplina: Operações Unitárias II - 2018</t>
  </si>
  <si>
    <t>Aquecimento</t>
  </si>
  <si>
    <t>Regeneração</t>
  </si>
  <si>
    <t>Resfriamento</t>
  </si>
  <si>
    <t>Fluido frio (leite pré aquecido em R)</t>
  </si>
  <si>
    <t>Fluido quente (água)</t>
  </si>
  <si>
    <t>Fluido frio (leite cru)</t>
  </si>
  <si>
    <t>Fluido quente (leite pasteurizado)</t>
  </si>
  <si>
    <t>Fluido frio (água)</t>
  </si>
  <si>
    <t>Fluido quente (leite resfriado em R)</t>
  </si>
  <si>
    <t>vazão mássica (kg/s)</t>
  </si>
  <si>
    <r>
      <t>densidade (kg/m</t>
    </r>
    <r>
      <rPr>
        <b/>
        <vertAlign val="superscript"/>
        <sz val="14"/>
        <color theme="1"/>
        <rFont val="Calibri"/>
        <family val="2"/>
        <scheme val="minor"/>
      </rPr>
      <t>3</t>
    </r>
    <r>
      <rPr>
        <b/>
        <sz val="14"/>
        <color theme="1"/>
        <rFont val="Calibri"/>
        <family val="2"/>
        <scheme val="minor"/>
      </rPr>
      <t>)</t>
    </r>
  </si>
  <si>
    <r>
      <t>C</t>
    </r>
    <r>
      <rPr>
        <b/>
        <vertAlign val="subscript"/>
        <sz val="14"/>
        <color theme="1"/>
        <rFont val="Calibri"/>
        <family val="2"/>
        <scheme val="minor"/>
      </rPr>
      <t>p</t>
    </r>
    <r>
      <rPr>
        <b/>
        <sz val="14"/>
        <color theme="1"/>
        <rFont val="Calibri"/>
        <family val="2"/>
        <scheme val="minor"/>
      </rPr>
      <t xml:space="preserve"> (J/(kg.K)</t>
    </r>
  </si>
  <si>
    <t>viscosidade (Pa.s)</t>
  </si>
  <si>
    <t>Condutividade, W/(K.m)</t>
  </si>
  <si>
    <t>Resistência à incrustação</t>
  </si>
  <si>
    <t>Temperatura de entrada</t>
  </si>
  <si>
    <t>Temperatura de saída</t>
  </si>
  <si>
    <t>Carga térmica</t>
  </si>
  <si>
    <t>Dados do trocador</t>
  </si>
  <si>
    <t>passes do fluido frio pelo trocador</t>
  </si>
  <si>
    <t>número de canais do fluido frio</t>
  </si>
  <si>
    <t>passes do fluido quente pelo trocador</t>
  </si>
  <si>
    <t>número de canais do fluido quente</t>
  </si>
  <si>
    <r>
      <t>espessura do canal (e</t>
    </r>
    <r>
      <rPr>
        <b/>
        <vertAlign val="subscript"/>
        <sz val="14"/>
        <color theme="1"/>
        <rFont val="Calibri"/>
        <family val="2"/>
        <scheme val="minor"/>
      </rPr>
      <t>c</t>
    </r>
    <r>
      <rPr>
        <b/>
        <sz val="14"/>
        <color theme="1"/>
        <rFont val="Calibri"/>
        <family val="2"/>
        <scheme val="minor"/>
      </rPr>
      <t>), m</t>
    </r>
  </si>
  <si>
    <r>
      <t>espessura da placa (e</t>
    </r>
    <r>
      <rPr>
        <b/>
        <vertAlign val="subscript"/>
        <sz val="14"/>
        <color theme="1"/>
        <rFont val="Calibri"/>
        <family val="2"/>
        <scheme val="minor"/>
      </rPr>
      <t>p</t>
    </r>
    <r>
      <rPr>
        <b/>
        <sz val="14"/>
        <color theme="1"/>
        <rFont val="Calibri"/>
        <family val="2"/>
        <scheme val="minor"/>
      </rPr>
      <t>), m</t>
    </r>
  </si>
  <si>
    <r>
      <t>largura entre gaxetas (w</t>
    </r>
    <r>
      <rPr>
        <b/>
        <vertAlign val="subscript"/>
        <sz val="14"/>
        <color theme="1"/>
        <rFont val="Calibri"/>
        <family val="2"/>
        <scheme val="minor"/>
      </rPr>
      <t>g</t>
    </r>
    <r>
      <rPr>
        <b/>
        <sz val="14"/>
        <color theme="1"/>
        <rFont val="Calibri"/>
        <family val="2"/>
        <scheme val="minor"/>
      </rPr>
      <t>), m</t>
    </r>
  </si>
  <si>
    <r>
      <t>Fator de alargamento da placa (f</t>
    </r>
    <r>
      <rPr>
        <b/>
        <vertAlign val="subscript"/>
        <sz val="14"/>
        <color theme="1"/>
        <rFont val="Calibri"/>
        <family val="2"/>
        <scheme val="minor"/>
      </rPr>
      <t>aP</t>
    </r>
    <r>
      <rPr>
        <b/>
        <sz val="14"/>
        <color theme="1"/>
        <rFont val="Calibri"/>
        <family val="2"/>
        <scheme val="minor"/>
      </rPr>
      <t>)</t>
    </r>
  </si>
  <si>
    <r>
      <t>Condutividade térmica do metal (k</t>
    </r>
    <r>
      <rPr>
        <b/>
        <vertAlign val="subscript"/>
        <sz val="14"/>
        <color theme="1"/>
        <rFont val="Calibri"/>
        <family val="2"/>
        <scheme val="minor"/>
      </rPr>
      <t>M</t>
    </r>
    <r>
      <rPr>
        <b/>
        <sz val="14"/>
        <color theme="1"/>
        <rFont val="Calibri"/>
        <family val="2"/>
        <scheme val="minor"/>
      </rPr>
      <t>), W/(K.m)</t>
    </r>
  </si>
  <si>
    <t>Número de placas térmicas (n. canais - 1)</t>
  </si>
  <si>
    <t>Dados do processo</t>
  </si>
  <si>
    <t>Fluido quente (leite)</t>
  </si>
  <si>
    <r>
      <t>n de canais por passe (n</t>
    </r>
    <r>
      <rPr>
        <b/>
        <vertAlign val="subscript"/>
        <sz val="14"/>
        <color theme="1"/>
        <rFont val="Calibri"/>
        <family val="2"/>
        <scheme val="minor"/>
      </rPr>
      <t>C/P</t>
    </r>
    <r>
      <rPr>
        <b/>
        <sz val="14"/>
        <color theme="1"/>
        <rFont val="Calibri"/>
        <family val="2"/>
        <scheme val="minor"/>
      </rPr>
      <t>)</t>
    </r>
  </si>
  <si>
    <r>
      <t>Área da seção transversal de  um canal (m</t>
    </r>
    <r>
      <rPr>
        <b/>
        <vertAlign val="superscript"/>
        <sz val="14"/>
        <color theme="1"/>
        <rFont val="Calibri"/>
        <family val="2"/>
        <scheme val="minor"/>
      </rPr>
      <t>2</t>
    </r>
    <r>
      <rPr>
        <b/>
        <sz val="14"/>
        <color theme="1"/>
        <rFont val="Calibri"/>
        <family val="2"/>
        <scheme val="minor"/>
      </rPr>
      <t>)</t>
    </r>
  </si>
  <si>
    <t>Velocidade média de Escoamento (m/s)</t>
  </si>
  <si>
    <t>Diâmetro equivalente do canal do trocador</t>
  </si>
  <si>
    <t>Re</t>
  </si>
  <si>
    <t>Pr</t>
  </si>
  <si>
    <r>
      <t>Para encontrar Nu (</t>
    </r>
    <r>
      <rPr>
        <b/>
        <i/>
        <sz val="14"/>
        <color rgb="FFFF0000"/>
        <rFont val="Symbol"/>
        <family val="1"/>
        <charset val="2"/>
      </rPr>
      <t xml:space="preserve">f </t>
    </r>
    <r>
      <rPr>
        <b/>
        <i/>
        <sz val="14"/>
        <color rgb="FFFF0000"/>
        <rFont val="Calibri"/>
        <family val="2"/>
        <scheme val="minor"/>
      </rPr>
      <t xml:space="preserve">= 30): </t>
    </r>
  </si>
  <si>
    <r>
      <t>b</t>
    </r>
    <r>
      <rPr>
        <b/>
        <i/>
        <vertAlign val="subscript"/>
        <sz val="14"/>
        <color rgb="FFFF0000"/>
        <rFont val="Calibri"/>
        <family val="2"/>
        <scheme val="minor"/>
      </rPr>
      <t>1</t>
    </r>
  </si>
  <si>
    <r>
      <t>b</t>
    </r>
    <r>
      <rPr>
        <b/>
        <i/>
        <vertAlign val="subscript"/>
        <sz val="14"/>
        <color rgb="FFFF0000"/>
        <rFont val="Calibri"/>
        <family val="2"/>
        <scheme val="minor"/>
      </rPr>
      <t>2</t>
    </r>
  </si>
  <si>
    <t>Nu (para placas)</t>
  </si>
  <si>
    <r>
      <t>Coeficiente convectivo (h), W/(Km</t>
    </r>
    <r>
      <rPr>
        <b/>
        <vertAlign val="superscript"/>
        <sz val="14"/>
        <color theme="1"/>
        <rFont val="Calibri"/>
        <family val="2"/>
        <scheme val="minor"/>
      </rPr>
      <t>2</t>
    </r>
    <r>
      <rPr>
        <b/>
        <sz val="14"/>
        <color theme="1"/>
        <rFont val="Calibri"/>
        <family val="2"/>
        <scheme val="minor"/>
      </rPr>
      <t>)</t>
    </r>
  </si>
  <si>
    <r>
      <t>Coeficiente global limpo (U), W/(Km</t>
    </r>
    <r>
      <rPr>
        <b/>
        <vertAlign val="superscript"/>
        <sz val="16"/>
        <color rgb="FF006100"/>
        <rFont val="Calibri"/>
        <family val="2"/>
        <scheme val="minor"/>
      </rPr>
      <t>2</t>
    </r>
    <r>
      <rPr>
        <b/>
        <sz val="16"/>
        <color rgb="FF006100"/>
        <rFont val="Calibri"/>
        <family val="2"/>
        <scheme val="minor"/>
      </rPr>
      <t>)</t>
    </r>
  </si>
  <si>
    <r>
      <t>Coeficiente global sujo (U</t>
    </r>
    <r>
      <rPr>
        <b/>
        <vertAlign val="subscript"/>
        <sz val="16"/>
        <color rgb="FF006100"/>
        <rFont val="Calibri"/>
        <family val="2"/>
        <scheme val="minor"/>
      </rPr>
      <t>S</t>
    </r>
    <r>
      <rPr>
        <b/>
        <sz val="16"/>
        <color rgb="FF006100"/>
        <rFont val="Calibri"/>
        <family val="2"/>
        <scheme val="minor"/>
      </rPr>
      <t>), W/(Km</t>
    </r>
    <r>
      <rPr>
        <b/>
        <vertAlign val="superscript"/>
        <sz val="16"/>
        <color rgb="FF006100"/>
        <rFont val="Calibri"/>
        <family val="2"/>
        <scheme val="minor"/>
      </rPr>
      <t>2</t>
    </r>
    <r>
      <rPr>
        <b/>
        <sz val="16"/>
        <color rgb="FF006100"/>
        <rFont val="Calibri"/>
        <family val="2"/>
        <scheme val="minor"/>
      </rPr>
      <t>)</t>
    </r>
  </si>
  <si>
    <r>
      <t>F</t>
    </r>
    <r>
      <rPr>
        <b/>
        <vertAlign val="subscript"/>
        <sz val="16"/>
        <color rgb="FF9C0006"/>
        <rFont val="Calibri"/>
        <family val="2"/>
        <scheme val="minor"/>
      </rPr>
      <t>MLDT</t>
    </r>
  </si>
  <si>
    <t>MLDT</t>
  </si>
  <si>
    <r>
      <t>Área de troca térmica (m</t>
    </r>
    <r>
      <rPr>
        <b/>
        <vertAlign val="superscript"/>
        <sz val="16"/>
        <color rgb="FF9C0006"/>
        <rFont val="Calibri"/>
        <family val="2"/>
        <scheme val="minor"/>
      </rPr>
      <t>2</t>
    </r>
    <r>
      <rPr>
        <b/>
        <sz val="16"/>
        <color rgb="FF9C0006"/>
        <rFont val="Calibri"/>
        <family val="2"/>
        <scheme val="minor"/>
      </rPr>
      <t>) limpa</t>
    </r>
  </si>
  <si>
    <r>
      <t>Área de troca térmica (m</t>
    </r>
    <r>
      <rPr>
        <b/>
        <vertAlign val="superscript"/>
        <sz val="16"/>
        <color rgb="FF9C0006"/>
        <rFont val="Calibri"/>
        <family val="2"/>
        <scheme val="minor"/>
      </rPr>
      <t>2</t>
    </r>
    <r>
      <rPr>
        <b/>
        <sz val="16"/>
        <color rgb="FF9C0006"/>
        <rFont val="Calibri"/>
        <family val="2"/>
        <scheme val="minor"/>
      </rPr>
      <t>) suja</t>
    </r>
  </si>
  <si>
    <r>
      <t>Comprimento da placa (L</t>
    </r>
    <r>
      <rPr>
        <b/>
        <vertAlign val="subscript"/>
        <sz val="14"/>
        <color theme="1"/>
        <rFont val="Calibri"/>
        <family val="2"/>
        <scheme val="minor"/>
      </rPr>
      <t>P</t>
    </r>
    <r>
      <rPr>
        <b/>
        <sz val="14"/>
        <color theme="1"/>
        <rFont val="Calibri"/>
        <family val="2"/>
        <scheme val="minor"/>
      </rPr>
      <t>), m limpo</t>
    </r>
  </si>
  <si>
    <r>
      <t>Comprimento da placa (L</t>
    </r>
    <r>
      <rPr>
        <b/>
        <vertAlign val="subscript"/>
        <sz val="14"/>
        <color theme="1"/>
        <rFont val="Calibri"/>
        <family val="2"/>
        <scheme val="minor"/>
      </rPr>
      <t>P</t>
    </r>
    <r>
      <rPr>
        <b/>
        <sz val="14"/>
        <color theme="1"/>
        <rFont val="Calibri"/>
        <family val="2"/>
        <scheme val="minor"/>
      </rPr>
      <t>), m sujo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</si>
</sst>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6" formatCode="0.00000"/>
    <numFmt numFmtId="167" formatCode="0.000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6100"/>
      <name val="Calibri"/>
      <family val="2"/>
      <scheme val="minor"/>
    </font>
    <font>
      <b/>
      <sz val="16"/>
      <color rgb="FF0000FF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rgb="FF0000FF"/>
      <name val="Calibri"/>
      <family val="2"/>
      <scheme val="minor"/>
    </font>
    <font>
      <b/>
      <vertAlign val="superscript"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vertAlign val="subscript"/>
      <sz val="14"/>
      <color theme="1"/>
      <name val="Calibri"/>
      <family val="2"/>
      <scheme val="minor"/>
    </font>
    <font>
      <b/>
      <sz val="14"/>
      <color rgb="FF9C6500"/>
      <name val="Calibri"/>
      <family val="2"/>
      <scheme val="minor"/>
    </font>
    <font>
      <b/>
      <sz val="14"/>
      <color rgb="FF3F3F76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b/>
      <i/>
      <sz val="14"/>
      <color rgb="FFFF0000"/>
      <name val="Symbol"/>
      <family val="1"/>
      <charset val="2"/>
    </font>
    <font>
      <i/>
      <sz val="14"/>
      <color rgb="FFFF0000"/>
      <name val="Calibri"/>
      <family val="2"/>
      <scheme val="minor"/>
    </font>
    <font>
      <b/>
      <i/>
      <vertAlign val="subscript"/>
      <sz val="14"/>
      <color rgb="FFFF0000"/>
      <name val="Calibri"/>
      <family val="2"/>
      <scheme val="minor"/>
    </font>
    <font>
      <b/>
      <sz val="16"/>
      <color rgb="FF006100"/>
      <name val="Calibri"/>
      <family val="2"/>
      <scheme val="minor"/>
    </font>
    <font>
      <b/>
      <vertAlign val="superscript"/>
      <sz val="16"/>
      <color rgb="FF006100"/>
      <name val="Calibri"/>
      <family val="2"/>
      <scheme val="minor"/>
    </font>
    <font>
      <b/>
      <vertAlign val="subscript"/>
      <sz val="16"/>
      <color rgb="FF006100"/>
      <name val="Calibri"/>
      <family val="2"/>
      <scheme val="minor"/>
    </font>
    <font>
      <b/>
      <sz val="16"/>
      <color rgb="FF9C0006"/>
      <name val="Calibri"/>
      <family val="2"/>
      <scheme val="minor"/>
    </font>
    <font>
      <b/>
      <vertAlign val="subscript"/>
      <sz val="16"/>
      <color rgb="FF9C0006"/>
      <name val="Calibri"/>
      <family val="2"/>
      <scheme val="minor"/>
    </font>
    <font>
      <b/>
      <sz val="14"/>
      <color rgb="FF9C0006"/>
      <name val="Calibri"/>
      <family val="2"/>
      <scheme val="minor"/>
    </font>
    <font>
      <b/>
      <vertAlign val="superscript"/>
      <sz val="16"/>
      <color rgb="FF9C0006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6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5" borderId="1" applyNumberFormat="0" applyAlignment="0" applyProtection="0"/>
    <xf numFmtId="0" fontId="1" fillId="6" borderId="0" applyNumberFormat="0" applyBorder="0" applyAlignment="0" applyProtection="0"/>
  </cellStyleXfs>
  <cellXfs count="36">
    <xf numFmtId="0" fontId="0" fillId="0" borderId="0" xfId="0"/>
    <xf numFmtId="0" fontId="6" fillId="0" borderId="0" xfId="0" applyFont="1"/>
    <xf numFmtId="164" fontId="7" fillId="2" borderId="0" xfId="1" applyNumberFormat="1" applyFont="1" applyAlignment="1">
      <alignment horizontal="center"/>
    </xf>
    <xf numFmtId="2" fontId="6" fillId="6" borderId="0" xfId="5" applyNumberFormat="1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5" fontId="9" fillId="0" borderId="0" xfId="0" applyNumberFormat="1" applyFont="1" applyAlignment="1">
      <alignment horizontal="center"/>
    </xf>
    <xf numFmtId="165" fontId="10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6" borderId="0" xfId="5" applyFont="1" applyAlignment="1">
      <alignment horizontal="center"/>
    </xf>
    <xf numFmtId="0" fontId="14" fillId="4" borderId="0" xfId="3" applyFont="1" applyAlignment="1">
      <alignment horizontal="center"/>
    </xf>
    <xf numFmtId="0" fontId="10" fillId="0" borderId="0" xfId="0" applyFont="1" applyAlignment="1">
      <alignment horizontal="center"/>
    </xf>
    <xf numFmtId="164" fontId="15" fillId="5" borderId="1" xfId="4" applyNumberFormat="1" applyFont="1" applyAlignment="1">
      <alignment horizontal="center"/>
    </xf>
    <xf numFmtId="164" fontId="9" fillId="0" borderId="0" xfId="0" applyNumberFormat="1" applyFont="1" applyAlignment="1">
      <alignment horizontal="center"/>
    </xf>
    <xf numFmtId="164" fontId="15" fillId="7" borderId="1" xfId="4" applyNumberFormat="1" applyFont="1" applyFill="1" applyAlignment="1">
      <alignment horizontal="center"/>
    </xf>
    <xf numFmtId="1" fontId="7" fillId="2" borderId="0" xfId="1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66" fontId="12" fillId="0" borderId="0" xfId="0" applyNumberFormat="1" applyFont="1" applyAlignment="1">
      <alignment horizontal="center"/>
    </xf>
    <xf numFmtId="167" fontId="12" fillId="0" borderId="0" xfId="0" applyNumberFormat="1" applyFont="1" applyAlignment="1">
      <alignment horizontal="center"/>
    </xf>
    <xf numFmtId="164" fontId="12" fillId="0" borderId="0" xfId="0" applyNumberFormat="1" applyFont="1" applyAlignment="1">
      <alignment horizontal="center"/>
    </xf>
    <xf numFmtId="2" fontId="12" fillId="0" borderId="0" xfId="0" applyNumberFormat="1" applyFont="1" applyAlignment="1">
      <alignment horizontal="center"/>
    </xf>
    <xf numFmtId="0" fontId="16" fillId="0" borderId="0" xfId="0" applyFont="1"/>
    <xf numFmtId="0" fontId="18" fillId="0" borderId="0" xfId="0" applyFont="1" applyAlignment="1">
      <alignment horizontal="center"/>
    </xf>
    <xf numFmtId="165" fontId="18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20" fillId="2" borderId="0" xfId="1" applyFont="1"/>
    <xf numFmtId="164" fontId="20" fillId="2" borderId="0" xfId="1" applyNumberFormat="1" applyFont="1" applyAlignment="1">
      <alignment horizontal="center"/>
    </xf>
    <xf numFmtId="0" fontId="23" fillId="3" borderId="0" xfId="2" applyFont="1"/>
    <xf numFmtId="0" fontId="25" fillId="3" borderId="0" xfId="2" applyFont="1" applyAlignment="1">
      <alignment horizontal="center"/>
    </xf>
    <xf numFmtId="0" fontId="25" fillId="3" borderId="0" xfId="2" applyFont="1"/>
    <xf numFmtId="2" fontId="25" fillId="3" borderId="0" xfId="2" applyNumberFormat="1" applyFont="1" applyAlignment="1">
      <alignment horizontal="center"/>
    </xf>
    <xf numFmtId="2" fontId="23" fillId="3" borderId="0" xfId="2" applyNumberFormat="1" applyFont="1" applyAlignment="1">
      <alignment horizontal="center"/>
    </xf>
    <xf numFmtId="2" fontId="6" fillId="0" borderId="0" xfId="0" applyNumberFormat="1" applyFont="1" applyAlignment="1">
      <alignment horizontal="center"/>
    </xf>
  </cellXfs>
  <cellStyles count="6">
    <cellStyle name="20% - Ênfase1" xfId="5" builtinId="30"/>
    <cellStyle name="Bom" xfId="1" builtinId="26"/>
    <cellStyle name="Entrada" xfId="4" builtinId="20"/>
    <cellStyle name="Incorreto" xfId="2" builtinId="27"/>
    <cellStyle name="Neutra" xfId="3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tabSelected="1" workbookViewId="0">
      <selection activeCell="H15" sqref="H15:H18"/>
    </sheetView>
  </sheetViews>
  <sheetFormatPr defaultRowHeight="15" x14ac:dyDescent="0.25"/>
  <cols>
    <col min="1" max="1" width="55.140625" bestFit="1" customWidth="1"/>
    <col min="2" max="2" width="43.140625" style="4" bestFit="1" customWidth="1"/>
    <col min="3" max="3" width="24.85546875" style="4" bestFit="1" customWidth="1"/>
    <col min="4" max="4" width="4.140625" style="4" customWidth="1"/>
    <col min="5" max="5" width="24.85546875" style="4" bestFit="1" customWidth="1"/>
    <col min="6" max="6" width="40.85546875" style="4" bestFit="1" customWidth="1"/>
    <col min="7" max="7" width="4.85546875" customWidth="1"/>
    <col min="8" max="8" width="22.42578125" bestFit="1" customWidth="1"/>
    <col min="9" max="9" width="42.85546875" bestFit="1" customWidth="1"/>
  </cols>
  <sheetData>
    <row r="1" spans="1:9" ht="18.75" x14ac:dyDescent="0.3">
      <c r="A1" s="1" t="s">
        <v>0</v>
      </c>
      <c r="B1" s="2"/>
      <c r="C1" s="3"/>
    </row>
    <row r="2" spans="1:9" ht="21" x14ac:dyDescent="0.35">
      <c r="A2" s="1" t="s">
        <v>1</v>
      </c>
      <c r="B2" s="5"/>
    </row>
    <row r="3" spans="1:9" ht="18.75" x14ac:dyDescent="0.3">
      <c r="A3" s="1"/>
      <c r="B3" s="6" t="s">
        <v>2</v>
      </c>
      <c r="C3" s="6"/>
      <c r="E3" s="6" t="s">
        <v>3</v>
      </c>
      <c r="F3" s="6"/>
      <c r="H3" s="6" t="s">
        <v>4</v>
      </c>
      <c r="I3" s="6"/>
    </row>
    <row r="4" spans="1:9" ht="18.75" x14ac:dyDescent="0.3">
      <c r="A4" s="1"/>
      <c r="B4" s="7" t="s">
        <v>5</v>
      </c>
      <c r="C4" s="7" t="s">
        <v>6</v>
      </c>
      <c r="E4" s="7" t="s">
        <v>7</v>
      </c>
      <c r="F4" s="7" t="s">
        <v>8</v>
      </c>
      <c r="H4" s="7" t="s">
        <v>9</v>
      </c>
      <c r="I4" s="7" t="s">
        <v>10</v>
      </c>
    </row>
    <row r="5" spans="1:9" ht="18.75" x14ac:dyDescent="0.3">
      <c r="A5" s="1" t="s">
        <v>11</v>
      </c>
      <c r="B5" s="3">
        <f>(6000*0.001*B6)/3600</f>
        <v>1.6966666666666668</v>
      </c>
      <c r="C5" s="8">
        <f>12000/3600*0.001*C6</f>
        <v>3.2433333333333336</v>
      </c>
      <c r="E5" s="3">
        <f>(6000*0.001*E6)/3600</f>
        <v>1.7150000000000001</v>
      </c>
      <c r="F5" s="3">
        <f>(6000*0.001*F6)/3600</f>
        <v>1.7050000000000001</v>
      </c>
      <c r="H5" s="9">
        <f>18000/3600*0.001*H6</f>
        <v>5</v>
      </c>
      <c r="I5" s="3">
        <f>(6000*0.001*I6)/3600</f>
        <v>1.72</v>
      </c>
    </row>
    <row r="6" spans="1:9" ht="21" x14ac:dyDescent="0.3">
      <c r="A6" s="1" t="s">
        <v>12</v>
      </c>
      <c r="B6" s="10">
        <v>1018</v>
      </c>
      <c r="C6" s="10">
        <v>973</v>
      </c>
      <c r="E6" s="10">
        <v>1029</v>
      </c>
      <c r="F6" s="10">
        <v>1023</v>
      </c>
      <c r="H6" s="10">
        <v>1000</v>
      </c>
      <c r="I6" s="10">
        <v>1032</v>
      </c>
    </row>
    <row r="7" spans="1:9" ht="20.25" x14ac:dyDescent="0.35">
      <c r="A7" s="1" t="s">
        <v>13</v>
      </c>
      <c r="B7" s="10">
        <v>3873</v>
      </c>
      <c r="C7" s="10">
        <v>4210</v>
      </c>
      <c r="E7" s="10">
        <v>3857</v>
      </c>
      <c r="F7" s="10">
        <v>3866</v>
      </c>
      <c r="H7" s="10">
        <v>4210</v>
      </c>
      <c r="I7" s="10">
        <v>3643</v>
      </c>
    </row>
    <row r="8" spans="1:9" ht="18.75" x14ac:dyDescent="0.3">
      <c r="A8" s="1" t="s">
        <v>14</v>
      </c>
      <c r="B8" s="10">
        <v>9.1E-4</v>
      </c>
      <c r="C8" s="10">
        <v>3.6699999999999998E-4</v>
      </c>
      <c r="E8" s="10">
        <v>1.8400000000000001E-3</v>
      </c>
      <c r="F8" s="10">
        <v>1.2700000000000001E-3</v>
      </c>
      <c r="H8" s="10">
        <v>1.5200000000000001E-3</v>
      </c>
      <c r="I8" s="10">
        <v>2.2899999999999999E-3</v>
      </c>
    </row>
    <row r="9" spans="1:9" ht="18.75" x14ac:dyDescent="0.3">
      <c r="A9" s="1" t="s">
        <v>15</v>
      </c>
      <c r="B9" s="10">
        <v>0.59</v>
      </c>
      <c r="C9" s="10">
        <v>0.57999999999999996</v>
      </c>
      <c r="E9" s="10">
        <v>0.59</v>
      </c>
      <c r="F9" s="10">
        <v>0.59</v>
      </c>
      <c r="H9" s="10">
        <v>0.57999999999999996</v>
      </c>
      <c r="I9" s="10">
        <v>0.59</v>
      </c>
    </row>
    <row r="10" spans="1:9" ht="18.75" x14ac:dyDescent="0.3">
      <c r="A10" s="1" t="s">
        <v>16</v>
      </c>
      <c r="B10" s="10">
        <v>2.9999999999999997E-4</v>
      </c>
      <c r="C10" s="10">
        <v>3.0000000000000001E-5</v>
      </c>
      <c r="E10" s="10">
        <v>2.9999999999999997E-4</v>
      </c>
      <c r="F10" s="10">
        <v>2.9999999999999997E-4</v>
      </c>
      <c r="H10" s="10">
        <v>3.0000000000000001E-5</v>
      </c>
      <c r="I10" s="10">
        <v>2.9999999999999997E-4</v>
      </c>
    </row>
    <row r="11" spans="1:9" ht="18.75" x14ac:dyDescent="0.3">
      <c r="A11" s="1" t="s">
        <v>17</v>
      </c>
      <c r="B11" s="2"/>
      <c r="C11" s="11"/>
      <c r="E11" s="12"/>
      <c r="F11" s="13"/>
      <c r="H11" s="14"/>
      <c r="I11" s="15"/>
    </row>
    <row r="12" spans="1:9" ht="18.75" x14ac:dyDescent="0.3">
      <c r="A12" s="1" t="s">
        <v>18</v>
      </c>
      <c r="B12" s="13"/>
      <c r="C12" s="16"/>
      <c r="E12" s="2"/>
      <c r="F12" s="15"/>
      <c r="H12" s="17"/>
      <c r="I12" s="10"/>
    </row>
    <row r="13" spans="1:9" ht="18.75" x14ac:dyDescent="0.3">
      <c r="A13" s="1" t="s">
        <v>19</v>
      </c>
      <c r="B13" s="18">
        <f>0.89*C13</f>
        <v>0</v>
      </c>
      <c r="C13" s="18">
        <f>C5*C7*(C11-C12)</f>
        <v>0</v>
      </c>
      <c r="E13" s="18"/>
      <c r="F13" s="18"/>
      <c r="H13" s="18"/>
      <c r="I13" s="18"/>
    </row>
    <row r="14" spans="1:9" ht="18.75" x14ac:dyDescent="0.3">
      <c r="B14" s="7" t="s">
        <v>20</v>
      </c>
      <c r="E14" s="7" t="s">
        <v>20</v>
      </c>
      <c r="H14" s="7" t="s">
        <v>20</v>
      </c>
      <c r="I14" s="4"/>
    </row>
    <row r="15" spans="1:9" ht="18.75" x14ac:dyDescent="0.3">
      <c r="A15" s="1" t="s">
        <v>21</v>
      </c>
      <c r="B15" s="10"/>
      <c r="E15" s="14">
        <v>1</v>
      </c>
      <c r="H15" s="10"/>
      <c r="I15" s="4"/>
    </row>
    <row r="16" spans="1:9" ht="18.75" x14ac:dyDescent="0.3">
      <c r="A16" s="1" t="s">
        <v>22</v>
      </c>
      <c r="B16" s="10"/>
      <c r="E16" s="14">
        <v>22</v>
      </c>
      <c r="H16" s="10"/>
      <c r="I16" s="4"/>
    </row>
    <row r="17" spans="1:9" ht="18.75" x14ac:dyDescent="0.3">
      <c r="A17" s="1" t="s">
        <v>23</v>
      </c>
      <c r="B17" s="10"/>
      <c r="E17" s="14">
        <v>1</v>
      </c>
      <c r="H17" s="10"/>
      <c r="I17" s="4"/>
    </row>
    <row r="18" spans="1:9" ht="18.75" x14ac:dyDescent="0.3">
      <c r="A18" s="1" t="s">
        <v>24</v>
      </c>
      <c r="B18" s="10"/>
      <c r="E18" s="14">
        <v>21</v>
      </c>
      <c r="H18" s="10"/>
      <c r="I18" s="4"/>
    </row>
    <row r="19" spans="1:9" ht="18.75" x14ac:dyDescent="0.3">
      <c r="A19" s="4"/>
      <c r="B19" s="10"/>
      <c r="C19" s="19"/>
      <c r="D19" s="19"/>
      <c r="E19" s="10"/>
      <c r="F19" s="19"/>
      <c r="H19" s="10"/>
      <c r="I19" s="19"/>
    </row>
    <row r="20" spans="1:9" ht="20.25" x14ac:dyDescent="0.35">
      <c r="A20" s="1" t="s">
        <v>25</v>
      </c>
      <c r="B20" s="14">
        <v>2E-3</v>
      </c>
      <c r="C20" s="19"/>
      <c r="D20" s="19"/>
      <c r="E20" s="14">
        <v>2E-3</v>
      </c>
      <c r="F20" s="19"/>
      <c r="H20" s="14">
        <v>2E-3</v>
      </c>
      <c r="I20" s="19"/>
    </row>
    <row r="21" spans="1:9" ht="20.25" x14ac:dyDescent="0.35">
      <c r="A21" s="1" t="s">
        <v>26</v>
      </c>
      <c r="B21" s="14">
        <v>5.0000000000000001E-4</v>
      </c>
      <c r="C21" s="19"/>
      <c r="D21" s="19"/>
      <c r="E21" s="14">
        <v>5.0000000000000001E-4</v>
      </c>
      <c r="F21" s="19"/>
      <c r="H21" s="14">
        <v>5.0000000000000001E-4</v>
      </c>
      <c r="I21" s="19"/>
    </row>
    <row r="22" spans="1:9" ht="20.25" x14ac:dyDescent="0.35">
      <c r="A22" s="1" t="s">
        <v>27</v>
      </c>
      <c r="B22" s="14">
        <v>0.22</v>
      </c>
      <c r="E22" s="14">
        <v>0.22</v>
      </c>
      <c r="H22" s="14">
        <v>0.22</v>
      </c>
      <c r="I22" s="4"/>
    </row>
    <row r="23" spans="1:9" ht="20.25" x14ac:dyDescent="0.35">
      <c r="A23" s="1" t="s">
        <v>28</v>
      </c>
      <c r="B23" s="14">
        <v>1.21</v>
      </c>
      <c r="E23" s="14">
        <v>1.21</v>
      </c>
      <c r="H23" s="14">
        <v>1.21</v>
      </c>
      <c r="I23" s="4"/>
    </row>
    <row r="24" spans="1:9" ht="20.25" x14ac:dyDescent="0.35">
      <c r="A24" s="1" t="s">
        <v>29</v>
      </c>
      <c r="B24" s="14">
        <v>17</v>
      </c>
      <c r="E24" s="14">
        <v>17</v>
      </c>
      <c r="H24" s="14">
        <v>17</v>
      </c>
      <c r="I24" s="4"/>
    </row>
    <row r="25" spans="1:9" ht="18.75" x14ac:dyDescent="0.3">
      <c r="A25" s="1" t="s">
        <v>30</v>
      </c>
      <c r="B25" s="10"/>
      <c r="E25" s="14">
        <f>((E15*E16)+(E17*E18))-1</f>
        <v>42</v>
      </c>
      <c r="H25" s="10"/>
      <c r="I25" s="4"/>
    </row>
    <row r="26" spans="1:9" x14ac:dyDescent="0.25">
      <c r="H26" s="4"/>
      <c r="I26" s="4"/>
    </row>
    <row r="27" spans="1:9" x14ac:dyDescent="0.25">
      <c r="H27" s="4"/>
      <c r="I27" s="4"/>
    </row>
    <row r="28" spans="1:9" ht="18.75" x14ac:dyDescent="0.3">
      <c r="A28" s="4"/>
      <c r="B28" s="6" t="s">
        <v>31</v>
      </c>
      <c r="C28" s="6"/>
      <c r="E28" s="6" t="s">
        <v>31</v>
      </c>
      <c r="F28" s="6"/>
      <c r="H28" s="6" t="s">
        <v>31</v>
      </c>
      <c r="I28" s="6"/>
    </row>
    <row r="29" spans="1:9" ht="18.75" x14ac:dyDescent="0.3">
      <c r="A29" s="4"/>
      <c r="B29" s="7" t="s">
        <v>9</v>
      </c>
      <c r="C29" s="7" t="s">
        <v>32</v>
      </c>
      <c r="E29" s="7" t="s">
        <v>9</v>
      </c>
      <c r="F29" s="7" t="s">
        <v>32</v>
      </c>
      <c r="H29" s="7" t="s">
        <v>9</v>
      </c>
      <c r="I29" s="7" t="s">
        <v>32</v>
      </c>
    </row>
    <row r="30" spans="1:9" ht="20.25" x14ac:dyDescent="0.35">
      <c r="A30" s="1" t="s">
        <v>33</v>
      </c>
      <c r="B30" s="10"/>
      <c r="C30" s="10"/>
      <c r="E30" s="10"/>
      <c r="F30" s="10"/>
      <c r="H30" s="10"/>
      <c r="I30" s="10"/>
    </row>
    <row r="31" spans="1:9" ht="21" x14ac:dyDescent="0.3">
      <c r="A31" s="1" t="s">
        <v>34</v>
      </c>
      <c r="B31" s="20"/>
      <c r="C31" s="20"/>
      <c r="E31" s="20"/>
      <c r="F31" s="20"/>
      <c r="H31" s="20"/>
      <c r="I31" s="20"/>
    </row>
    <row r="32" spans="1:9" ht="18.75" x14ac:dyDescent="0.3">
      <c r="A32" s="1" t="s">
        <v>35</v>
      </c>
      <c r="B32" s="21"/>
      <c r="C32" s="21"/>
      <c r="E32" s="21"/>
      <c r="F32" s="21"/>
      <c r="H32" s="21"/>
      <c r="I32" s="21"/>
    </row>
    <row r="33" spans="1:9" ht="18.75" x14ac:dyDescent="0.3">
      <c r="A33" s="1" t="s">
        <v>36</v>
      </c>
      <c r="B33" s="20"/>
      <c r="C33" s="20"/>
      <c r="E33" s="20"/>
      <c r="F33" s="20"/>
      <c r="H33" s="20"/>
      <c r="I33" s="20"/>
    </row>
    <row r="34" spans="1:9" ht="18.75" x14ac:dyDescent="0.3">
      <c r="A34" s="1" t="s">
        <v>37</v>
      </c>
      <c r="B34" s="22"/>
      <c r="C34" s="22"/>
      <c r="E34" s="22"/>
      <c r="F34" s="22"/>
      <c r="H34" s="22"/>
      <c r="I34" s="22"/>
    </row>
    <row r="35" spans="1:9" ht="18.75" x14ac:dyDescent="0.3">
      <c r="A35" s="1" t="s">
        <v>38</v>
      </c>
      <c r="B35" s="23"/>
      <c r="C35" s="23"/>
      <c r="E35" s="23"/>
      <c r="F35" s="23"/>
      <c r="H35" s="23"/>
      <c r="I35" s="23"/>
    </row>
    <row r="36" spans="1:9" ht="18.75" x14ac:dyDescent="0.3">
      <c r="A36" s="24" t="s">
        <v>39</v>
      </c>
      <c r="B36" s="25"/>
      <c r="C36" s="25"/>
      <c r="E36" s="25"/>
      <c r="F36" s="25"/>
      <c r="H36" s="25"/>
      <c r="I36" s="25"/>
    </row>
    <row r="37" spans="1:9" ht="20.25" x14ac:dyDescent="0.35">
      <c r="A37" s="24" t="s">
        <v>40</v>
      </c>
      <c r="B37" s="26"/>
      <c r="C37" s="26"/>
      <c r="E37" s="26"/>
      <c r="F37" s="26"/>
      <c r="H37" s="26"/>
      <c r="I37" s="26"/>
    </row>
    <row r="38" spans="1:9" ht="20.25" x14ac:dyDescent="0.35">
      <c r="A38" s="24" t="s">
        <v>41</v>
      </c>
      <c r="B38" s="25"/>
      <c r="C38" s="25"/>
      <c r="E38" s="25"/>
      <c r="F38" s="25"/>
      <c r="H38" s="25"/>
      <c r="I38" s="25"/>
    </row>
    <row r="39" spans="1:9" ht="18.75" x14ac:dyDescent="0.3">
      <c r="A39" s="1" t="s">
        <v>42</v>
      </c>
      <c r="B39" s="22"/>
      <c r="C39" s="22"/>
      <c r="E39" s="22"/>
      <c r="F39" s="22"/>
      <c r="H39" s="22"/>
      <c r="I39" s="22"/>
    </row>
    <row r="40" spans="1:9" ht="21" x14ac:dyDescent="0.3">
      <c r="A40" s="1" t="s">
        <v>43</v>
      </c>
      <c r="B40" s="22"/>
      <c r="C40" s="22"/>
      <c r="E40" s="22"/>
      <c r="F40" s="22"/>
      <c r="H40" s="22"/>
      <c r="I40" s="22"/>
    </row>
    <row r="41" spans="1:9" x14ac:dyDescent="0.25">
      <c r="A41" s="4"/>
      <c r="B41" s="27"/>
      <c r="C41" s="27"/>
      <c r="E41" s="27"/>
      <c r="F41" s="27"/>
      <c r="H41" s="27"/>
      <c r="I41" s="27"/>
    </row>
    <row r="42" spans="1:9" ht="23.25" x14ac:dyDescent="0.35">
      <c r="A42" s="28" t="s">
        <v>44</v>
      </c>
      <c r="B42" s="29"/>
      <c r="C42" s="22"/>
      <c r="E42" s="29"/>
      <c r="F42" s="22"/>
      <c r="H42" s="29"/>
      <c r="I42" s="22"/>
    </row>
    <row r="43" spans="1:9" ht="24.75" x14ac:dyDescent="0.45">
      <c r="A43" s="28" t="s">
        <v>45</v>
      </c>
      <c r="B43" s="29"/>
      <c r="C43" s="27"/>
      <c r="E43" s="29"/>
      <c r="F43" s="27"/>
      <c r="H43" s="29"/>
      <c r="I43" s="27"/>
    </row>
    <row r="45" spans="1:9" ht="24" x14ac:dyDescent="0.45">
      <c r="A45" s="30" t="s">
        <v>46</v>
      </c>
      <c r="B45" s="31"/>
      <c r="E45" s="31"/>
      <c r="H45" s="31"/>
      <c r="I45" s="4"/>
    </row>
    <row r="46" spans="1:9" ht="18.75" x14ac:dyDescent="0.3">
      <c r="A46" s="32" t="s">
        <v>47</v>
      </c>
      <c r="B46" s="33"/>
      <c r="E46" s="33"/>
      <c r="H46" s="33"/>
      <c r="I46" s="4"/>
    </row>
    <row r="47" spans="1:9" ht="23.25" x14ac:dyDescent="0.35">
      <c r="A47" s="30" t="s">
        <v>48</v>
      </c>
      <c r="B47" s="34"/>
      <c r="E47" s="34"/>
      <c r="H47" s="34"/>
      <c r="I47" s="4"/>
    </row>
    <row r="48" spans="1:9" ht="23.25" x14ac:dyDescent="0.35">
      <c r="A48" s="30" t="s">
        <v>49</v>
      </c>
      <c r="B48" s="34"/>
      <c r="E48" s="34"/>
      <c r="H48" s="34"/>
      <c r="I48" s="4"/>
    </row>
    <row r="49" spans="1:9" x14ac:dyDescent="0.25">
      <c r="H49" s="4"/>
      <c r="I49" s="4"/>
    </row>
    <row r="50" spans="1:9" ht="20.25" x14ac:dyDescent="0.35">
      <c r="A50" s="1" t="s">
        <v>50</v>
      </c>
      <c r="B50" s="35"/>
      <c r="E50" s="35"/>
      <c r="H50" s="35"/>
      <c r="I50" s="4"/>
    </row>
    <row r="51" spans="1:9" ht="20.25" x14ac:dyDescent="0.35">
      <c r="A51" s="1" t="s">
        <v>51</v>
      </c>
      <c r="B51" s="35"/>
      <c r="E51" s="35"/>
      <c r="H51" s="35"/>
      <c r="I51" s="4"/>
    </row>
  </sheetData>
  <mergeCells count="6">
    <mergeCell ref="B3:C3"/>
    <mergeCell ref="E3:F3"/>
    <mergeCell ref="H3:I3"/>
    <mergeCell ref="B28:C28"/>
    <mergeCell ref="E28:F28"/>
    <mergeCell ref="H28:I28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User1</cp:lastModifiedBy>
  <dcterms:created xsi:type="dcterms:W3CDTF">2018-04-11T13:30:57Z</dcterms:created>
  <dcterms:modified xsi:type="dcterms:W3CDTF">2018-04-11T13:32:54Z</dcterms:modified>
</cp:coreProperties>
</file>