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ia2-prof\Documents\"/>
    </mc:Choice>
  </mc:AlternateContent>
  <bookViews>
    <workbookView xWindow="0" yWindow="0" windowWidth="19200" windowHeight="11595" activeTab="2"/>
  </bookViews>
  <sheets>
    <sheet name="ex3" sheetId="2" r:id="rId1"/>
    <sheet name="ex4" sheetId="3" r:id="rId2"/>
    <sheet name="maxVPL" sheetId="4" r:id="rId3"/>
  </sheets>
  <definedNames>
    <definedName name="solver_adj" localSheetId="2" hidden="1">maxVPL!$D$3:$D$7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lhs1" localSheetId="2" hidden="1">maxVPL!$D$3:$D$7</definedName>
    <definedName name="solver_lhs2" localSheetId="2" hidden="1">maxVPL!$D$3:$D$7</definedName>
    <definedName name="solver_lhs3" localSheetId="2" hidden="1">maxVPL!$F$9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3</definedName>
    <definedName name="solver_nwt" localSheetId="2" hidden="1">1</definedName>
    <definedName name="solver_opt" localSheetId="2" hidden="1">maxVPL!$E$9</definedName>
    <definedName name="solver_pre" localSheetId="2" hidden="1">0.000001</definedName>
    <definedName name="solver_rbv" localSheetId="2" hidden="1">1</definedName>
    <definedName name="solver_rel1" localSheetId="2" hidden="1">5</definedName>
    <definedName name="solver_rel2" localSheetId="2" hidden="1">4</definedName>
    <definedName name="solver_rel3" localSheetId="2" hidden="1">1</definedName>
    <definedName name="solver_rhs1" localSheetId="2" hidden="1">binário</definedName>
    <definedName name="solver_rhs2" localSheetId="2" hidden="1">número inteiro</definedName>
    <definedName name="solver_rhs3" localSheetId="2" hidden="1">maxVPL!$C$12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4" l="1"/>
  <c r="F5" i="4"/>
  <c r="F6" i="4"/>
  <c r="F7" i="4"/>
  <c r="F3" i="4"/>
  <c r="E4" i="4"/>
  <c r="E5" i="4"/>
  <c r="E6" i="4"/>
  <c r="E7" i="4"/>
  <c r="E3" i="4"/>
  <c r="I12" i="3"/>
  <c r="I13" i="3"/>
  <c r="I14" i="3" s="1"/>
  <c r="I15" i="3" s="1"/>
  <c r="I16" i="3" s="1"/>
  <c r="I5" i="3"/>
  <c r="I6" i="3" s="1"/>
  <c r="I7" i="3" s="1"/>
  <c r="I4" i="3"/>
  <c r="I3" i="3"/>
  <c r="D3" i="2"/>
  <c r="D4" i="2"/>
  <c r="D5" i="2"/>
  <c r="D6" i="2"/>
  <c r="D2" i="2"/>
  <c r="C3" i="2"/>
  <c r="C5" i="2"/>
  <c r="C6" i="2"/>
  <c r="C2" i="2"/>
  <c r="B10" i="2" s="1"/>
  <c r="H7" i="2"/>
  <c r="H6" i="2"/>
  <c r="H3" i="2"/>
  <c r="C4" i="2" s="1"/>
  <c r="E9" i="4" l="1"/>
  <c r="F9" i="4"/>
  <c r="B14" i="2"/>
  <c r="H9" i="2"/>
  <c r="H10" i="2"/>
</calcChain>
</file>

<file path=xl/sharedStrings.xml><?xml version="1.0" encoding="utf-8"?>
<sst xmlns="http://schemas.openxmlformats.org/spreadsheetml/2006/main" count="89" uniqueCount="38">
  <si>
    <t>CFt</t>
  </si>
  <si>
    <t>k</t>
  </si>
  <si>
    <t>VPL</t>
  </si>
  <si>
    <t>TIR</t>
  </si>
  <si>
    <t>t (ano)</t>
  </si>
  <si>
    <t>Custo de capital</t>
  </si>
  <si>
    <t>Taxa de financiamento</t>
  </si>
  <si>
    <t>Taxa de reaplicacao</t>
  </si>
  <si>
    <t>aa</t>
  </si>
  <si>
    <t>VPL (tradicional)</t>
  </si>
  <si>
    <t>VP saídas</t>
  </si>
  <si>
    <t>VF entradas</t>
  </si>
  <si>
    <t>FLUXO EQUIVALENTE</t>
  </si>
  <si>
    <t>CFt eq</t>
  </si>
  <si>
    <t>TIRM</t>
  </si>
  <si>
    <t>Projeto</t>
  </si>
  <si>
    <t>I0</t>
  </si>
  <si>
    <t>A</t>
  </si>
  <si>
    <t>B</t>
  </si>
  <si>
    <t>C</t>
  </si>
  <si>
    <t>D</t>
  </si>
  <si>
    <t>F</t>
  </si>
  <si>
    <t>E</t>
  </si>
  <si>
    <t>Método 1: ordenar pela TIR</t>
  </si>
  <si>
    <t>Orcamento</t>
  </si>
  <si>
    <t>Investimento necessário</t>
  </si>
  <si>
    <t>não viável</t>
  </si>
  <si>
    <t>Realizar?</t>
  </si>
  <si>
    <t>s</t>
  </si>
  <si>
    <t>Método 2: ordenar pelo VPL</t>
  </si>
  <si>
    <t>Método 3: maximizar soma dos VPL</t>
  </si>
  <si>
    <t>0: náo realiza, 1: realiza</t>
  </si>
  <si>
    <t>VPL realizados</t>
  </si>
  <si>
    <t>SOMA DOS VPLS</t>
  </si>
  <si>
    <t>SOMA DO INV</t>
  </si>
  <si>
    <t>Max SOMA VPLs sujeito a SOMA INV &lt; ORCAMENTO</t>
  </si>
  <si>
    <t>Problema</t>
  </si>
  <si>
    <t>USAR SOLVER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</si>
</sst>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9" fontId="0" fillId="0" borderId="0" xfId="0" applyNumberFormat="1"/>
    <xf numFmtId="4" fontId="0" fillId="0" borderId="0" xfId="0" applyNumberFormat="1"/>
    <xf numFmtId="4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3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" fontId="1" fillId="0" borderId="0" xfId="0" applyNumberFormat="1" applyFont="1"/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145" zoomScaleNormal="145" workbookViewId="0">
      <selection activeCell="B22" sqref="B22"/>
    </sheetView>
  </sheetViews>
  <sheetFormatPr defaultRowHeight="15" x14ac:dyDescent="0.25"/>
  <cols>
    <col min="2" max="2" width="11.140625" customWidth="1"/>
    <col min="3" max="3" width="13.5703125" customWidth="1"/>
    <col min="4" max="4" width="14.7109375" customWidth="1"/>
    <col min="7" max="7" width="26" customWidth="1"/>
    <col min="8" max="8" width="10.42578125" bestFit="1" customWidth="1"/>
  </cols>
  <sheetData>
    <row r="1" spans="1:9" s="4" customFormat="1" ht="30.75" customHeight="1" x14ac:dyDescent="0.25">
      <c r="A1" s="6" t="s">
        <v>4</v>
      </c>
      <c r="B1" s="6" t="s">
        <v>0</v>
      </c>
      <c r="C1" s="5" t="s">
        <v>10</v>
      </c>
      <c r="D1" s="5" t="s">
        <v>11</v>
      </c>
    </row>
    <row r="2" spans="1:9" x14ac:dyDescent="0.25">
      <c r="A2" s="7">
        <v>0</v>
      </c>
      <c r="B2" s="3">
        <v>-10000</v>
      </c>
      <c r="C2" s="3">
        <f>IF(B2&lt;0,B2/(1+H$3)^A2,0)</f>
        <v>-10000</v>
      </c>
      <c r="D2" s="3">
        <f>IF(B2&gt;0,B2*(1+H$4)^(MAX(A:A)-A2),0)</f>
        <v>0</v>
      </c>
      <c r="G2" t="s">
        <v>5</v>
      </c>
      <c r="H2" s="11">
        <v>0.1</v>
      </c>
      <c r="I2" t="s">
        <v>8</v>
      </c>
    </row>
    <row r="3" spans="1:9" x14ac:dyDescent="0.25">
      <c r="A3" s="7">
        <v>1</v>
      </c>
      <c r="B3" s="3">
        <v>2000</v>
      </c>
      <c r="C3" s="3">
        <f t="shared" ref="C3:C6" si="0">IF(B3&lt;0,B3/(1+H$3)^A3,0)</f>
        <v>0</v>
      </c>
      <c r="D3" s="3">
        <f>IF(B3&gt;0,B3*(1+H$4)^(MAX(A:A)-A3),0)</f>
        <v>2315.2500000000005</v>
      </c>
      <c r="G3" t="s">
        <v>6</v>
      </c>
      <c r="H3" s="11">
        <f>H2</f>
        <v>0.1</v>
      </c>
      <c r="I3" t="s">
        <v>8</v>
      </c>
    </row>
    <row r="4" spans="1:9" x14ac:dyDescent="0.25">
      <c r="A4" s="7">
        <v>2</v>
      </c>
      <c r="B4" s="3">
        <v>-1000</v>
      </c>
      <c r="C4" s="3">
        <f t="shared" si="0"/>
        <v>-826.44628099173542</v>
      </c>
      <c r="D4" s="3">
        <f>IF(B4&gt;0,B4*(1+H$4)^(MAX(A:A)-A4),0)</f>
        <v>0</v>
      </c>
      <c r="G4" t="s">
        <v>7</v>
      </c>
      <c r="H4" s="11">
        <v>0.05</v>
      </c>
      <c r="I4" t="s">
        <v>8</v>
      </c>
    </row>
    <row r="5" spans="1:9" x14ac:dyDescent="0.25">
      <c r="A5" s="7">
        <v>3</v>
      </c>
      <c r="B5" s="3">
        <v>8000</v>
      </c>
      <c r="C5" s="3">
        <f t="shared" si="0"/>
        <v>0</v>
      </c>
      <c r="D5" s="3">
        <f>IF(B5&gt;0,B5*(1+H$4)^(MAX(A:A)-A5),0)</f>
        <v>8400</v>
      </c>
    </row>
    <row r="6" spans="1:9" x14ac:dyDescent="0.25">
      <c r="A6" s="7">
        <v>4</v>
      </c>
      <c r="B6" s="3">
        <v>5000</v>
      </c>
      <c r="C6" s="3">
        <f t="shared" si="0"/>
        <v>0</v>
      </c>
      <c r="D6" s="3">
        <f>IF(B6&gt;0,B6*(1+H$4)^(MAX(A:A)-A6),0)</f>
        <v>5000</v>
      </c>
      <c r="G6" t="s">
        <v>9</v>
      </c>
      <c r="H6" s="3">
        <f>NPV(H2,B3:B6)+B2</f>
        <v>417.32122122805595</v>
      </c>
    </row>
    <row r="7" spans="1:9" x14ac:dyDescent="0.25">
      <c r="G7" t="s">
        <v>3</v>
      </c>
      <c r="H7" s="12">
        <f>IRR(B2:B6)</f>
        <v>0.11483611191252252</v>
      </c>
    </row>
    <row r="8" spans="1:9" x14ac:dyDescent="0.25">
      <c r="A8" s="8" t="s">
        <v>12</v>
      </c>
      <c r="H8" s="9"/>
    </row>
    <row r="9" spans="1:9" x14ac:dyDescent="0.25">
      <c r="A9" s="6" t="s">
        <v>4</v>
      </c>
      <c r="B9" s="10" t="s">
        <v>13</v>
      </c>
      <c r="G9" t="s">
        <v>14</v>
      </c>
      <c r="H9" s="12">
        <f>IRR(B10:B14)</f>
        <v>9.7637263037804845E-2</v>
      </c>
    </row>
    <row r="10" spans="1:9" x14ac:dyDescent="0.25">
      <c r="A10" s="7">
        <v>0</v>
      </c>
      <c r="B10" s="3">
        <f>SUM(C:C)</f>
        <v>-10826.446280991735</v>
      </c>
      <c r="G10" t="s">
        <v>2</v>
      </c>
      <c r="H10" s="3">
        <f>NPV(H2,B11:B14)+B10</f>
        <v>-92.719076565812429</v>
      </c>
    </row>
    <row r="11" spans="1:9" x14ac:dyDescent="0.25">
      <c r="A11" s="7">
        <v>1</v>
      </c>
      <c r="B11">
        <v>0</v>
      </c>
    </row>
    <row r="12" spans="1:9" x14ac:dyDescent="0.25">
      <c r="A12" s="7">
        <v>2</v>
      </c>
      <c r="B12">
        <v>0</v>
      </c>
    </row>
    <row r="13" spans="1:9" x14ac:dyDescent="0.25">
      <c r="A13" s="7">
        <v>3</v>
      </c>
      <c r="B13">
        <v>0</v>
      </c>
    </row>
    <row r="14" spans="1:9" x14ac:dyDescent="0.25">
      <c r="A14" s="7">
        <v>4</v>
      </c>
      <c r="B14" s="3">
        <f>SUM(D:D)</f>
        <v>15715.25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10" zoomScale="145" zoomScaleNormal="145" workbookViewId="0">
      <selection activeCell="H25" sqref="H21:H25"/>
    </sheetView>
  </sheetViews>
  <sheetFormatPr defaultRowHeight="15" x14ac:dyDescent="0.25"/>
  <cols>
    <col min="1" max="1" width="11.5703125" customWidth="1"/>
    <col min="2" max="2" width="11.42578125" customWidth="1"/>
    <col min="4" max="4" width="12.28515625" customWidth="1"/>
    <col min="7" max="7" width="10.5703125" bestFit="1" customWidth="1"/>
    <col min="8" max="8" width="11.28515625" customWidth="1"/>
    <col min="9" max="9" width="13" customWidth="1"/>
  </cols>
  <sheetData>
    <row r="1" spans="1:10" x14ac:dyDescent="0.25">
      <c r="A1" s="8" t="s">
        <v>1</v>
      </c>
      <c r="B1" s="1">
        <v>0.1</v>
      </c>
      <c r="F1" s="15" t="s">
        <v>23</v>
      </c>
    </row>
    <row r="2" spans="1:10" ht="30" x14ac:dyDescent="0.25">
      <c r="A2" s="8" t="s">
        <v>24</v>
      </c>
      <c r="B2" s="3">
        <v>220000</v>
      </c>
      <c r="F2" s="6" t="s">
        <v>15</v>
      </c>
      <c r="G2" s="6" t="s">
        <v>16</v>
      </c>
      <c r="H2" s="6" t="s">
        <v>3</v>
      </c>
      <c r="I2" s="16" t="s">
        <v>25</v>
      </c>
      <c r="J2" s="14" t="s">
        <v>27</v>
      </c>
    </row>
    <row r="3" spans="1:10" x14ac:dyDescent="0.25">
      <c r="A3" s="6" t="s">
        <v>15</v>
      </c>
      <c r="B3" s="6" t="s">
        <v>16</v>
      </c>
      <c r="C3" s="6" t="s">
        <v>3</v>
      </c>
      <c r="D3" s="6" t="s">
        <v>2</v>
      </c>
      <c r="F3" s="7" t="s">
        <v>17</v>
      </c>
      <c r="G3" s="3">
        <v>80000</v>
      </c>
      <c r="H3" s="13">
        <v>0.2</v>
      </c>
      <c r="I3" s="2">
        <f>G3</f>
        <v>80000</v>
      </c>
      <c r="J3" t="s">
        <v>28</v>
      </c>
    </row>
    <row r="4" spans="1:10" x14ac:dyDescent="0.25">
      <c r="A4" s="7" t="s">
        <v>17</v>
      </c>
      <c r="B4" s="3">
        <v>80000</v>
      </c>
      <c r="C4" s="13">
        <v>0.2</v>
      </c>
      <c r="D4" s="3">
        <v>42000</v>
      </c>
      <c r="F4" s="7" t="s">
        <v>18</v>
      </c>
      <c r="G4" s="3">
        <v>100000</v>
      </c>
      <c r="H4" s="13">
        <v>0.16</v>
      </c>
      <c r="I4" s="2">
        <f>I3+G4</f>
        <v>180000</v>
      </c>
      <c r="J4" t="s">
        <v>28</v>
      </c>
    </row>
    <row r="5" spans="1:10" x14ac:dyDescent="0.25">
      <c r="A5" s="7" t="s">
        <v>18</v>
      </c>
      <c r="B5" s="3">
        <v>100000</v>
      </c>
      <c r="C5" s="13">
        <v>0.16</v>
      </c>
      <c r="D5" s="3">
        <v>45000</v>
      </c>
      <c r="F5" s="7" t="s">
        <v>19</v>
      </c>
      <c r="G5" s="3">
        <v>60000</v>
      </c>
      <c r="H5" s="13">
        <v>0.15</v>
      </c>
      <c r="I5" s="2">
        <f t="shared" ref="I5:I7" si="0">I4+G5</f>
        <v>240000</v>
      </c>
    </row>
    <row r="6" spans="1:10" x14ac:dyDescent="0.25">
      <c r="A6" s="7" t="s">
        <v>19</v>
      </c>
      <c r="B6" s="3">
        <v>60000</v>
      </c>
      <c r="C6" s="13">
        <v>0.15</v>
      </c>
      <c r="D6" s="3">
        <v>19000</v>
      </c>
      <c r="F6" s="7" t="s">
        <v>20</v>
      </c>
      <c r="G6" s="3">
        <v>70000</v>
      </c>
      <c r="H6" s="13">
        <v>0.12</v>
      </c>
      <c r="I6" s="2">
        <f t="shared" si="0"/>
        <v>310000</v>
      </c>
    </row>
    <row r="7" spans="1:10" x14ac:dyDescent="0.25">
      <c r="A7" s="7" t="s">
        <v>20</v>
      </c>
      <c r="B7" s="3">
        <v>70000</v>
      </c>
      <c r="C7" s="13">
        <v>0.12</v>
      </c>
      <c r="D7" s="3">
        <v>20000</v>
      </c>
      <c r="F7" s="7" t="s">
        <v>22</v>
      </c>
      <c r="G7" s="3">
        <v>110000</v>
      </c>
      <c r="H7" s="13">
        <v>0.11</v>
      </c>
      <c r="I7" s="2">
        <f t="shared" si="0"/>
        <v>420000</v>
      </c>
    </row>
    <row r="8" spans="1:10" x14ac:dyDescent="0.25">
      <c r="A8" s="7" t="s">
        <v>21</v>
      </c>
      <c r="B8" s="3">
        <v>40000</v>
      </c>
      <c r="C8" s="13">
        <v>0.08</v>
      </c>
      <c r="D8" s="3">
        <v>-4000</v>
      </c>
      <c r="F8" s="7" t="s">
        <v>21</v>
      </c>
      <c r="G8" s="3">
        <v>40000</v>
      </c>
      <c r="H8" s="13">
        <v>0.08</v>
      </c>
      <c r="I8" t="s">
        <v>26</v>
      </c>
    </row>
    <row r="9" spans="1:10" x14ac:dyDescent="0.25">
      <c r="A9" s="7" t="s">
        <v>22</v>
      </c>
      <c r="B9" s="3">
        <v>110000</v>
      </c>
      <c r="C9" s="13">
        <v>0.11</v>
      </c>
      <c r="D9" s="3">
        <v>16500</v>
      </c>
    </row>
    <row r="10" spans="1:10" x14ac:dyDescent="0.25">
      <c r="F10" s="15" t="s">
        <v>29</v>
      </c>
    </row>
    <row r="11" spans="1:10" ht="30" x14ac:dyDescent="0.25">
      <c r="F11" s="6" t="s">
        <v>15</v>
      </c>
      <c r="G11" s="6" t="s">
        <v>16</v>
      </c>
      <c r="H11" s="6" t="s">
        <v>2</v>
      </c>
      <c r="I11" s="16" t="s">
        <v>25</v>
      </c>
      <c r="J11" s="14" t="s">
        <v>27</v>
      </c>
    </row>
    <row r="12" spans="1:10" x14ac:dyDescent="0.25">
      <c r="F12" s="7" t="s">
        <v>18</v>
      </c>
      <c r="G12" s="3">
        <v>100000</v>
      </c>
      <c r="H12" s="3">
        <v>45000</v>
      </c>
      <c r="I12" s="2">
        <f>G12</f>
        <v>100000</v>
      </c>
      <c r="J12" t="s">
        <v>28</v>
      </c>
    </row>
    <row r="13" spans="1:10" x14ac:dyDescent="0.25">
      <c r="F13" s="7" t="s">
        <v>17</v>
      </c>
      <c r="G13" s="3">
        <v>80000</v>
      </c>
      <c r="H13" s="3">
        <v>42000</v>
      </c>
      <c r="I13" s="2">
        <f>I12+G13</f>
        <v>180000</v>
      </c>
      <c r="J13" t="s">
        <v>28</v>
      </c>
    </row>
    <row r="14" spans="1:10" x14ac:dyDescent="0.25">
      <c r="F14" s="7" t="s">
        <v>20</v>
      </c>
      <c r="G14" s="3">
        <v>70000</v>
      </c>
      <c r="H14" s="3">
        <v>20000</v>
      </c>
      <c r="I14" s="2">
        <f t="shared" ref="I14:I16" si="1">I13+G14</f>
        <v>250000</v>
      </c>
    </row>
    <row r="15" spans="1:10" x14ac:dyDescent="0.25">
      <c r="F15" s="7" t="s">
        <v>19</v>
      </c>
      <c r="G15" s="3">
        <v>60000</v>
      </c>
      <c r="H15" s="3">
        <v>19000</v>
      </c>
      <c r="I15" s="2">
        <f t="shared" si="1"/>
        <v>310000</v>
      </c>
    </row>
    <row r="16" spans="1:10" x14ac:dyDescent="0.25">
      <c r="F16" s="7" t="s">
        <v>22</v>
      </c>
      <c r="G16" s="3">
        <v>110000</v>
      </c>
      <c r="H16" s="3">
        <v>16500</v>
      </c>
      <c r="I16" s="2">
        <f t="shared" si="1"/>
        <v>420000</v>
      </c>
    </row>
    <row r="17" spans="6:10" x14ac:dyDescent="0.25">
      <c r="F17" s="7" t="s">
        <v>21</v>
      </c>
      <c r="G17" s="3">
        <v>40000</v>
      </c>
      <c r="H17" s="3">
        <v>-4000</v>
      </c>
      <c r="I17" t="s">
        <v>26</v>
      </c>
    </row>
    <row r="19" spans="6:10" x14ac:dyDescent="0.25">
      <c r="F19" s="15" t="s">
        <v>30</v>
      </c>
    </row>
    <row r="20" spans="6:10" x14ac:dyDescent="0.25">
      <c r="F20" s="6" t="s">
        <v>15</v>
      </c>
      <c r="G20" s="6" t="s">
        <v>16</v>
      </c>
      <c r="H20" s="6" t="s">
        <v>2</v>
      </c>
      <c r="I20" s="16"/>
      <c r="J20" s="14"/>
    </row>
    <row r="21" spans="6:10" x14ac:dyDescent="0.25">
      <c r="F21" s="7" t="s">
        <v>18</v>
      </c>
      <c r="G21" s="3">
        <v>100000</v>
      </c>
      <c r="H21" s="3">
        <v>45000</v>
      </c>
      <c r="I21" s="2"/>
    </row>
    <row r="22" spans="6:10" x14ac:dyDescent="0.25">
      <c r="F22" s="7" t="s">
        <v>17</v>
      </c>
      <c r="G22" s="3">
        <v>80000</v>
      </c>
      <c r="H22" s="3">
        <v>42000</v>
      </c>
      <c r="I22" s="2"/>
    </row>
    <row r="23" spans="6:10" x14ac:dyDescent="0.25">
      <c r="F23" s="7" t="s">
        <v>20</v>
      </c>
      <c r="G23" s="3">
        <v>70000</v>
      </c>
      <c r="H23" s="3">
        <v>20000</v>
      </c>
      <c r="I23" s="2"/>
    </row>
    <row r="24" spans="6:10" x14ac:dyDescent="0.25">
      <c r="F24" s="7" t="s">
        <v>19</v>
      </c>
      <c r="G24" s="3">
        <v>60000</v>
      </c>
      <c r="H24" s="3">
        <v>19000</v>
      </c>
      <c r="I24" s="2"/>
    </row>
    <row r="25" spans="6:10" x14ac:dyDescent="0.25">
      <c r="F25" s="7" t="s">
        <v>22</v>
      </c>
      <c r="G25" s="3">
        <v>110000</v>
      </c>
      <c r="H25" s="3">
        <v>16500</v>
      </c>
      <c r="I25" s="2"/>
    </row>
    <row r="26" spans="6:10" x14ac:dyDescent="0.25">
      <c r="F26" s="7" t="s">
        <v>21</v>
      </c>
      <c r="G26" s="3">
        <v>40000</v>
      </c>
      <c r="H26" s="3">
        <v>-4000</v>
      </c>
      <c r="I26" t="s">
        <v>26</v>
      </c>
    </row>
  </sheetData>
  <sortState ref="F12:H17">
    <sortCondition descending="1" ref="H12:H17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="145" zoomScaleNormal="145" workbookViewId="0">
      <selection activeCell="B15" sqref="B15"/>
    </sheetView>
  </sheetViews>
  <sheetFormatPr defaultRowHeight="15" x14ac:dyDescent="0.25"/>
  <cols>
    <col min="1" max="1" width="9.5703125" customWidth="1"/>
    <col min="2" max="3" width="15.85546875" customWidth="1"/>
    <col min="4" max="4" width="21.28515625" customWidth="1"/>
    <col min="5" max="6" width="15.7109375" customWidth="1"/>
  </cols>
  <sheetData>
    <row r="1" spans="1:6" x14ac:dyDescent="0.25">
      <c r="A1" s="15" t="s">
        <v>30</v>
      </c>
      <c r="D1" s="17" t="s">
        <v>31</v>
      </c>
      <c r="F1" s="19" t="s">
        <v>25</v>
      </c>
    </row>
    <row r="2" spans="1:6" x14ac:dyDescent="0.25">
      <c r="A2" s="6" t="s">
        <v>15</v>
      </c>
      <c r="B2" s="6" t="s">
        <v>16</v>
      </c>
      <c r="C2" s="6" t="s">
        <v>2</v>
      </c>
      <c r="D2" s="14" t="s">
        <v>27</v>
      </c>
      <c r="E2" s="14" t="s">
        <v>32</v>
      </c>
      <c r="F2" s="19"/>
    </row>
    <row r="3" spans="1:6" x14ac:dyDescent="0.25">
      <c r="A3" s="7" t="s">
        <v>18</v>
      </c>
      <c r="B3" s="3">
        <v>100000</v>
      </c>
      <c r="C3" s="3">
        <v>45000</v>
      </c>
      <c r="D3" s="9">
        <v>1</v>
      </c>
      <c r="E3" s="3">
        <f>D3*C3</f>
        <v>45000</v>
      </c>
      <c r="F3" s="3">
        <f>D3*B3</f>
        <v>100000</v>
      </c>
    </row>
    <row r="4" spans="1:6" x14ac:dyDescent="0.25">
      <c r="A4" s="7" t="s">
        <v>17</v>
      </c>
      <c r="B4" s="3">
        <v>80000</v>
      </c>
      <c r="C4" s="3">
        <v>42000</v>
      </c>
      <c r="D4" s="9">
        <v>1</v>
      </c>
      <c r="E4" s="3">
        <f t="shared" ref="E4:E7" si="0">D4*C4</f>
        <v>42000</v>
      </c>
      <c r="F4" s="3">
        <f t="shared" ref="F4:F7" si="1">D4*B4</f>
        <v>80000</v>
      </c>
    </row>
    <row r="5" spans="1:6" x14ac:dyDescent="0.25">
      <c r="A5" s="7" t="s">
        <v>20</v>
      </c>
      <c r="B5" s="3">
        <v>70000</v>
      </c>
      <c r="C5" s="3">
        <v>20000</v>
      </c>
      <c r="D5" s="9">
        <v>0</v>
      </c>
      <c r="E5" s="3">
        <f t="shared" si="0"/>
        <v>0</v>
      </c>
      <c r="F5" s="3">
        <f t="shared" si="1"/>
        <v>0</v>
      </c>
    </row>
    <row r="6" spans="1:6" x14ac:dyDescent="0.25">
      <c r="A6" s="7" t="s">
        <v>19</v>
      </c>
      <c r="B6" s="3">
        <v>60000</v>
      </c>
      <c r="C6" s="3">
        <v>19000</v>
      </c>
      <c r="D6" s="9">
        <v>0</v>
      </c>
      <c r="E6" s="3">
        <f t="shared" si="0"/>
        <v>0</v>
      </c>
      <c r="F6" s="3">
        <f t="shared" si="1"/>
        <v>0</v>
      </c>
    </row>
    <row r="7" spans="1:6" x14ac:dyDescent="0.25">
      <c r="A7" s="7" t="s">
        <v>22</v>
      </c>
      <c r="B7" s="3">
        <v>110000</v>
      </c>
      <c r="C7" s="3">
        <v>16500</v>
      </c>
      <c r="D7" s="9">
        <v>0</v>
      </c>
      <c r="E7" s="3">
        <f t="shared" si="0"/>
        <v>0</v>
      </c>
      <c r="F7" s="3">
        <f t="shared" si="1"/>
        <v>0</v>
      </c>
    </row>
    <row r="9" spans="1:6" x14ac:dyDescent="0.25">
      <c r="B9" t="s">
        <v>36</v>
      </c>
      <c r="E9" s="18">
        <f>SUM(E3:E7)</f>
        <v>87000</v>
      </c>
      <c r="F9" s="18">
        <f>SUM(F3:F7)</f>
        <v>180000</v>
      </c>
    </row>
    <row r="10" spans="1:6" x14ac:dyDescent="0.25">
      <c r="B10" t="s">
        <v>35</v>
      </c>
      <c r="E10" s="10" t="s">
        <v>33</v>
      </c>
      <c r="F10" s="10" t="s">
        <v>34</v>
      </c>
    </row>
    <row r="12" spans="1:6" x14ac:dyDescent="0.25">
      <c r="B12" t="s">
        <v>24</v>
      </c>
      <c r="C12" s="3">
        <v>220000</v>
      </c>
    </row>
    <row r="14" spans="1:6" x14ac:dyDescent="0.25">
      <c r="B14" t="s">
        <v>37</v>
      </c>
    </row>
  </sheetData>
  <mergeCells count="1">
    <mergeCell ref="F1:F2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0A71A37-C121-4161-B2D9-2A2D91467C0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ex3</vt:lpstr>
      <vt:lpstr>ex4</vt:lpstr>
      <vt:lpstr>maxVPL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LEIA</dc:creator>
  <cp:lastModifiedBy>LEIA</cp:lastModifiedBy>
  <dcterms:created xsi:type="dcterms:W3CDTF">2018-03-23T00:01:26Z</dcterms:created>
  <dcterms:modified xsi:type="dcterms:W3CDTF">2018-03-23T00:58:48Z</dcterms:modified>
</cp:coreProperties>
</file>