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5565" windowHeight="5685" activeTab="3"/>
  </bookViews>
  <sheets>
    <sheet name="Fotoperído" sheetId="1" r:id="rId1"/>
    <sheet name="Declinação Solar" sheetId="2" r:id="rId2"/>
    <sheet name="Radiação no topo da atmosfera" sheetId="3" r:id="rId3"/>
    <sheet name="Inserir a Latitude do Local" sheetId="4" r:id="rId4"/>
    <sheet name="Plan2" sheetId="5" r:id="rId5"/>
    <sheet name="Plan3" sheetId="6" r:id="rId6"/>
  </sheets>
  <definedNames>
    <definedName name="_xlnm.Print_Area" localSheetId="3">'Inserir a Latitude do Local'!$A$1:$U$369</definedName>
  </definedNames>
  <calcPr fullCalcOnLoad="1"/>
</workbook>
</file>

<file path=xl/sharedStrings.xml><?xml version="1.0" encoding="utf-8"?>
<sst xmlns="http://schemas.openxmlformats.org/spreadsheetml/2006/main" count="425" uniqueCount="38">
  <si>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</si>
  <si>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</si>
  <si>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</si>
  <si>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</si>
  <si>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</si>
  <si>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</si>
  <si>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</si>
  <si>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</si>
  <si>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</si>
  <si>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</si>
  <si>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</si>
  <si>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</si>
  <si>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senH</t>
  </si>
  <si>
    <r>
      <t>sen</t>
    </r>
    <r>
      <rPr>
        <sz val="10"/>
        <rFont val="Symbol"/>
        <family val="1"/>
      </rPr>
      <t>j</t>
    </r>
  </si>
  <si>
    <r>
      <t>cos</t>
    </r>
    <r>
      <rPr>
        <sz val="10"/>
        <rFont val="Symbol"/>
        <family val="1"/>
      </rPr>
      <t>j</t>
    </r>
  </si>
  <si>
    <r>
      <t>sen</t>
    </r>
    <r>
      <rPr>
        <sz val="10"/>
        <rFont val="Symbol"/>
        <family val="1"/>
      </rPr>
      <t>d</t>
    </r>
  </si>
  <si>
    <r>
      <t>cos</t>
    </r>
    <r>
      <rPr>
        <sz val="10"/>
        <rFont val="Symbol"/>
        <family val="1"/>
      </rPr>
      <t>d</t>
    </r>
  </si>
  <si>
    <r>
      <t>tg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</t>
    </r>
  </si>
  <si>
    <t>nº do dia do ano</t>
  </si>
  <si>
    <t>mês/dia</t>
  </si>
  <si>
    <r>
      <t>tg</t>
    </r>
    <r>
      <rPr>
        <sz val="10"/>
        <rFont val="Symbol"/>
        <family val="1"/>
      </rPr>
      <t xml:space="preserve"> j</t>
    </r>
    <r>
      <rPr>
        <sz val="10"/>
        <rFont val="Times New Roman"/>
        <family val="1"/>
      </rPr>
      <t xml:space="preserve"> .tg </t>
    </r>
    <r>
      <rPr>
        <sz val="10"/>
        <rFont val="Symbol"/>
        <family val="1"/>
      </rPr>
      <t xml:space="preserve">d </t>
    </r>
  </si>
  <si>
    <r>
      <t>tg</t>
    </r>
    <r>
      <rPr>
        <sz val="10"/>
        <rFont val="Symbol"/>
        <family val="1"/>
      </rPr>
      <t xml:space="preserve">j </t>
    </r>
  </si>
  <si>
    <r>
      <t>H = arc cos(-tg</t>
    </r>
    <r>
      <rPr>
        <sz val="10"/>
        <rFont val="Symbol"/>
        <family val="1"/>
      </rPr>
      <t>j</t>
    </r>
    <r>
      <rPr>
        <sz val="10"/>
        <rFont val="Times New Roman"/>
        <family val="1"/>
      </rPr>
      <t>.tg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) </t>
    </r>
  </si>
  <si>
    <r>
      <t>Latitude</t>
    </r>
    <r>
      <rPr>
        <sz val="10"/>
        <rFont val="Symbol"/>
        <family val="1"/>
      </rPr>
      <t xml:space="preserve"> j </t>
    </r>
  </si>
  <si>
    <r>
      <t>x=2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(n-1)/365</t>
    </r>
  </si>
  <si>
    <r>
      <t xml:space="preserve">Declinação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  23,45*sen[2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/365(284+n)]</t>
    </r>
  </si>
  <si>
    <t>Distância Terra-Sol</t>
  </si>
  <si>
    <t>N=2H/15</t>
  </si>
  <si>
    <t>Média mensal</t>
  </si>
  <si>
    <t>Entrar com a latitude do local</t>
  </si>
  <si>
    <t>MJ/m²</t>
  </si>
  <si>
    <r>
      <t>d = 150*10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.raiz[(D/d)²]/(D/d)²</t>
    </r>
  </si>
  <si>
    <r>
      <t xml:space="preserve">Declinação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  0,006918-0,399912cosx+
+0,070257senx-0,006758cos2x+
+0,000907sen2x-0,002697cos3x+0,00148sen3x</t>
    </r>
  </si>
  <si>
    <t>(D/d)² = 1,00011+0,034221cosx+
+0,00128senx+0,000719cos2x+0,000077sen2x</t>
  </si>
  <si>
    <r>
      <t>D=1UA=150*10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>km</t>
    </r>
  </si>
  <si>
    <t>Positivo para HN e negativo para HS.</t>
  </si>
  <si>
    <t>Fotoperíodo</t>
  </si>
  <si>
    <r>
      <t>Ro = 37,6.(D/d)².(H.sen</t>
    </r>
    <r>
      <rPr>
        <sz val="10"/>
        <color indexed="10"/>
        <rFont val="Symbol"/>
        <family val="1"/>
      </rPr>
      <t>j</t>
    </r>
    <r>
      <rPr>
        <sz val="10"/>
        <color indexed="10"/>
        <rFont val="Times New Roman"/>
        <family val="1"/>
      </rPr>
      <t>.sen</t>
    </r>
    <r>
      <rPr>
        <sz val="10"/>
        <color indexed="10"/>
        <rFont val="Symbol"/>
        <family val="1"/>
      </rPr>
      <t>d</t>
    </r>
    <r>
      <rPr>
        <sz val="10"/>
        <color indexed="10"/>
        <rFont val="Times New Roman"/>
        <family val="1"/>
      </rPr>
      <t>+cos</t>
    </r>
    <r>
      <rPr>
        <sz val="10"/>
        <color indexed="10"/>
        <rFont val="Symbol"/>
        <family val="1"/>
      </rPr>
      <t>j</t>
    </r>
    <r>
      <rPr>
        <sz val="10"/>
        <color indexed="10"/>
        <rFont val="Times New Roman"/>
        <family val="1"/>
      </rPr>
      <t>.cos</t>
    </r>
    <r>
      <rPr>
        <sz val="10"/>
        <color indexed="10"/>
        <rFont val="Symbol"/>
        <family val="1"/>
      </rPr>
      <t>d</t>
    </r>
    <r>
      <rPr>
        <sz val="10"/>
        <color indexed="10"/>
        <rFont val="Times New Roman"/>
        <family val="1"/>
      </rPr>
      <t>.senH)</t>
    </r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</si>
</sst>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0.0000"/>
    <numFmt numFmtId="181" formatCode="0.00000"/>
    <numFmt numFmtId="182" formatCode="0.0000000"/>
    <numFmt numFmtId="183" formatCode="0.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E+00"/>
  </numFmts>
  <fonts count="55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0"/>
      <color indexed="10"/>
      <name val="Symbol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Times New Roman"/>
      <family val="1"/>
    </font>
    <font>
      <sz val="28"/>
      <color indexed="10"/>
      <name val="Times New Roman"/>
      <family val="1"/>
    </font>
    <font>
      <sz val="24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2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78" fontId="2" fillId="34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178" fontId="2" fillId="36" borderId="10" xfId="0" applyNumberFormat="1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178" fontId="3" fillId="37" borderId="10" xfId="0" applyNumberFormat="1" applyFont="1" applyFill="1" applyBorder="1" applyAlignment="1">
      <alignment horizontal="center"/>
    </xf>
    <xf numFmtId="2" fontId="3" fillId="37" borderId="11" xfId="0" applyNumberFormat="1" applyFont="1" applyFill="1" applyBorder="1" applyAlignment="1">
      <alignment/>
    </xf>
    <xf numFmtId="180" fontId="3" fillId="37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98" fontId="2" fillId="0" borderId="0" xfId="0" applyNumberFormat="1" applyFont="1" applyFill="1" applyBorder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80" fontId="2" fillId="38" borderId="10" xfId="0" applyNumberFormat="1" applyFont="1" applyFill="1" applyBorder="1" applyAlignment="1">
      <alignment horizontal="center"/>
    </xf>
    <xf numFmtId="178" fontId="2" fillId="38" borderId="10" xfId="0" applyNumberFormat="1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2" fontId="53" fillId="38" borderId="11" xfId="0" applyNumberFormat="1" applyFont="1" applyFill="1" applyBorder="1" applyAlignment="1">
      <alignment/>
    </xf>
    <xf numFmtId="0" fontId="53" fillId="38" borderId="12" xfId="0" applyFont="1" applyFill="1" applyBorder="1" applyAlignment="1">
      <alignment/>
    </xf>
    <xf numFmtId="2" fontId="53" fillId="33" borderId="11" xfId="0" applyNumberFormat="1" applyFont="1" applyFill="1" applyBorder="1" applyAlignment="1">
      <alignment/>
    </xf>
    <xf numFmtId="0" fontId="53" fillId="33" borderId="12" xfId="0" applyFont="1" applyFill="1" applyBorder="1" applyAlignment="1">
      <alignment/>
    </xf>
    <xf numFmtId="2" fontId="53" fillId="34" borderId="11" xfId="0" applyNumberFormat="1" applyFont="1" applyFill="1" applyBorder="1" applyAlignment="1">
      <alignment/>
    </xf>
    <xf numFmtId="0" fontId="53" fillId="34" borderId="12" xfId="0" applyFont="1" applyFill="1" applyBorder="1" applyAlignment="1">
      <alignment/>
    </xf>
    <xf numFmtId="2" fontId="53" fillId="35" borderId="11" xfId="0" applyNumberFormat="1" applyFont="1" applyFill="1" applyBorder="1" applyAlignment="1">
      <alignment/>
    </xf>
    <xf numFmtId="0" fontId="53" fillId="35" borderId="12" xfId="0" applyFont="1" applyFill="1" applyBorder="1" applyAlignment="1">
      <alignment/>
    </xf>
    <xf numFmtId="2" fontId="53" fillId="37" borderId="11" xfId="0" applyNumberFormat="1" applyFont="1" applyFill="1" applyBorder="1" applyAlignment="1">
      <alignment/>
    </xf>
    <xf numFmtId="0" fontId="53" fillId="37" borderId="12" xfId="0" applyFont="1" applyFill="1" applyBorder="1" applyAlignment="1">
      <alignment/>
    </xf>
    <xf numFmtId="2" fontId="53" fillId="36" borderId="11" xfId="0" applyNumberFormat="1" applyFont="1" applyFill="1" applyBorder="1" applyAlignment="1">
      <alignment/>
    </xf>
    <xf numFmtId="0" fontId="53" fillId="36" borderId="12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2" fontId="53" fillId="0" borderId="10" xfId="0" applyNumberFormat="1" applyFont="1" applyFill="1" applyBorder="1" applyAlignment="1">
      <alignment horizontal="center"/>
    </xf>
    <xf numFmtId="178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28" fillId="39" borderId="14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Fotoperíodo em função da Latitude</a:t>
            </a:r>
          </a:p>
        </c:rich>
      </c:tx>
      <c:layout>
        <c:manualLayout>
          <c:xMode val="factor"/>
          <c:yMode val="factor"/>
          <c:x val="0.039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8525"/>
          <c:w val="0.993"/>
          <c:h val="0.89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'Inserir a Latitude do Local'!$J$5:$J$369</c:f>
              <c:numCache>
                <c:ptCount val="365"/>
                <c:pt idx="0">
                  <c:v>13.38494085700046</c:v>
                </c:pt>
                <c:pt idx="1">
                  <c:v>13.379436748901684</c:v>
                </c:pt>
                <c:pt idx="2">
                  <c:v>13.373479702950315</c:v>
                </c:pt>
                <c:pt idx="3">
                  <c:v>13.367073415220586</c:v>
                </c:pt>
                <c:pt idx="4">
                  <c:v>13.360221833838157</c:v>
                </c:pt>
                <c:pt idx="5">
                  <c:v>13.35292915093695</c:v>
                </c:pt>
                <c:pt idx="6">
                  <c:v>13.345199794212398</c:v>
                </c:pt>
                <c:pt idx="7">
                  <c:v>13.337038418105065</c:v>
                </c:pt>
                <c:pt idx="8">
                  <c:v>13.328449894649514</c:v>
                </c:pt>
                <c:pt idx="9">
                  <c:v>13.319439304024165</c:v>
                </c:pt>
                <c:pt idx="10">
                  <c:v>13.31001192483835</c:v>
                </c:pt>
                <c:pt idx="11">
                  <c:v>13.300173224193149</c:v>
                </c:pt>
                <c:pt idx="12">
                  <c:v>13.289928847552803</c:v>
                </c:pt>
                <c:pt idx="13">
                  <c:v>13.279284608463286</c:v>
                </c:pt>
                <c:pt idx="14">
                  <c:v>13.268246478154584</c:v>
                </c:pt>
                <c:pt idx="15">
                  <c:v>13.25682057506257</c:v>
                </c:pt>
                <c:pt idx="16">
                  <c:v>13.245013154305953</c:v>
                </c:pt>
                <c:pt idx="17">
                  <c:v>13.232830597152875</c:v>
                </c:pt>
                <c:pt idx="18">
                  <c:v>13.220279400510893</c:v>
                </c:pt>
                <c:pt idx="19">
                  <c:v>13.207366166472887</c:v>
                </c:pt>
                <c:pt idx="20">
                  <c:v>13.194097591950477</c:v>
                </c:pt>
                <c:pt idx="21">
                  <c:v>13.180480458424917</c:v>
                </c:pt>
                <c:pt idx="22">
                  <c:v>13.166521621844282</c:v>
                </c:pt>
                <c:pt idx="23">
                  <c:v>13.152228002694143</c:v>
                </c:pt>
                <c:pt idx="24">
                  <c:v>13.137606576267322</c:v>
                </c:pt>
                <c:pt idx="25">
                  <c:v>13.122664363156803</c:v>
                </c:pt>
                <c:pt idx="26">
                  <c:v>13.107408419994057</c:v>
                </c:pt>
                <c:pt idx="27">
                  <c:v>13.091845830453432</c:v>
                </c:pt>
                <c:pt idx="28">
                  <c:v>13.075983696541439</c:v>
                </c:pt>
                <c:pt idx="29">
                  <c:v>13.059829130188064</c:v>
                </c:pt>
                <c:pt idx="30">
                  <c:v>13.043389245155467</c:v>
                </c:pt>
                <c:pt idx="31">
                  <c:v>13.026671149277702</c:v>
                </c:pt>
                <c:pt idx="32">
                  <c:v>13.009681937043355</c:v>
                </c:pt>
                <c:pt idx="33">
                  <c:v>12.992428682531342</c:v>
                </c:pt>
                <c:pt idx="34">
                  <c:v>12.974918432708444</c:v>
                </c:pt>
                <c:pt idx="35">
                  <c:v>12.957158201095567</c:v>
                </c:pt>
                <c:pt idx="36">
                  <c:v>12.939154961808141</c:v>
                </c:pt>
                <c:pt idx="37">
                  <c:v>12.92091564397464</c:v>
                </c:pt>
                <c:pt idx="38">
                  <c:v>12.902447126535744</c:v>
                </c:pt>
                <c:pt idx="39">
                  <c:v>12.883756233425286</c:v>
                </c:pt>
                <c:pt idx="40">
                  <c:v>12.86484972913292</c:v>
                </c:pt>
                <c:pt idx="41">
                  <c:v>12.845734314647173</c:v>
                </c:pt>
                <c:pt idx="42">
                  <c:v>12.826416623776408</c:v>
                </c:pt>
                <c:pt idx="43">
                  <c:v>12.806903219844248</c:v>
                </c:pt>
                <c:pt idx="44">
                  <c:v>12.787200592754907</c:v>
                </c:pt>
                <c:pt idx="45">
                  <c:v>12.767315156423123</c:v>
                </c:pt>
                <c:pt idx="46">
                  <c:v>12.747253246562444</c:v>
                </c:pt>
                <c:pt idx="47">
                  <c:v>12.727021118824887</c:v>
                </c:pt>
                <c:pt idx="48">
                  <c:v>12.706624947284418</c:v>
                </c:pt>
                <c:pt idx="49">
                  <c:v>12.686070823255994</c:v>
                </c:pt>
                <c:pt idx="50">
                  <c:v>12.66536475444138</c:v>
                </c:pt>
                <c:pt idx="51">
                  <c:v>12.644512664392572</c:v>
                </c:pt>
                <c:pt idx="52">
                  <c:v>12.623520392283176</c:v>
                </c:pt>
                <c:pt idx="53">
                  <c:v>12.602393692977806</c:v>
                </c:pt>
                <c:pt idx="54">
                  <c:v>12.581138237389242</c:v>
                </c:pt>
                <c:pt idx="55">
                  <c:v>12.559759613112893</c:v>
                </c:pt>
                <c:pt idx="56">
                  <c:v>12.538263325327929</c:v>
                </c:pt>
                <c:pt idx="57">
                  <c:v>12.516654797954272</c:v>
                </c:pt>
                <c:pt idx="58">
                  <c:v>12.49493937505465</c:v>
                </c:pt>
                <c:pt idx="59">
                  <c:v>12.473122322470713</c:v>
                </c:pt>
                <c:pt idx="60">
                  <c:v>12.451208829682361</c:v>
                </c:pt>
                <c:pt idx="61">
                  <c:v>12.429204011879344</c:v>
                </c:pt>
                <c:pt idx="62">
                  <c:v>12.407112912234236</c:v>
                </c:pt>
                <c:pt idx="63">
                  <c:v>12.384940504366075</c:v>
                </c:pt>
                <c:pt idx="64">
                  <c:v>12.362691694983834</c:v>
                </c:pt>
                <c:pt idx="65">
                  <c:v>12.34037132669926</c:v>
                </c:pt>
                <c:pt idx="66">
                  <c:v>12.317984180998497</c:v>
                </c:pt>
                <c:pt idx="67">
                  <c:v>12.295534981362165</c:v>
                </c:pt>
                <c:pt idx="68">
                  <c:v>12.273028396523753</c:v>
                </c:pt>
                <c:pt idx="69">
                  <c:v>12.250469043856146</c:v>
                </c:pt>
                <c:pt idx="70">
                  <c:v>12.227861492876459</c:v>
                </c:pt>
                <c:pt idx="71">
                  <c:v>12.205210268859386</c:v>
                </c:pt>
                <c:pt idx="72">
                  <c:v>12.182519856549366</c:v>
                </c:pt>
                <c:pt idx="73">
                  <c:v>12.159794703962195</c:v>
                </c:pt>
                <c:pt idx="74">
                  <c:v>12.137039226266614</c:v>
                </c:pt>
                <c:pt idx="75">
                  <c:v>12.114257809736714</c:v>
                </c:pt>
                <c:pt idx="76">
                  <c:v>12.09145481576603</c:v>
                </c:pt>
                <c:pt idx="77">
                  <c:v>12.068634584934257</c:v>
                </c:pt>
                <c:pt idx="78">
                  <c:v>12.045801441117762</c:v>
                </c:pt>
                <c:pt idx="79">
                  <c:v>12.022959695634942</c:v>
                </c:pt>
                <c:pt idx="80">
                  <c:v>12.000113651417745</c:v>
                </c:pt>
                <c:pt idx="81">
                  <c:v>11.97726760720055</c:v>
                </c:pt>
                <c:pt idx="82">
                  <c:v>11.95442586171773</c:v>
                </c:pt>
                <c:pt idx="83">
                  <c:v>11.931592717901232</c:v>
                </c:pt>
                <c:pt idx="84">
                  <c:v>11.908772487069463</c:v>
                </c:pt>
                <c:pt idx="85">
                  <c:v>11.885969493098777</c:v>
                </c:pt>
                <c:pt idx="86">
                  <c:v>11.863188076568878</c:v>
                </c:pt>
                <c:pt idx="87">
                  <c:v>11.840432598873296</c:v>
                </c:pt>
                <c:pt idx="88">
                  <c:v>11.817707446286123</c:v>
                </c:pt>
                <c:pt idx="89">
                  <c:v>11.795017033976105</c:v>
                </c:pt>
                <c:pt idx="90">
                  <c:v>11.77236580995903</c:v>
                </c:pt>
                <c:pt idx="91">
                  <c:v>11.749758258979348</c:v>
                </c:pt>
                <c:pt idx="92">
                  <c:v>11.72719890631174</c:v>
                </c:pt>
                <c:pt idx="93">
                  <c:v>11.704692321473326</c:v>
                </c:pt>
                <c:pt idx="94">
                  <c:v>11.682243121836994</c:v>
                </c:pt>
                <c:pt idx="95">
                  <c:v>11.659855976136228</c:v>
                </c:pt>
                <c:pt idx="96">
                  <c:v>11.637535607851659</c:v>
                </c:pt>
                <c:pt idx="97">
                  <c:v>11.615286798469416</c:v>
                </c:pt>
                <c:pt idx="98">
                  <c:v>11.593114390601254</c:v>
                </c:pt>
                <c:pt idx="99">
                  <c:v>11.571023290956147</c:v>
                </c:pt>
                <c:pt idx="100">
                  <c:v>11.54901847315313</c:v>
                </c:pt>
                <c:pt idx="101">
                  <c:v>11.52710498036478</c:v>
                </c:pt>
                <c:pt idx="102">
                  <c:v>11.50528792778084</c:v>
                </c:pt>
                <c:pt idx="103">
                  <c:v>11.483572504881218</c:v>
                </c:pt>
                <c:pt idx="104">
                  <c:v>11.461963977507564</c:v>
                </c:pt>
                <c:pt idx="105">
                  <c:v>11.440467689722595</c:v>
                </c:pt>
                <c:pt idx="106">
                  <c:v>11.41908906544625</c:v>
                </c:pt>
                <c:pt idx="107">
                  <c:v>11.397833609857686</c:v>
                </c:pt>
                <c:pt idx="108">
                  <c:v>11.376706910552313</c:v>
                </c:pt>
                <c:pt idx="109">
                  <c:v>11.35571463844292</c:v>
                </c:pt>
                <c:pt idx="110">
                  <c:v>11.33486254839411</c:v>
                </c:pt>
                <c:pt idx="111">
                  <c:v>11.314156479579497</c:v>
                </c:pt>
                <c:pt idx="112">
                  <c:v>11.293602355551075</c:v>
                </c:pt>
                <c:pt idx="113">
                  <c:v>11.273206184010606</c:v>
                </c:pt>
                <c:pt idx="114">
                  <c:v>11.252974056273047</c:v>
                </c:pt>
                <c:pt idx="115">
                  <c:v>11.232912146412366</c:v>
                </c:pt>
                <c:pt idx="116">
                  <c:v>11.213026710080586</c:v>
                </c:pt>
                <c:pt idx="117">
                  <c:v>11.193324082991243</c:v>
                </c:pt>
                <c:pt idx="118">
                  <c:v>11.17381067905908</c:v>
                </c:pt>
                <c:pt idx="119">
                  <c:v>11.154492988188318</c:v>
                </c:pt>
                <c:pt idx="120">
                  <c:v>11.13537757370257</c:v>
                </c:pt>
                <c:pt idx="121">
                  <c:v>11.116471069410206</c:v>
                </c:pt>
                <c:pt idx="122">
                  <c:v>11.097780176299747</c:v>
                </c:pt>
                <c:pt idx="123">
                  <c:v>11.07931165886085</c:v>
                </c:pt>
                <c:pt idx="124">
                  <c:v>11.061072341027348</c:v>
                </c:pt>
                <c:pt idx="125">
                  <c:v>11.043069101739922</c:v>
                </c:pt>
                <c:pt idx="126">
                  <c:v>11.025308870127047</c:v>
                </c:pt>
                <c:pt idx="127">
                  <c:v>11.00779862030415</c:v>
                </c:pt>
                <c:pt idx="128">
                  <c:v>10.990545365792137</c:v>
                </c:pt>
                <c:pt idx="129">
                  <c:v>10.973556153557789</c:v>
                </c:pt>
                <c:pt idx="130">
                  <c:v>10.956838057680024</c:v>
                </c:pt>
                <c:pt idx="131">
                  <c:v>10.940398172647425</c:v>
                </c:pt>
                <c:pt idx="132">
                  <c:v>10.924243606294054</c:v>
                </c:pt>
                <c:pt idx="133">
                  <c:v>10.90838147238206</c:v>
                </c:pt>
                <c:pt idx="134">
                  <c:v>10.892818882841436</c:v>
                </c:pt>
                <c:pt idx="135">
                  <c:v>10.877562939678688</c:v>
                </c:pt>
                <c:pt idx="136">
                  <c:v>10.862620726568169</c:v>
                </c:pt>
                <c:pt idx="137">
                  <c:v>10.847999300141346</c:v>
                </c:pt>
                <c:pt idx="138">
                  <c:v>10.833705680991208</c:v>
                </c:pt>
                <c:pt idx="139">
                  <c:v>10.819746844410576</c:v>
                </c:pt>
                <c:pt idx="140">
                  <c:v>10.806129710885013</c:v>
                </c:pt>
                <c:pt idx="141">
                  <c:v>10.792861136362603</c:v>
                </c:pt>
                <c:pt idx="142">
                  <c:v>10.779947902324599</c:v>
                </c:pt>
                <c:pt idx="143">
                  <c:v>10.767396705682613</c:v>
                </c:pt>
                <c:pt idx="144">
                  <c:v>10.75521414852954</c:v>
                </c:pt>
                <c:pt idx="145">
                  <c:v>10.743406727772921</c:v>
                </c:pt>
                <c:pt idx="146">
                  <c:v>10.731980824680905</c:v>
                </c:pt>
                <c:pt idx="147">
                  <c:v>10.720942694372203</c:v>
                </c:pt>
                <c:pt idx="148">
                  <c:v>10.71029845528269</c:v>
                </c:pt>
                <c:pt idx="149">
                  <c:v>10.70005407864234</c:v>
                </c:pt>
                <c:pt idx="150">
                  <c:v>10.690215377997143</c:v>
                </c:pt>
                <c:pt idx="151">
                  <c:v>10.680787998811324</c:v>
                </c:pt>
                <c:pt idx="152">
                  <c:v>10.671777408185978</c:v>
                </c:pt>
                <c:pt idx="153">
                  <c:v>10.663188884730426</c:v>
                </c:pt>
                <c:pt idx="154">
                  <c:v>10.65502750862309</c:v>
                </c:pt>
                <c:pt idx="155">
                  <c:v>10.647298151898541</c:v>
                </c:pt>
                <c:pt idx="156">
                  <c:v>10.640005468997332</c:v>
                </c:pt>
                <c:pt idx="157">
                  <c:v>10.633153887614903</c:v>
                </c:pt>
                <c:pt idx="158">
                  <c:v>10.626747599885174</c:v>
                </c:pt>
                <c:pt idx="159">
                  <c:v>10.620790553933805</c:v>
                </c:pt>
                <c:pt idx="160">
                  <c:v>10.615286445835029</c:v>
                </c:pt>
                <c:pt idx="161">
                  <c:v>10.610238712004815</c:v>
                </c:pt>
                <c:pt idx="162">
                  <c:v>10.605650522061747</c:v>
                </c:pt>
                <c:pt idx="163">
                  <c:v>10.601524772185345</c:v>
                </c:pt>
                <c:pt idx="164">
                  <c:v>10.597864078999836</c:v>
                </c:pt>
                <c:pt idx="165">
                  <c:v>10.594670774009357</c:v>
                </c:pt>
                <c:pt idx="166">
                  <c:v>10.591946898608471</c:v>
                </c:pt>
                <c:pt idx="167">
                  <c:v>10.58969419968954</c:v>
                </c:pt>
                <c:pt idx="168">
                  <c:v>10.587914125866032</c:v>
                </c:pt>
                <c:pt idx="169">
                  <c:v>10.586607824328317</c:v>
                </c:pt>
                <c:pt idx="170">
                  <c:v>10.585776138345697</c:v>
                </c:pt>
                <c:pt idx="171">
                  <c:v>10.585419605425777</c:v>
                </c:pt>
                <c:pt idx="172">
                  <c:v>10.585538456139204</c:v>
                </c:pt>
                <c:pt idx="173">
                  <c:v>10.586132613615067</c:v>
                </c:pt>
                <c:pt idx="174">
                  <c:v>10.587201693709167</c:v>
                </c:pt>
                <c:pt idx="175">
                  <c:v>10.588745005844398</c:v>
                </c:pt>
                <c:pt idx="176">
                  <c:v>10.590761554519537</c:v>
                </c:pt>
                <c:pt idx="177">
                  <c:v>10.593250041479738</c:v>
                </c:pt>
                <c:pt idx="178">
                  <c:v>10.596208868539176</c:v>
                </c:pt>
                <c:pt idx="179">
                  <c:v>10.599636141043385</c:v>
                </c:pt>
                <c:pt idx="180">
                  <c:v>10.603529671956156</c:v>
                </c:pt>
                <c:pt idx="181">
                  <c:v>10.607886986553133</c:v>
                </c:pt>
                <c:pt idx="182">
                  <c:v>10.612705327701793</c:v>
                </c:pt>
                <c:pt idx="183">
                  <c:v>10.617981661705084</c:v>
                </c:pt>
                <c:pt idx="184">
                  <c:v>10.623712684683747</c:v>
                </c:pt>
                <c:pt idx="185">
                  <c:v>10.629894829470347</c:v>
                </c:pt>
                <c:pt idx="186">
                  <c:v>10.636524272986055</c:v>
                </c:pt>
                <c:pt idx="187">
                  <c:v>10.643596944069678</c:v>
                </c:pt>
                <c:pt idx="188">
                  <c:v>10.651108531726786</c:v>
                </c:pt>
                <c:pt idx="189">
                  <c:v>10.659054493765582</c:v>
                </c:pt>
                <c:pt idx="190">
                  <c:v>10.667430065785082</c:v>
                </c:pt>
                <c:pt idx="191">
                  <c:v>10.676230270480243</c:v>
                </c:pt>
                <c:pt idx="192">
                  <c:v>10.685449927228076</c:v>
                </c:pt>
                <c:pt idx="193">
                  <c:v>10.695083661918277</c:v>
                </c:pt>
                <c:pt idx="194">
                  <c:v>10.705125916991696</c:v>
                </c:pt>
                <c:pt idx="195">
                  <c:v>10.71557096164994</c:v>
                </c:pt>
                <c:pt idx="196">
                  <c:v>10.726412902199442</c:v>
                </c:pt>
                <c:pt idx="197">
                  <c:v>10.737645692493883</c:v>
                </c:pt>
                <c:pt idx="198">
                  <c:v>10.749263144439144</c:v>
                </c:pt>
                <c:pt idx="199">
                  <c:v>10.761258938525803</c:v>
                </c:pt>
                <c:pt idx="200">
                  <c:v>10.773626634355</c:v>
                </c:pt>
                <c:pt idx="201">
                  <c:v>10.786359681124512</c:v>
                </c:pt>
                <c:pt idx="202">
                  <c:v>10.799451428042907</c:v>
                </c:pt>
                <c:pt idx="203">
                  <c:v>10.812895134641108</c:v>
                </c:pt>
                <c:pt idx="204">
                  <c:v>10.826683980951813</c:v>
                </c:pt>
                <c:pt idx="205">
                  <c:v>10.840811077528901</c:v>
                </c:pt>
                <c:pt idx="206">
                  <c:v>10.855269475280297</c:v>
                </c:pt>
                <c:pt idx="207">
                  <c:v>10.870052175089546</c:v>
                </c:pt>
                <c:pt idx="208">
                  <c:v>10.885152137202875</c:v>
                </c:pt>
                <c:pt idx="209">
                  <c:v>10.900562290360313</c:v>
                </c:pt>
                <c:pt idx="210">
                  <c:v>10.91627554065108</c:v>
                </c:pt>
                <c:pt idx="211">
                  <c:v>10.932284780075346</c:v>
                </c:pt>
                <c:pt idx="212">
                  <c:v>10.948582894796012</c:v>
                </c:pt>
                <c:pt idx="213">
                  <c:v>10.96516277306611</c:v>
                </c:pt>
                <c:pt idx="214">
                  <c:v>10.982017312819004</c:v>
                </c:pt>
                <c:pt idx="215">
                  <c:v>10.999139428910338</c:v>
                </c:pt>
                <c:pt idx="216">
                  <c:v>11.016522060002359</c:v>
                </c:pt>
                <c:pt idx="217">
                  <c:v>11.034158175082778</c:v>
                </c:pt>
                <c:pt idx="218">
                  <c:v>11.052040779612039</c:v>
                </c:pt>
                <c:pt idx="219">
                  <c:v>11.070162921294246</c:v>
                </c:pt>
                <c:pt idx="220">
                  <c:v>11.088517695468571</c:v>
                </c:pt>
                <c:pt idx="221">
                  <c:v>11.10709825011925</c:v>
                </c:pt>
                <c:pt idx="222">
                  <c:v>11.12589779050369</c:v>
                </c:pt>
                <c:pt idx="223">
                  <c:v>11.14490958339937</c:v>
                </c:pt>
                <c:pt idx="224">
                  <c:v>11.164126960971466</c:v>
                </c:pt>
                <c:pt idx="225">
                  <c:v>11.183543324264152</c:v>
                </c:pt>
                <c:pt idx="226">
                  <c:v>11.203152146319594</c:v>
                </c:pt>
                <c:pt idx="227">
                  <c:v>11.222946974929604</c:v>
                </c:pt>
                <c:pt idx="228">
                  <c:v>11.242921435025716</c:v>
                </c:pt>
                <c:pt idx="229">
                  <c:v>11.263069230714281</c:v>
                </c:pt>
                <c:pt idx="230">
                  <c:v>11.283384146963908</c:v>
                </c:pt>
                <c:pt idx="231">
                  <c:v>11.30386005095315</c:v>
                </c:pt>
                <c:pt idx="232">
                  <c:v>11.324490893086947</c:v>
                </c:pt>
                <c:pt idx="233">
                  <c:v>11.345270707690824</c:v>
                </c:pt>
                <c:pt idx="234">
                  <c:v>11.366193613392268</c:v>
                </c:pt>
                <c:pt idx="235">
                  <c:v>11.387253813199063</c:v>
                </c:pt>
                <c:pt idx="236">
                  <c:v>11.408445594284746</c:v>
                </c:pt>
                <c:pt idx="237">
                  <c:v>11.429763327491443</c:v>
                </c:pt>
                <c:pt idx="238">
                  <c:v>11.451201466560752</c:v>
                </c:pt>
                <c:pt idx="239">
                  <c:v>11.472754547103321</c:v>
                </c:pt>
                <c:pt idx="240">
                  <c:v>11.494417185317966</c:v>
                </c:pt>
                <c:pt idx="241">
                  <c:v>11.516184076471225</c:v>
                </c:pt>
                <c:pt idx="242">
                  <c:v>11.538049993148256</c:v>
                </c:pt>
                <c:pt idx="243">
                  <c:v>11.560009783286027</c:v>
                </c:pt>
                <c:pt idx="244">
                  <c:v>11.582058367999661</c:v>
                </c:pt>
                <c:pt idx="245">
                  <c:v>11.604190739212804</c:v>
                </c:pt>
                <c:pt idx="246">
                  <c:v>11.626401957102715</c:v>
                </c:pt>
                <c:pt idx="247">
                  <c:v>11.6486871473708</c:v>
                </c:pt>
                <c:pt idx="248">
                  <c:v>11.671041498349094</c:v>
                </c:pt>
                <c:pt idx="249">
                  <c:v>11.693460257953106</c:v>
                </c:pt>
                <c:pt idx="250">
                  <c:v>11.71593873049132</c:v>
                </c:pt>
                <c:pt idx="251">
                  <c:v>11.738472273341493</c:v>
                </c:pt>
                <c:pt idx="252">
                  <c:v>11.761056293503739</c:v>
                </c:pt>
                <c:pt idx="253">
                  <c:v>11.78368624404021</c:v>
                </c:pt>
                <c:pt idx="254">
                  <c:v>11.806357620411191</c:v>
                </c:pt>
                <c:pt idx="255">
                  <c:v>11.829065956716969</c:v>
                </c:pt>
                <c:pt idx="256">
                  <c:v>11.851806821855122</c:v>
                </c:pt>
                <c:pt idx="257">
                  <c:v>11.874575815602347</c:v>
                </c:pt>
                <c:pt idx="258">
                  <c:v>11.897368564630094</c:v>
                </c:pt>
                <c:pt idx="259">
                  <c:v>11.920180718463039</c:v>
                </c:pt>
                <c:pt idx="260">
                  <c:v>11.943007945389336</c:v>
                </c:pt>
                <c:pt idx="261">
                  <c:v>11.965845928331625</c:v>
                </c:pt>
                <c:pt idx="262">
                  <c:v>11.988690360687459</c:v>
                </c:pt>
                <c:pt idx="263">
                  <c:v>12.011536942148028</c:v>
                </c:pt>
                <c:pt idx="264">
                  <c:v>12.03438137450386</c:v>
                </c:pt>
                <c:pt idx="265">
                  <c:v>12.057219357446149</c:v>
                </c:pt>
                <c:pt idx="266">
                  <c:v>12.080046584372452</c:v>
                </c:pt>
                <c:pt idx="267">
                  <c:v>12.102858738205391</c:v>
                </c:pt>
                <c:pt idx="268">
                  <c:v>12.125651487233139</c:v>
                </c:pt>
                <c:pt idx="269">
                  <c:v>12.148420480980366</c:v>
                </c:pt>
                <c:pt idx="270">
                  <c:v>12.171161346118518</c:v>
                </c:pt>
                <c:pt idx="271">
                  <c:v>12.193869682424298</c:v>
                </c:pt>
                <c:pt idx="272">
                  <c:v>12.216541058795276</c:v>
                </c:pt>
                <c:pt idx="273">
                  <c:v>12.239171009331754</c:v>
                </c:pt>
                <c:pt idx="274">
                  <c:v>12.261755029493992</c:v>
                </c:pt>
                <c:pt idx="275">
                  <c:v>12.284288572344167</c:v>
                </c:pt>
                <c:pt idx="276">
                  <c:v>12.306767044882381</c:v>
                </c:pt>
                <c:pt idx="277">
                  <c:v>12.329185804486393</c:v>
                </c:pt>
                <c:pt idx="278">
                  <c:v>12.351540155464685</c:v>
                </c:pt>
                <c:pt idx="279">
                  <c:v>12.373825345732772</c:v>
                </c:pt>
                <c:pt idx="280">
                  <c:v>12.396036563622683</c:v>
                </c:pt>
                <c:pt idx="281">
                  <c:v>12.418168934835823</c:v>
                </c:pt>
                <c:pt idx="282">
                  <c:v>12.440217519549464</c:v>
                </c:pt>
                <c:pt idx="283">
                  <c:v>12.462177309687231</c:v>
                </c:pt>
                <c:pt idx="284">
                  <c:v>12.48404322636426</c:v>
                </c:pt>
                <c:pt idx="285">
                  <c:v>12.50581011751752</c:v>
                </c:pt>
                <c:pt idx="286">
                  <c:v>12.52747275573217</c:v>
                </c:pt>
                <c:pt idx="287">
                  <c:v>12.549025836274739</c:v>
                </c:pt>
                <c:pt idx="288">
                  <c:v>12.570463975344046</c:v>
                </c:pt>
                <c:pt idx="289">
                  <c:v>12.591781708550743</c:v>
                </c:pt>
                <c:pt idx="290">
                  <c:v>12.612973489636424</c:v>
                </c:pt>
                <c:pt idx="291">
                  <c:v>12.63403368944322</c:v>
                </c:pt>
                <c:pt idx="292">
                  <c:v>12.654956595144665</c:v>
                </c:pt>
                <c:pt idx="293">
                  <c:v>12.67573640974854</c:v>
                </c:pt>
                <c:pt idx="294">
                  <c:v>12.696367251882338</c:v>
                </c:pt>
                <c:pt idx="295">
                  <c:v>12.71684315587158</c:v>
                </c:pt>
                <c:pt idx="296">
                  <c:v>12.737158072121206</c:v>
                </c:pt>
                <c:pt idx="297">
                  <c:v>12.757305867809771</c:v>
                </c:pt>
                <c:pt idx="298">
                  <c:v>12.777280327905881</c:v>
                </c:pt>
                <c:pt idx="299">
                  <c:v>12.797075156515897</c:v>
                </c:pt>
                <c:pt idx="300">
                  <c:v>12.816683978571337</c:v>
                </c:pt>
                <c:pt idx="301">
                  <c:v>12.836100341864018</c:v>
                </c:pt>
                <c:pt idx="302">
                  <c:v>12.855317719436117</c:v>
                </c:pt>
                <c:pt idx="303">
                  <c:v>12.8743295123318</c:v>
                </c:pt>
                <c:pt idx="304">
                  <c:v>12.893129052716237</c:v>
                </c:pt>
                <c:pt idx="305">
                  <c:v>12.911709607366918</c:v>
                </c:pt>
                <c:pt idx="306">
                  <c:v>12.930064381541241</c:v>
                </c:pt>
                <c:pt idx="307">
                  <c:v>12.94818652322345</c:v>
                </c:pt>
                <c:pt idx="308">
                  <c:v>12.966069127752709</c:v>
                </c:pt>
                <c:pt idx="309">
                  <c:v>12.983705242833128</c:v>
                </c:pt>
                <c:pt idx="310">
                  <c:v>13.00108787392515</c:v>
                </c:pt>
                <c:pt idx="311">
                  <c:v>13.018209990016484</c:v>
                </c:pt>
                <c:pt idx="312">
                  <c:v>13.035064529769377</c:v>
                </c:pt>
                <c:pt idx="313">
                  <c:v>13.051644408039476</c:v>
                </c:pt>
                <c:pt idx="314">
                  <c:v>13.06794252276014</c:v>
                </c:pt>
                <c:pt idx="315">
                  <c:v>13.083951762184405</c:v>
                </c:pt>
                <c:pt idx="316">
                  <c:v>13.099665012475178</c:v>
                </c:pt>
                <c:pt idx="317">
                  <c:v>13.115075165632613</c:v>
                </c:pt>
                <c:pt idx="318">
                  <c:v>13.130175127745943</c:v>
                </c:pt>
                <c:pt idx="319">
                  <c:v>13.144957827555192</c:v>
                </c:pt>
                <c:pt idx="320">
                  <c:v>13.159416225306588</c:v>
                </c:pt>
                <c:pt idx="321">
                  <c:v>13.173543321883674</c:v>
                </c:pt>
                <c:pt idx="322">
                  <c:v>13.18733216819438</c:v>
                </c:pt>
                <c:pt idx="323">
                  <c:v>13.200775874792578</c:v>
                </c:pt>
                <c:pt idx="324">
                  <c:v>13.213867621710975</c:v>
                </c:pt>
                <c:pt idx="325">
                  <c:v>13.226600668480485</c:v>
                </c:pt>
                <c:pt idx="326">
                  <c:v>13.238968364309686</c:v>
                </c:pt>
                <c:pt idx="327">
                  <c:v>13.250964158396341</c:v>
                </c:pt>
                <c:pt idx="328">
                  <c:v>13.262581610341602</c:v>
                </c:pt>
                <c:pt idx="329">
                  <c:v>13.273814400636047</c:v>
                </c:pt>
                <c:pt idx="330">
                  <c:v>13.28465634118555</c:v>
                </c:pt>
                <c:pt idx="331">
                  <c:v>13.295101385843791</c:v>
                </c:pt>
                <c:pt idx="332">
                  <c:v>13.305143640917215</c:v>
                </c:pt>
                <c:pt idx="333">
                  <c:v>13.314777375607415</c:v>
                </c:pt>
                <c:pt idx="334">
                  <c:v>13.323997032355246</c:v>
                </c:pt>
                <c:pt idx="335">
                  <c:v>13.332797237050405</c:v>
                </c:pt>
                <c:pt idx="336">
                  <c:v>13.341172809069905</c:v>
                </c:pt>
                <c:pt idx="337">
                  <c:v>13.349118771108701</c:v>
                </c:pt>
                <c:pt idx="338">
                  <c:v>13.35663035876581</c:v>
                </c:pt>
                <c:pt idx="339">
                  <c:v>13.363703029849438</c:v>
                </c:pt>
                <c:pt idx="340">
                  <c:v>13.370332473365144</c:v>
                </c:pt>
                <c:pt idx="341">
                  <c:v>13.37651461815174</c:v>
                </c:pt>
                <c:pt idx="342">
                  <c:v>13.382245641130407</c:v>
                </c:pt>
                <c:pt idx="343">
                  <c:v>13.387521975133694</c:v>
                </c:pt>
                <c:pt idx="344">
                  <c:v>13.392340316282356</c:v>
                </c:pt>
                <c:pt idx="345">
                  <c:v>13.396697630879334</c:v>
                </c:pt>
                <c:pt idx="346">
                  <c:v>13.400591161792105</c:v>
                </c:pt>
                <c:pt idx="347">
                  <c:v>13.404018434296313</c:v>
                </c:pt>
                <c:pt idx="348">
                  <c:v>13.406977261355749</c:v>
                </c:pt>
                <c:pt idx="349">
                  <c:v>13.409465748315954</c:v>
                </c:pt>
                <c:pt idx="350">
                  <c:v>13.411482296991093</c:v>
                </c:pt>
                <c:pt idx="351">
                  <c:v>13.413025609126326</c:v>
                </c:pt>
                <c:pt idx="352">
                  <c:v>13.414094689220425</c:v>
                </c:pt>
                <c:pt idx="353">
                  <c:v>13.414688846696286</c:v>
                </c:pt>
                <c:pt idx="354">
                  <c:v>13.414807697409712</c:v>
                </c:pt>
                <c:pt idx="355">
                  <c:v>13.414451164489792</c:v>
                </c:pt>
                <c:pt idx="356">
                  <c:v>13.413619478507174</c:v>
                </c:pt>
                <c:pt idx="357">
                  <c:v>13.412313176969457</c:v>
                </c:pt>
                <c:pt idx="358">
                  <c:v>13.410533103145948</c:v>
                </c:pt>
                <c:pt idx="359">
                  <c:v>13.408280404227018</c:v>
                </c:pt>
                <c:pt idx="360">
                  <c:v>13.405556528826134</c:v>
                </c:pt>
                <c:pt idx="361">
                  <c:v>13.402363223835653</c:v>
                </c:pt>
                <c:pt idx="362">
                  <c:v>13.398702530650144</c:v>
                </c:pt>
                <c:pt idx="363">
                  <c:v>13.394576780773743</c:v>
                </c:pt>
                <c:pt idx="364">
                  <c:v>13.389988590830677</c:v>
                </c:pt>
              </c:numCache>
            </c:numRef>
          </c:val>
          <c:smooth val="0"/>
        </c:ser>
        <c:marker val="1"/>
        <c:axId val="8001816"/>
        <c:axId val="4907481"/>
      </c:lineChart>
      <c:dateAx>
        <c:axId val="80018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07481"/>
        <c:crosses val="autoZero"/>
        <c:auto val="0"/>
        <c:baseTimeUnit val="days"/>
        <c:majorUnit val="10"/>
        <c:majorTimeUnit val="months"/>
        <c:minorUnit val="10"/>
        <c:minorTimeUnit val="days"/>
        <c:noMultiLvlLbl val="0"/>
      </c:dateAx>
      <c:valAx>
        <c:axId val="4907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0.020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18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Declinação Solar para os 365 dias do ano</a:t>
            </a:r>
          </a:p>
        </c:rich>
      </c:tx>
      <c:layout>
        <c:manualLayout>
          <c:xMode val="factor"/>
          <c:yMode val="factor"/>
          <c:x val="0.1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8525"/>
          <c:w val="0.9815"/>
          <c:h val="0.898"/>
        </c:manualLayout>
      </c:layout>
      <c:lineChart>
        <c:grouping val="standard"/>
        <c:varyColors val="0"/>
        <c:ser>
          <c:idx val="0"/>
          <c:order val="0"/>
          <c:tx>
            <c:v>Radiação Incidente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'Inserir a Latitude do Local'!$B$5:$B$369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cat>
          <c:val>
            <c:numRef>
              <c:f>'Inserir a Latitude do Local'!$C$5:$C$369</c:f>
              <c:numCache>
                <c:ptCount val="365"/>
                <c:pt idx="0">
                  <c:v>-23.011636727869245</c:v>
                </c:pt>
                <c:pt idx="1">
                  <c:v>-22.930543608307655</c:v>
                </c:pt>
                <c:pt idx="2">
                  <c:v>-22.842655673793264</c:v>
                </c:pt>
                <c:pt idx="3">
                  <c:v>-22.747998967417843</c:v>
                </c:pt>
                <c:pt idx="4">
                  <c:v>-22.646601538006347</c:v>
                </c:pt>
                <c:pt idx="5">
                  <c:v>-22.538493431805456</c:v>
                </c:pt>
                <c:pt idx="6">
                  <c:v>-22.423706683580193</c:v>
                </c:pt>
                <c:pt idx="7">
                  <c:v>-22.302275307121352</c:v>
                </c:pt>
                <c:pt idx="8">
                  <c:v>-22.1742352851665</c:v>
                </c:pt>
                <c:pt idx="9">
                  <c:v>-22.03962455873745</c:v>
                </c:pt>
                <c:pt idx="10">
                  <c:v>-21.898483015897604</c:v>
                </c:pt>
                <c:pt idx="11">
                  <c:v>-21.750852479932167</c:v>
                </c:pt>
                <c:pt idx="12">
                  <c:v>-21.596776696955082</c:v>
                </c:pt>
                <c:pt idx="13">
                  <c:v>-21.436301322946086</c:v>
                </c:pt>
                <c:pt idx="14">
                  <c:v>-21.269473910221816</c:v>
                </c:pt>
                <c:pt idx="15">
                  <c:v>-21.096343893345118</c:v>
                </c:pt>
                <c:pt idx="16">
                  <c:v>-20.91696257447642</c:v>
                </c:pt>
                <c:pt idx="17">
                  <c:v>-20.73138310817188</c:v>
                </c:pt>
                <c:pt idx="18">
                  <c:v>-20.539660485632506</c:v>
                </c:pt>
                <c:pt idx="19">
                  <c:v>-20.34185151840905</c:v>
                </c:pt>
                <c:pt idx="20">
                  <c:v>-20.13801482156759</c:v>
                </c:pt>
                <c:pt idx="21">
                  <c:v>-19.928210796320535</c:v>
                </c:pt>
                <c:pt idx="22">
                  <c:v>-19.712501612128516</c:v>
                </c:pt>
                <c:pt idx="23">
                  <c:v>-19.490951188278206</c:v>
                </c:pt>
                <c:pt idx="24">
                  <c:v>-19.26362517494162</c:v>
                </c:pt>
                <c:pt idx="25">
                  <c:v>-19.030590933722628</c:v>
                </c:pt>
                <c:pt idx="26">
                  <c:v>-18.791917517696174</c:v>
                </c:pt>
                <c:pt idx="27">
                  <c:v>-18.54767565094643</c:v>
                </c:pt>
                <c:pt idx="28">
                  <c:v>-18.297937707609698</c:v>
                </c:pt>
                <c:pt idx="29">
                  <c:v>-18.04277769042835</c:v>
                </c:pt>
                <c:pt idx="30">
                  <c:v>-17.782271208822305</c:v>
                </c:pt>
                <c:pt idx="31">
                  <c:v>-17.51649545648423</c:v>
                </c:pt>
                <c:pt idx="32">
                  <c:v>-17.24552918850547</c:v>
                </c:pt>
                <c:pt idx="33">
                  <c:v>-16.96945269803916</c:v>
                </c:pt>
                <c:pt idx="34">
                  <c:v>-16.688347792507624</c:v>
                </c:pt>
                <c:pt idx="35">
                  <c:v>-16.40229776936114</c:v>
                </c:pt>
                <c:pt idx="36">
                  <c:v>-16.111387391395002</c:v>
                </c:pt>
                <c:pt idx="37">
                  <c:v>-15.815702861632575</c:v>
                </c:pt>
                <c:pt idx="38">
                  <c:v>-15.515331797781442</c:v>
                </c:pt>
                <c:pt idx="39">
                  <c:v>-15.210363206270323</c:v>
                </c:pt>
                <c:pt idx="40">
                  <c:v>-14.900887455874663</c:v>
                </c:pt>
                <c:pt idx="41">
                  <c:v>-14.586996250938356</c:v>
                </c:pt>
                <c:pt idx="42">
                  <c:v>-14.268782604199714</c:v>
                </c:pt>
                <c:pt idx="43">
                  <c:v>-13.946340809229916</c:v>
                </c:pt>
                <c:pt idx="44">
                  <c:v>-13.61976641249164</c:v>
                </c:pt>
                <c:pt idx="45">
                  <c:v>-13.28915618502671</c:v>
                </c:pt>
                <c:pt idx="46">
                  <c:v>-12.954608093780696</c:v>
                </c:pt>
                <c:pt idx="47">
                  <c:v>-12.616221272573133</c:v>
                </c:pt>
                <c:pt idx="48">
                  <c:v>-12.274095992722172</c:v>
                </c:pt>
                <c:pt idx="49">
                  <c:v>-11.928333633331862</c:v>
                </c:pt>
                <c:pt idx="50">
                  <c:v>-11.579036651251469</c:v>
                </c:pt>
                <c:pt idx="51">
                  <c:v>-11.226308550715252</c:v>
                </c:pt>
                <c:pt idx="52">
                  <c:v>-10.87025385267186</c:v>
                </c:pt>
                <c:pt idx="53">
                  <c:v>-10.510978063812647</c:v>
                </c:pt>
                <c:pt idx="54">
                  <c:v>-10.148587645307623</c:v>
                </c:pt>
                <c:pt idx="55">
                  <c:v>-9.783189981258833</c:v>
                </c:pt>
                <c:pt idx="56">
                  <c:v>-9.414893346880083</c:v>
                </c:pt>
                <c:pt idx="57">
                  <c:v>-9.043806876412594</c:v>
                </c:pt>
                <c:pt idx="58">
                  <c:v>-8.670040530786306</c:v>
                </c:pt>
                <c:pt idx="59">
                  <c:v>-8.293705065035924</c:v>
                </c:pt>
                <c:pt idx="60">
                  <c:v>-7.914911995481961</c:v>
                </c:pt>
                <c:pt idx="61">
                  <c:v>-7.533773566685962</c:v>
                </c:pt>
                <c:pt idx="62">
                  <c:v>-7.150402718189986</c:v>
                </c:pt>
                <c:pt idx="63">
                  <c:v>-6.7649130510503</c:v>
                </c:pt>
                <c:pt idx="64">
                  <c:v>-6.377418794174787</c:v>
                </c:pt>
                <c:pt idx="65">
                  <c:v>-5.98803477047459</c:v>
                </c:pt>
                <c:pt idx="66">
                  <c:v>-5.596876362839547</c:v>
                </c:pt>
                <c:pt idx="67">
                  <c:v>-5.20405947994769</c:v>
                </c:pt>
                <c:pt idx="68">
                  <c:v>-4.809700521919142</c:v>
                </c:pt>
                <c:pt idx="69">
                  <c:v>-4.413916345824091</c:v>
                </c:pt>
                <c:pt idx="70">
                  <c:v>-4.016824231055654</c:v>
                </c:pt>
                <c:pt idx="71">
                  <c:v>-3.6185418445774102</c:v>
                </c:pt>
                <c:pt idx="72">
                  <c:v>-3.219187206056068</c:v>
                </c:pt>
                <c:pt idx="73">
                  <c:v>-2.8188786528898424</c:v>
                </c:pt>
                <c:pt idx="74">
                  <c:v>-2.417734805142361</c:v>
                </c:pt>
                <c:pt idx="75">
                  <c:v>-2.015874530393125</c:v>
                </c:pt>
                <c:pt idx="76">
                  <c:v>-1.613416908514419</c:v>
                </c:pt>
                <c:pt idx="77">
                  <c:v>-1.2104811963853104</c:v>
                </c:pt>
                <c:pt idx="78">
                  <c:v>-0.8071867925534099</c:v>
                </c:pt>
                <c:pt idx="79">
                  <c:v>-0.40365320185433734</c:v>
                </c:pt>
                <c:pt idx="80">
                  <c:v>-5.745946253521428E-15</c:v>
                </c:pt>
                <c:pt idx="81">
                  <c:v>0.40365320185430503</c:v>
                </c:pt>
                <c:pt idx="82">
                  <c:v>0.8071867925533777</c:v>
                </c:pt>
                <c:pt idx="83">
                  <c:v>1.2104811963852782</c:v>
                </c:pt>
                <c:pt idx="84">
                  <c:v>1.6134169085143868</c:v>
                </c:pt>
                <c:pt idx="85">
                  <c:v>2.0158745303931136</c:v>
                </c:pt>
                <c:pt idx="86">
                  <c:v>2.4177348051423286</c:v>
                </c:pt>
                <c:pt idx="87">
                  <c:v>2.8188786528898104</c:v>
                </c:pt>
                <c:pt idx="88">
                  <c:v>3.219187206056036</c:v>
                </c:pt>
                <c:pt idx="89">
                  <c:v>3.6185418445773783</c:v>
                </c:pt>
                <c:pt idx="90">
                  <c:v>4.016824231055643</c:v>
                </c:pt>
                <c:pt idx="91">
                  <c:v>4.413916345824059</c:v>
                </c:pt>
                <c:pt idx="92">
                  <c:v>4.80970052191911</c:v>
                </c:pt>
                <c:pt idx="93">
                  <c:v>5.2040594799476585</c:v>
                </c:pt>
                <c:pt idx="94">
                  <c:v>5.596876362839516</c:v>
                </c:pt>
                <c:pt idx="95">
                  <c:v>5.988034770474579</c:v>
                </c:pt>
                <c:pt idx="96">
                  <c:v>6.377418794174756</c:v>
                </c:pt>
                <c:pt idx="97">
                  <c:v>6.76491305105027</c:v>
                </c:pt>
                <c:pt idx="98">
                  <c:v>7.150402718189955</c:v>
                </c:pt>
                <c:pt idx="99">
                  <c:v>7.533773566685933</c:v>
                </c:pt>
                <c:pt idx="100">
                  <c:v>7.9149119954819485</c:v>
                </c:pt>
                <c:pt idx="101">
                  <c:v>8.293705065035894</c:v>
                </c:pt>
                <c:pt idx="102">
                  <c:v>8.670040530786276</c:v>
                </c:pt>
                <c:pt idx="103">
                  <c:v>9.043806876412564</c:v>
                </c:pt>
                <c:pt idx="104">
                  <c:v>9.414893346880053</c:v>
                </c:pt>
                <c:pt idx="105">
                  <c:v>9.783189981258822</c:v>
                </c:pt>
                <c:pt idx="106">
                  <c:v>10.148587645307593</c:v>
                </c:pt>
                <c:pt idx="107">
                  <c:v>10.510978063812619</c:v>
                </c:pt>
                <c:pt idx="108">
                  <c:v>10.870253852671832</c:v>
                </c:pt>
                <c:pt idx="109">
                  <c:v>11.226308550715224</c:v>
                </c:pt>
                <c:pt idx="110">
                  <c:v>11.57903665125146</c:v>
                </c:pt>
                <c:pt idx="111">
                  <c:v>11.928333633331833</c:v>
                </c:pt>
                <c:pt idx="112">
                  <c:v>12.274095992722144</c:v>
                </c:pt>
                <c:pt idx="113">
                  <c:v>12.616221272573105</c:v>
                </c:pt>
                <c:pt idx="114">
                  <c:v>12.954608093780667</c:v>
                </c:pt>
                <c:pt idx="115">
                  <c:v>13.2891561850267</c:v>
                </c:pt>
                <c:pt idx="116">
                  <c:v>13.619766412491613</c:v>
                </c:pt>
                <c:pt idx="117">
                  <c:v>13.94634080922989</c:v>
                </c:pt>
                <c:pt idx="118">
                  <c:v>14.268782604199687</c:v>
                </c:pt>
                <c:pt idx="119">
                  <c:v>14.586996250938329</c:v>
                </c:pt>
                <c:pt idx="120">
                  <c:v>14.900887455874654</c:v>
                </c:pt>
                <c:pt idx="121">
                  <c:v>15.210363206270298</c:v>
                </c:pt>
                <c:pt idx="122">
                  <c:v>15.515331797781418</c:v>
                </c:pt>
                <c:pt idx="123">
                  <c:v>15.815702861632552</c:v>
                </c:pt>
                <c:pt idx="124">
                  <c:v>16.111387391394977</c:v>
                </c:pt>
                <c:pt idx="125">
                  <c:v>16.402297769361116</c:v>
                </c:pt>
                <c:pt idx="126">
                  <c:v>16.688347792507603</c:v>
                </c:pt>
                <c:pt idx="127">
                  <c:v>16.969452698039134</c:v>
                </c:pt>
                <c:pt idx="128">
                  <c:v>17.245529188505444</c:v>
                </c:pt>
                <c:pt idx="129">
                  <c:v>17.516495456484208</c:v>
                </c:pt>
                <c:pt idx="130">
                  <c:v>17.782271208822284</c:v>
                </c:pt>
                <c:pt idx="131">
                  <c:v>18.042777690428327</c:v>
                </c:pt>
                <c:pt idx="132">
                  <c:v>18.297937707609677</c:v>
                </c:pt>
                <c:pt idx="133">
                  <c:v>18.54767565094641</c:v>
                </c:pt>
                <c:pt idx="134">
                  <c:v>18.791917517696152</c:v>
                </c:pt>
                <c:pt idx="135">
                  <c:v>19.03059093372261</c:v>
                </c:pt>
                <c:pt idx="136">
                  <c:v>19.263625174941602</c:v>
                </c:pt>
                <c:pt idx="137">
                  <c:v>19.49095118827819</c:v>
                </c:pt>
                <c:pt idx="138">
                  <c:v>19.7125016121285</c:v>
                </c:pt>
                <c:pt idx="139">
                  <c:v>19.92821079632052</c:v>
                </c:pt>
                <c:pt idx="140">
                  <c:v>20.138014821567573</c:v>
                </c:pt>
                <c:pt idx="141">
                  <c:v>20.341851518409033</c:v>
                </c:pt>
                <c:pt idx="142">
                  <c:v>20.53966048563249</c:v>
                </c:pt>
                <c:pt idx="143">
                  <c:v>20.731383108171862</c:v>
                </c:pt>
                <c:pt idx="144">
                  <c:v>20.916962574476404</c:v>
                </c:pt>
                <c:pt idx="145">
                  <c:v>21.0963438933451</c:v>
                </c:pt>
                <c:pt idx="146">
                  <c:v>21.2694739102218</c:v>
                </c:pt>
                <c:pt idx="147">
                  <c:v>21.436301322946072</c:v>
                </c:pt>
                <c:pt idx="148">
                  <c:v>21.59677669695507</c:v>
                </c:pt>
                <c:pt idx="149">
                  <c:v>21.750852479932153</c:v>
                </c:pt>
                <c:pt idx="150">
                  <c:v>21.89848301589759</c:v>
                </c:pt>
                <c:pt idx="151">
                  <c:v>22.03962455873744</c:v>
                </c:pt>
                <c:pt idx="152">
                  <c:v>22.17423528516649</c:v>
                </c:pt>
                <c:pt idx="153">
                  <c:v>22.30227530712134</c:v>
                </c:pt>
                <c:pt idx="154">
                  <c:v>22.423706683580182</c:v>
                </c:pt>
                <c:pt idx="155">
                  <c:v>22.53849343180545</c:v>
                </c:pt>
                <c:pt idx="156">
                  <c:v>22.64660153800634</c:v>
                </c:pt>
                <c:pt idx="157">
                  <c:v>22.747998967417836</c:v>
                </c:pt>
                <c:pt idx="158">
                  <c:v>22.842655673793256</c:v>
                </c:pt>
                <c:pt idx="159">
                  <c:v>22.930543608307648</c:v>
                </c:pt>
                <c:pt idx="160">
                  <c:v>23.011636727869234</c:v>
                </c:pt>
                <c:pt idx="161">
                  <c:v>23.08591100283656</c:v>
                </c:pt>
                <c:pt idx="162">
                  <c:v>23.153344424138975</c:v>
                </c:pt>
                <c:pt idx="163">
                  <c:v>23.21391700979843</c:v>
                </c:pt>
                <c:pt idx="164">
                  <c:v>23.26761081085051</c:v>
                </c:pt>
                <c:pt idx="165">
                  <c:v>23.31440991666317</c:v>
                </c:pt>
                <c:pt idx="166">
                  <c:v>23.354300459651345</c:v>
                </c:pt>
                <c:pt idx="167">
                  <c:v>23.387270619386246</c:v>
                </c:pt>
                <c:pt idx="168">
                  <c:v>23.41331062609798</c:v>
                </c:pt>
                <c:pt idx="169">
                  <c:v>23.43241276357058</c:v>
                </c:pt>
                <c:pt idx="170">
                  <c:v>23.44457137142844</c:v>
                </c:pt>
                <c:pt idx="171">
                  <c:v>23.449782846813658</c:v>
                </c:pt>
                <c:pt idx="172">
                  <c:v>23.448045645453604</c:v>
                </c:pt>
                <c:pt idx="173">
                  <c:v>23.43936028211853</c:v>
                </c:pt>
                <c:pt idx="174">
                  <c:v>23.423729330469037</c:v>
                </c:pt>
                <c:pt idx="175">
                  <c:v>23.401157422293444</c:v>
                </c:pt>
                <c:pt idx="176">
                  <c:v>23.37165124613529</c:v>
                </c:pt>
                <c:pt idx="177">
                  <c:v>23.33521954531136</c:v>
                </c:pt>
                <c:pt idx="178">
                  <c:v>23.291873115320865</c:v>
                </c:pt>
                <c:pt idx="179">
                  <c:v>23.241624800646516</c:v>
                </c:pt>
                <c:pt idx="180">
                  <c:v>23.184489490948383</c:v>
                </c:pt>
                <c:pt idx="181">
                  <c:v>23.120484116651824</c:v>
                </c:pt>
                <c:pt idx="182">
                  <c:v>23.049627643930588</c:v>
                </c:pt>
                <c:pt idx="183">
                  <c:v>22.971941069086743</c:v>
                </c:pt>
                <c:pt idx="184">
                  <c:v>22.887447412329042</c:v>
                </c:pt>
                <c:pt idx="185">
                  <c:v>22.796171710951494</c:v>
                </c:pt>
                <c:pt idx="186">
                  <c:v>22.698141011914306</c:v>
                </c:pt>
                <c:pt idx="187">
                  <c:v>22.593384363829294</c:v>
                </c:pt>
                <c:pt idx="188">
                  <c:v>22.48193280835211</c:v>
                </c:pt>
                <c:pt idx="189">
                  <c:v>22.363819370983947</c:v>
                </c:pt>
                <c:pt idx="190">
                  <c:v>22.239079051285426</c:v>
                </c:pt>
                <c:pt idx="191">
                  <c:v>22.107748812505374</c:v>
                </c:pt>
                <c:pt idx="192">
                  <c:v>21.96986757062788</c:v>
                </c:pt>
                <c:pt idx="193">
                  <c:v>21.82547618284062</c:v>
                </c:pt>
                <c:pt idx="194">
                  <c:v>21.674617435428043</c:v>
                </c:pt>
                <c:pt idx="195">
                  <c:v>21.517336031092796</c:v>
                </c:pt>
                <c:pt idx="196">
                  <c:v>21.353678575709374</c:v>
                </c:pt>
                <c:pt idx="197">
                  <c:v>21.18369356451386</c:v>
                </c:pt>
                <c:pt idx="198">
                  <c:v>21.007431367733627</c:v>
                </c:pt>
                <c:pt idx="199">
                  <c:v>20.824944215661617</c:v>
                </c:pt>
                <c:pt idx="200">
                  <c:v>20.636286183179415</c:v>
                </c:pt>
                <c:pt idx="201">
                  <c:v>20.44151317373361</c:v>
                </c:pt>
                <c:pt idx="202">
                  <c:v>20.24068290277044</c:v>
                </c:pt>
                <c:pt idx="203">
                  <c:v>20.03385488063345</c:v>
                </c:pt>
                <c:pt idx="204">
                  <c:v>19.821090394929342</c:v>
                </c:pt>
                <c:pt idx="205">
                  <c:v>19.602452492367053</c:v>
                </c:pt>
                <c:pt idx="206">
                  <c:v>19.378005960075683</c:v>
                </c:pt>
                <c:pt idx="207">
                  <c:v>19.147817306406743</c:v>
                </c:pt>
                <c:pt idx="208">
                  <c:v>18.91195474122617</c:v>
                </c:pt>
                <c:pt idx="209">
                  <c:v>18.670488155702337</c:v>
                </c:pt>
                <c:pt idx="210">
                  <c:v>18.423489101595862</c:v>
                </c:pt>
                <c:pt idx="211">
                  <c:v>18.17103077005712</c:v>
                </c:pt>
                <c:pt idx="212">
                  <c:v>17.91318796993825</c:v>
                </c:pt>
                <c:pt idx="213">
                  <c:v>17.650037105625604</c:v>
                </c:pt>
                <c:pt idx="214">
                  <c:v>17.381656154399586</c:v>
                </c:pt>
                <c:pt idx="215">
                  <c:v>17.108124643328157</c:v>
                </c:pt>
                <c:pt idx="216">
                  <c:v>16.829523625701313</c:v>
                </c:pt>
                <c:pt idx="217">
                  <c:v>16.545935657013334</c:v>
                </c:pt>
                <c:pt idx="218">
                  <c:v>16.257444770499646</c:v>
                </c:pt>
                <c:pt idx="219">
                  <c:v>15.964136452236033</c:v>
                </c:pt>
                <c:pt idx="220">
                  <c:v>15.66609761580737</c:v>
                </c:pt>
                <c:pt idx="221">
                  <c:v>15.363416576553067</c:v>
                </c:pt>
                <c:pt idx="222">
                  <c:v>15.056183025397447</c:v>
                </c:pt>
                <c:pt idx="223">
                  <c:v>14.744488002272329</c:v>
                </c:pt>
                <c:pt idx="224">
                  <c:v>14.428423869140053</c:v>
                </c:pt>
                <c:pt idx="225">
                  <c:v>14.108084282624462</c:v>
                </c:pt>
                <c:pt idx="226">
                  <c:v>13.7835641662585</c:v>
                </c:pt>
                <c:pt idx="227">
                  <c:v>13.454959682356431</c:v>
                </c:pt>
                <c:pt idx="228">
                  <c:v>13.12236820351867</c:v>
                </c:pt>
                <c:pt idx="229">
                  <c:v>12.78588828377827</c:v>
                </c:pt>
                <c:pt idx="230">
                  <c:v>12.445619629397351</c:v>
                </c:pt>
                <c:pt idx="231">
                  <c:v>12.101663069321772</c:v>
                </c:pt>
                <c:pt idx="232">
                  <c:v>11.754120525303437</c:v>
                </c:pt>
                <c:pt idx="233">
                  <c:v>11.403094981698795</c:v>
                </c:pt>
                <c:pt idx="234">
                  <c:v>11.048690454952128</c:v>
                </c:pt>
                <c:pt idx="235">
                  <c:v>10.691011962773393</c:v>
                </c:pt>
                <c:pt idx="236">
                  <c:v>10.330165493019113</c:v>
                </c:pt>
                <c:pt idx="237">
                  <c:v>9.966257972286058</c:v>
                </c:pt>
                <c:pt idx="238">
                  <c:v>9.599397234226354</c:v>
                </c:pt>
                <c:pt idx="239">
                  <c:v>9.22969198759415</c:v>
                </c:pt>
                <c:pt idx="240">
                  <c:v>8.857251784032991</c:v>
                </c:pt>
                <c:pt idx="241">
                  <c:v>8.482186985613076</c:v>
                </c:pt>
                <c:pt idx="242">
                  <c:v>8.104608732128696</c:v>
                </c:pt>
                <c:pt idx="243">
                  <c:v>7.724628908165244</c:v>
                </c:pt>
                <c:pt idx="244">
                  <c:v>7.342360109945156</c:v>
                </c:pt>
                <c:pt idx="245">
                  <c:v>6.957915611963383</c:v>
                </c:pt>
                <c:pt idx="246">
                  <c:v>6.571409333421627</c:v>
                </c:pt>
                <c:pt idx="247">
                  <c:v>6.182955804471791</c:v>
                </c:pt>
                <c:pt idx="248">
                  <c:v>5.792670132277974</c:v>
                </c:pt>
                <c:pt idx="249">
                  <c:v>5.4006679669078625</c:v>
                </c:pt>
                <c:pt idx="250">
                  <c:v>5.007065467063235</c:v>
                </c:pt>
                <c:pt idx="251">
                  <c:v>4.611979265659394</c:v>
                </c:pt>
                <c:pt idx="252">
                  <c:v>4.215526435264433</c:v>
                </c:pt>
                <c:pt idx="253">
                  <c:v>3.817824453408232</c:v>
                </c:pt>
                <c:pt idx="254">
                  <c:v>3.418991167771087</c:v>
                </c:pt>
                <c:pt idx="255">
                  <c:v>3.0191447612630586</c:v>
                </c:pt>
                <c:pt idx="256">
                  <c:v>2.618403717003746</c:v>
                </c:pt>
                <c:pt idx="257">
                  <c:v>2.216886783213346</c:v>
                </c:pt>
                <c:pt idx="258">
                  <c:v>1.8147129380247446</c:v>
                </c:pt>
                <c:pt idx="259">
                  <c:v>1.412001354227852</c:v>
                </c:pt>
                <c:pt idx="260">
                  <c:v>1.0088713639562585</c:v>
                </c:pt>
                <c:pt idx="261">
                  <c:v>0.6054424233262974</c:v>
                </c:pt>
                <c:pt idx="262">
                  <c:v>0.20183407703974532</c:v>
                </c:pt>
                <c:pt idx="263">
                  <c:v>-0.20183407703972808</c:v>
                </c:pt>
                <c:pt idx="264">
                  <c:v>-0.6054424233262384</c:v>
                </c:pt>
                <c:pt idx="265">
                  <c:v>-1.0088713639561995</c:v>
                </c:pt>
                <c:pt idx="266">
                  <c:v>-1.412001354227835</c:v>
                </c:pt>
                <c:pt idx="267">
                  <c:v>-1.8147129380246856</c:v>
                </c:pt>
                <c:pt idx="268">
                  <c:v>-2.216886783213287</c:v>
                </c:pt>
                <c:pt idx="269">
                  <c:v>-2.6184037170037286</c:v>
                </c:pt>
                <c:pt idx="270">
                  <c:v>-3.019144761263</c:v>
                </c:pt>
                <c:pt idx="271">
                  <c:v>-3.418991167771029</c:v>
                </c:pt>
                <c:pt idx="272">
                  <c:v>-3.8178244534082153</c:v>
                </c:pt>
                <c:pt idx="273">
                  <c:v>-4.215526435264416</c:v>
                </c:pt>
                <c:pt idx="274">
                  <c:v>-4.611979265659336</c:v>
                </c:pt>
                <c:pt idx="275">
                  <c:v>-5.007065467063177</c:v>
                </c:pt>
                <c:pt idx="276">
                  <c:v>-5.400667966907845</c:v>
                </c:pt>
                <c:pt idx="277">
                  <c:v>-5.792670132277916</c:v>
                </c:pt>
                <c:pt idx="278">
                  <c:v>-6.182955804471733</c:v>
                </c:pt>
                <c:pt idx="279">
                  <c:v>-6.571409333421611</c:v>
                </c:pt>
                <c:pt idx="280">
                  <c:v>-6.957915611963327</c:v>
                </c:pt>
                <c:pt idx="281">
                  <c:v>-7.3423601099451</c:v>
                </c:pt>
                <c:pt idx="282">
                  <c:v>-7.7246289081652275</c:v>
                </c:pt>
                <c:pt idx="283">
                  <c:v>-8.10460873212868</c:v>
                </c:pt>
                <c:pt idx="284">
                  <c:v>-8.482186985613021</c:v>
                </c:pt>
                <c:pt idx="285">
                  <c:v>-8.857251784032938</c:v>
                </c:pt>
                <c:pt idx="286">
                  <c:v>-9.229691987594133</c:v>
                </c:pt>
                <c:pt idx="287">
                  <c:v>-9.5993972342263</c:v>
                </c:pt>
                <c:pt idx="288">
                  <c:v>-9.966257972286005</c:v>
                </c:pt>
                <c:pt idx="289">
                  <c:v>-10.330165493019097</c:v>
                </c:pt>
                <c:pt idx="290">
                  <c:v>-10.69101196277334</c:v>
                </c:pt>
                <c:pt idx="291">
                  <c:v>-11.048690454952077</c:v>
                </c:pt>
                <c:pt idx="292">
                  <c:v>-11.40309498169878</c:v>
                </c:pt>
                <c:pt idx="293">
                  <c:v>-11.75412052530342</c:v>
                </c:pt>
                <c:pt idx="294">
                  <c:v>-12.10166306932172</c:v>
                </c:pt>
                <c:pt idx="295">
                  <c:v>-12.445619629397301</c:v>
                </c:pt>
                <c:pt idx="296">
                  <c:v>-12.785888283778254</c:v>
                </c:pt>
                <c:pt idx="297">
                  <c:v>-13.12236820351862</c:v>
                </c:pt>
                <c:pt idx="298">
                  <c:v>-13.454959682356385</c:v>
                </c:pt>
                <c:pt idx="299">
                  <c:v>-13.783564166258486</c:v>
                </c:pt>
                <c:pt idx="300">
                  <c:v>-14.108084282624416</c:v>
                </c:pt>
                <c:pt idx="301">
                  <c:v>-14.428423869140007</c:v>
                </c:pt>
                <c:pt idx="302">
                  <c:v>-14.744488002272313</c:v>
                </c:pt>
                <c:pt idx="303">
                  <c:v>-15.056183025397402</c:v>
                </c:pt>
                <c:pt idx="304">
                  <c:v>-15.363416576553023</c:v>
                </c:pt>
                <c:pt idx="305">
                  <c:v>-15.666097615807328</c:v>
                </c:pt>
                <c:pt idx="306">
                  <c:v>-15.964136452236021</c:v>
                </c:pt>
                <c:pt idx="307">
                  <c:v>-16.257444770499603</c:v>
                </c:pt>
                <c:pt idx="308">
                  <c:v>-16.545935657013292</c:v>
                </c:pt>
                <c:pt idx="309">
                  <c:v>-16.8295236257013</c:v>
                </c:pt>
                <c:pt idx="310">
                  <c:v>-17.108124643328114</c:v>
                </c:pt>
                <c:pt idx="311">
                  <c:v>-17.381656154399547</c:v>
                </c:pt>
                <c:pt idx="312">
                  <c:v>-17.650037105625593</c:v>
                </c:pt>
                <c:pt idx="313">
                  <c:v>-17.91318796993821</c:v>
                </c:pt>
                <c:pt idx="314">
                  <c:v>-18.171030770057083</c:v>
                </c:pt>
                <c:pt idx="315">
                  <c:v>-18.423489101595823</c:v>
                </c:pt>
                <c:pt idx="316">
                  <c:v>-18.670488155702326</c:v>
                </c:pt>
                <c:pt idx="317">
                  <c:v>-18.911954741226136</c:v>
                </c:pt>
                <c:pt idx="318">
                  <c:v>-19.147817306406708</c:v>
                </c:pt>
                <c:pt idx="319">
                  <c:v>-19.378005960075672</c:v>
                </c:pt>
                <c:pt idx="320">
                  <c:v>-19.60245249236702</c:v>
                </c:pt>
                <c:pt idx="321">
                  <c:v>-19.82109039492931</c:v>
                </c:pt>
                <c:pt idx="322">
                  <c:v>-20.033854880633438</c:v>
                </c:pt>
                <c:pt idx="323">
                  <c:v>-20.240682902770413</c:v>
                </c:pt>
                <c:pt idx="324">
                  <c:v>-20.44151317373358</c:v>
                </c:pt>
                <c:pt idx="325">
                  <c:v>-20.63628618317939</c:v>
                </c:pt>
                <c:pt idx="326">
                  <c:v>-20.824944215661606</c:v>
                </c:pt>
                <c:pt idx="327">
                  <c:v>-21.0074313677336</c:v>
                </c:pt>
                <c:pt idx="328">
                  <c:v>-21.18369356451383</c:v>
                </c:pt>
                <c:pt idx="329">
                  <c:v>-21.353678575709367</c:v>
                </c:pt>
                <c:pt idx="330">
                  <c:v>-21.517336031092775</c:v>
                </c:pt>
                <c:pt idx="331">
                  <c:v>-21.674617435428022</c:v>
                </c:pt>
                <c:pt idx="332">
                  <c:v>-21.825476182840614</c:v>
                </c:pt>
                <c:pt idx="333">
                  <c:v>-21.969867570627862</c:v>
                </c:pt>
                <c:pt idx="334">
                  <c:v>-22.107748812505356</c:v>
                </c:pt>
                <c:pt idx="335">
                  <c:v>-22.239079051285408</c:v>
                </c:pt>
                <c:pt idx="336">
                  <c:v>-22.363819370983943</c:v>
                </c:pt>
                <c:pt idx="337">
                  <c:v>-22.48193280835209</c:v>
                </c:pt>
                <c:pt idx="338">
                  <c:v>-22.59338436382928</c:v>
                </c:pt>
                <c:pt idx="339">
                  <c:v>-22.698141011914302</c:v>
                </c:pt>
                <c:pt idx="340">
                  <c:v>-22.79617171095148</c:v>
                </c:pt>
                <c:pt idx="341">
                  <c:v>-22.887447412329028</c:v>
                </c:pt>
                <c:pt idx="342">
                  <c:v>-22.97194106908674</c:v>
                </c:pt>
                <c:pt idx="343">
                  <c:v>-23.049627643930577</c:v>
                </c:pt>
                <c:pt idx="344">
                  <c:v>-23.120484116651813</c:v>
                </c:pt>
                <c:pt idx="345">
                  <c:v>-23.184489490948376</c:v>
                </c:pt>
                <c:pt idx="346">
                  <c:v>-23.24162480064651</c:v>
                </c:pt>
                <c:pt idx="347">
                  <c:v>-23.29187311532086</c:v>
                </c:pt>
                <c:pt idx="348">
                  <c:v>-23.33521954531135</c:v>
                </c:pt>
                <c:pt idx="349">
                  <c:v>-23.371651246135286</c:v>
                </c:pt>
                <c:pt idx="350">
                  <c:v>-23.401157422293444</c:v>
                </c:pt>
                <c:pt idx="351">
                  <c:v>-23.423729330469037</c:v>
                </c:pt>
                <c:pt idx="352">
                  <c:v>-23.43936028211853</c:v>
                </c:pt>
                <c:pt idx="353">
                  <c:v>-23.448045645453604</c:v>
                </c:pt>
                <c:pt idx="354">
                  <c:v>-23.449782846813658</c:v>
                </c:pt>
                <c:pt idx="355">
                  <c:v>-23.44457137142844</c:v>
                </c:pt>
                <c:pt idx="356">
                  <c:v>-23.43241276357058</c:v>
                </c:pt>
                <c:pt idx="357">
                  <c:v>-23.413310626097985</c:v>
                </c:pt>
                <c:pt idx="358">
                  <c:v>-23.38727061938625</c:v>
                </c:pt>
                <c:pt idx="359">
                  <c:v>-23.354300459651352</c:v>
                </c:pt>
                <c:pt idx="360">
                  <c:v>-23.314409916663177</c:v>
                </c:pt>
                <c:pt idx="361">
                  <c:v>-23.267610810850517</c:v>
                </c:pt>
                <c:pt idx="362">
                  <c:v>-23.21391700979843</c:v>
                </c:pt>
                <c:pt idx="363">
                  <c:v>-23.153344424138986</c:v>
                </c:pt>
                <c:pt idx="364">
                  <c:v>-23.08591100283657</c:v>
                </c:pt>
              </c:numCache>
            </c:numRef>
          </c:val>
          <c:smooth val="0"/>
        </c:ser>
        <c:marker val="1"/>
        <c:axId val="44167330"/>
        <c:axId val="61961651"/>
      </c:lineChart>
      <c:catAx>
        <c:axId val="4416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61651"/>
        <c:crosses val="autoZero"/>
        <c:auto val="0"/>
        <c:lblOffset val="100"/>
        <c:tickLblSkip val="10"/>
        <c:tickMarkSkip val="10"/>
        <c:noMultiLvlLbl val="0"/>
      </c:catAx>
      <c:valAx>
        <c:axId val="61961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Graus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7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Radiação Incidente no Topo da Atmosfera</a:t>
            </a:r>
          </a:p>
        </c:rich>
      </c:tx>
      <c:layout>
        <c:manualLayout>
          <c:xMode val="factor"/>
          <c:yMode val="factor"/>
          <c:x val="-0.039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775"/>
          <c:w val="0.98675"/>
          <c:h val="0.8855"/>
        </c:manualLayout>
      </c:layout>
      <c:lineChart>
        <c:grouping val="standard"/>
        <c:varyColors val="0"/>
        <c:ser>
          <c:idx val="0"/>
          <c:order val="0"/>
          <c:tx>
            <c:v>Radiação Incidente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('Inserir a Latitude do Local'!$A$5,'Inserir a Latitude do Local'!$A$36,'Inserir a Latitude do Local'!$A$64,'Inserir a Latitude do Local'!$A$95,'Inserir a Latitude do Local'!$A$125,'Inserir a Latitude do Local'!$A$156,'Inserir a Latitude do Local'!$A$186,'Inserir a Latitude do Local'!$A$217,'Inserir a Latitude do Local'!$A$248,'Inserir a Latitude do Local'!$A$278,'Inserir a Latitude do Local'!$A$309,'Inserir a Latitude do Local'!$A$339)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('Inserir a Latitude do Local'!$V$36,'Inserir a Latitude do Local'!$V$64,'Inserir a Latitude do Local'!$V$95,'Inserir a Latitude do Local'!$V$125,'Inserir a Latitude do Local'!$V$156,'Inserir a Latitude do Local'!$V$186,'Inserir a Latitude do Local'!$V$217,'Inserir a Latitude do Local'!$V$248,'Inserir a Latitude do Local'!$V$278,'Inserir a Latitude do Local'!$V$309,'Inserir a Latitude do Local'!$V$339,'Inserir a Latitude do Local'!$V$370)</c:f>
              <c:numCache>
                <c:ptCount val="12"/>
                <c:pt idx="0">
                  <c:v>42.35218632619242</c:v>
                </c:pt>
                <c:pt idx="1">
                  <c:v>40.134526323136036</c:v>
                </c:pt>
                <c:pt idx="2">
                  <c:v>35.877913470214565</c:v>
                </c:pt>
                <c:pt idx="3">
                  <c:v>30.176299215320707</c:v>
                </c:pt>
                <c:pt idx="4">
                  <c:v>25.088972319658655</c:v>
                </c:pt>
                <c:pt idx="5">
                  <c:v>22.585780036925517</c:v>
                </c:pt>
                <c:pt idx="6">
                  <c:v>23.619089935169306</c:v>
                </c:pt>
                <c:pt idx="7">
                  <c:v>27.807615259346907</c:v>
                </c:pt>
                <c:pt idx="8">
                  <c:v>33.37671812435278</c:v>
                </c:pt>
                <c:pt idx="9">
                  <c:v>38.34135801886417</c:v>
                </c:pt>
                <c:pt idx="10">
                  <c:v>41.50188956831048</c:v>
                </c:pt>
                <c:pt idx="11">
                  <c:v>42.77236983920146</c:v>
                </c:pt>
              </c:numCache>
            </c:numRef>
          </c:val>
          <c:smooth val="0"/>
        </c:ser>
        <c:marker val="1"/>
        <c:axId val="20783948"/>
        <c:axId val="52837805"/>
      </c:lineChart>
      <c:catAx>
        <c:axId val="20783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7805"/>
        <c:crosses val="autoZero"/>
        <c:auto val="1"/>
        <c:lblOffset val="100"/>
        <c:tickLblSkip val="1"/>
        <c:noMultiLvlLbl val="0"/>
      </c:catAx>
      <c:valAx>
        <c:axId val="52837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MJ/m²</a:t>
                </a:r>
              </a:p>
            </c:rich>
          </c:tx>
          <c:layout>
            <c:manualLayout>
              <c:xMode val="factor"/>
              <c:yMode val="factor"/>
              <c:x val="0.013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3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4"/>
  <sheetViews>
    <sheetView showGridLines="0" tabSelected="1" zoomScale="70" zoomScaleNormal="70" zoomScaleSheetLayoutView="50" zoomScalePageLayoutView="0" workbookViewId="0" topLeftCell="A1">
      <selection activeCell="G2" sqref="G2"/>
    </sheetView>
  </sheetViews>
  <sheetFormatPr defaultColWidth="9.00390625" defaultRowHeight="12.75"/>
  <cols>
    <col min="1" max="1" width="8.57421875" style="1" customWidth="1"/>
    <col min="2" max="2" width="13.57421875" style="1" bestFit="1" customWidth="1"/>
    <col min="3" max="3" width="70.28125" style="1" customWidth="1"/>
    <col min="4" max="4" width="40.28125" style="1" bestFit="1" customWidth="1"/>
    <col min="5" max="5" width="12.7109375" style="1" bestFit="1" customWidth="1"/>
    <col min="6" max="6" width="8.8515625" style="1" bestFit="1" customWidth="1"/>
    <col min="7" max="7" width="17.57421875" style="1" bestFit="1" customWidth="1"/>
    <col min="8" max="8" width="5.7109375" style="1" bestFit="1" customWidth="1"/>
    <col min="9" max="9" width="8.421875" style="1" bestFit="1" customWidth="1"/>
    <col min="10" max="10" width="12.421875" style="76" bestFit="1" customWidth="1"/>
    <col min="11" max="11" width="39.57421875" style="1" bestFit="1" customWidth="1"/>
    <col min="12" max="12" width="25.00390625" style="1" bestFit="1" customWidth="1"/>
    <col min="13" max="13" width="7.8515625" style="1" customWidth="1"/>
    <col min="14" max="14" width="5.7109375" style="1" bestFit="1" customWidth="1"/>
    <col min="15" max="16" width="6.421875" style="1" bestFit="1" customWidth="1"/>
    <col min="17" max="17" width="5.7109375" style="1" bestFit="1" customWidth="1"/>
    <col min="18" max="18" width="6.421875" style="1" bestFit="1" customWidth="1"/>
    <col min="19" max="19" width="7.8515625" style="1" bestFit="1" customWidth="1"/>
    <col min="20" max="21" width="19.7109375" style="76" customWidth="1"/>
    <col min="22" max="16384" width="9.00390625" style="1" customWidth="1"/>
  </cols>
  <sheetData>
    <row r="1" spans="1:21" s="57" customFormat="1" ht="23.25" thickBot="1">
      <c r="A1" s="57" t="s">
        <v>26</v>
      </c>
      <c r="C1" s="57" t="s">
        <v>34</v>
      </c>
      <c r="J1" s="59"/>
      <c r="K1" s="58"/>
      <c r="L1" s="58"/>
      <c r="T1" s="59"/>
      <c r="U1" s="59"/>
    </row>
    <row r="2" spans="3:21" s="57" customFormat="1" ht="36" thickBot="1">
      <c r="C2" s="83" t="s">
        <v>29</v>
      </c>
      <c r="D2" s="84">
        <v>-23</v>
      </c>
      <c r="J2" s="59"/>
      <c r="T2" s="59"/>
      <c r="U2" s="59"/>
    </row>
    <row r="3" spans="3:21" s="57" customFormat="1" ht="24.75" customHeight="1">
      <c r="C3" s="57" t="s">
        <v>35</v>
      </c>
      <c r="J3" s="59"/>
      <c r="T3" s="82"/>
      <c r="U3" s="82"/>
    </row>
    <row r="4" spans="1:21" ht="39" thickBot="1">
      <c r="A4" s="53" t="s">
        <v>19</v>
      </c>
      <c r="B4" s="53" t="s">
        <v>18</v>
      </c>
      <c r="C4" s="53" t="s">
        <v>25</v>
      </c>
      <c r="D4" s="56" t="s">
        <v>32</v>
      </c>
      <c r="E4" s="53" t="s">
        <v>24</v>
      </c>
      <c r="F4" s="55" t="s">
        <v>23</v>
      </c>
      <c r="G4" s="53" t="s">
        <v>22</v>
      </c>
      <c r="H4" s="53" t="s">
        <v>12</v>
      </c>
      <c r="I4" s="53" t="s">
        <v>27</v>
      </c>
      <c r="J4" s="60" t="s">
        <v>36</v>
      </c>
      <c r="K4" s="54" t="s">
        <v>33</v>
      </c>
      <c r="L4" s="53" t="s">
        <v>31</v>
      </c>
      <c r="M4" s="53" t="s">
        <v>13</v>
      </c>
      <c r="N4" s="53" t="s">
        <v>14</v>
      </c>
      <c r="O4" s="53" t="s">
        <v>21</v>
      </c>
      <c r="P4" s="53" t="s">
        <v>15</v>
      </c>
      <c r="Q4" s="53" t="s">
        <v>16</v>
      </c>
      <c r="R4" s="53" t="s">
        <v>17</v>
      </c>
      <c r="S4" s="53" t="s">
        <v>20</v>
      </c>
      <c r="T4" s="80" t="s">
        <v>37</v>
      </c>
      <c r="U4" s="81"/>
    </row>
    <row r="5" spans="1:22" ht="12" customHeight="1" thickBot="1">
      <c r="A5" s="2" t="s">
        <v>1</v>
      </c>
      <c r="B5" s="3">
        <v>1</v>
      </c>
      <c r="C5" s="4">
        <f>23.45*SIN(2*PI()/365*(284+B5))</f>
        <v>-23.011636727869245</v>
      </c>
      <c r="D5" s="30">
        <f>0.006918-0.399912*COS(E5)+0.070257*SIN(E5)-0.006758*COS(2*E5)+0.000907*SIN(2*E5)-0.002697*COS(3*E5)+0.00148*SIN(3*E5)</f>
        <v>-0.402449</v>
      </c>
      <c r="E5" s="33">
        <f>2*PI()*(B5-1)/365</f>
        <v>0</v>
      </c>
      <c r="F5" s="36">
        <f>D2</f>
        <v>-23</v>
      </c>
      <c r="G5" s="34">
        <f aca="true" t="shared" si="0" ref="G5:G68">ACOS(-S5)</f>
        <v>1.7520680672936189</v>
      </c>
      <c r="H5" s="5">
        <f aca="true" t="shared" si="1" ref="H5:H68">SIN(G5)</f>
        <v>0.9836152180936487</v>
      </c>
      <c r="I5" s="5">
        <f>2*G5/15</f>
        <v>0.23360907563914918</v>
      </c>
      <c r="J5" s="77">
        <f>I5*180/3.1415629</f>
        <v>13.38494085700046</v>
      </c>
      <c r="K5" s="5">
        <f>1.00011+0.034221*COS(E5)+0.00128*SIN(E5)+0.000719*COS(2*E5)+0.000077*SIN(2*E5)</f>
        <v>1.03505</v>
      </c>
      <c r="L5" s="4">
        <f>150*10^6*SQRT(K5)/K5</f>
        <v>147438394.88402104</v>
      </c>
      <c r="M5" s="5">
        <f aca="true" t="shared" si="2" ref="M5:M68">SIN(F5*PI()/180)</f>
        <v>-0.3907311284892737</v>
      </c>
      <c r="N5" s="5">
        <f aca="true" t="shared" si="3" ref="N5:N68">COS(F5*PI()/180)</f>
        <v>0.9205048534524404</v>
      </c>
      <c r="O5" s="5">
        <f aca="true" t="shared" si="4" ref="O5:O68">TAN(F5*PI()/180)</f>
        <v>-0.4244748162096047</v>
      </c>
      <c r="P5" s="5">
        <f aca="true" t="shared" si="5" ref="P5:P68">SIN(C5*PI()/180)</f>
        <v>-0.3909180742428762</v>
      </c>
      <c r="Q5" s="5">
        <f aca="true" t="shared" si="6" ref="Q5:Q68">COS(C5*PI()/180)</f>
        <v>0.920425477282241</v>
      </c>
      <c r="R5" s="5">
        <f aca="true" t="shared" si="7" ref="R5:R68">TAN(C5*PI()/180)</f>
        <v>-0.42471453028130857</v>
      </c>
      <c r="S5" s="5">
        <f aca="true" t="shared" si="8" ref="S5:S68">R5*O5</f>
        <v>0.18028062218270705</v>
      </c>
      <c r="T5" s="61">
        <f aca="true" t="shared" si="9" ref="T5:T68">37.6*K5*(G5*M5*P5+N5*Q5*H5)</f>
        <v>42.84826101101277</v>
      </c>
      <c r="U5" s="62" t="s">
        <v>30</v>
      </c>
      <c r="V5" s="1">
        <f>I5*180/3.141516</f>
        <v>13.385140682093247</v>
      </c>
    </row>
    <row r="6" spans="1:21" ht="12" customHeight="1">
      <c r="A6" s="2">
        <v>2</v>
      </c>
      <c r="B6" s="3">
        <v>2</v>
      </c>
      <c r="C6" s="4">
        <f aca="true" t="shared" si="10" ref="C6:C69">23.45*SIN(2*PI()/365*(284+B6))</f>
        <v>-22.930543608307655</v>
      </c>
      <c r="D6" s="30">
        <f aca="true" t="shared" si="11" ref="D6:D69">0.006918-0.399912*COS(E6)+0.070257*SIN(E6)-0.006758*COS(2*E6)+0.000907*SIN(2*E6)-0.002697*COS(3*E6)+0.00148*SIN(3*E6)</f>
        <v>-0.4010651720668524</v>
      </c>
      <c r="E6" s="5">
        <f aca="true" t="shared" si="12" ref="E6:E69">2*PI()*(B6-1)/365</f>
        <v>0.01721420632103996</v>
      </c>
      <c r="F6" s="35">
        <f>F5</f>
        <v>-23</v>
      </c>
      <c r="G6" s="5">
        <f t="shared" si="0"/>
        <v>1.7513475880519227</v>
      </c>
      <c r="H6" s="5">
        <f t="shared" si="1"/>
        <v>0.9837448512358072</v>
      </c>
      <c r="I6" s="5">
        <f aca="true" t="shared" si="13" ref="I6:I69">2*G6/15</f>
        <v>0.23351301174025635</v>
      </c>
      <c r="J6" s="77">
        <f aca="true" t="shared" si="14" ref="J6:J69">I6*180/3.1415629</f>
        <v>13.379436748901684</v>
      </c>
      <c r="K6" s="5">
        <f aca="true" t="shared" si="15" ref="K6:K69">1.00011+0.034221*COS(E6)+0.00128*SIN(E6)+0.000719*COS(2*E6)+0.000077*SIN(2*E6)</f>
        <v>1.0350691872706816</v>
      </c>
      <c r="L6" s="4">
        <f aca="true" t="shared" si="16" ref="L6:L69">150*10^6*SQRT(K6)/K6</f>
        <v>147437028.3311681</v>
      </c>
      <c r="M6" s="5">
        <f t="shared" si="2"/>
        <v>-0.3907311284892737</v>
      </c>
      <c r="N6" s="5">
        <f t="shared" si="3"/>
        <v>0.9205048534524404</v>
      </c>
      <c r="O6" s="5">
        <f t="shared" si="4"/>
        <v>-0.4244748162096047</v>
      </c>
      <c r="P6" s="5">
        <f t="shared" si="5"/>
        <v>-0.38961496635779913</v>
      </c>
      <c r="Q6" s="5">
        <f t="shared" si="6"/>
        <v>0.9209778379472608</v>
      </c>
      <c r="R6" s="5">
        <f t="shared" si="7"/>
        <v>-0.42304488805745855</v>
      </c>
      <c r="S6" s="5">
        <f t="shared" si="8"/>
        <v>0.1795719011066025</v>
      </c>
      <c r="T6" s="61">
        <f t="shared" si="9"/>
        <v>42.83380874956558</v>
      </c>
      <c r="U6" s="62" t="s">
        <v>30</v>
      </c>
    </row>
    <row r="7" spans="1:21" ht="12" customHeight="1">
      <c r="A7" s="48">
        <v>3</v>
      </c>
      <c r="B7" s="49">
        <v>3</v>
      </c>
      <c r="C7" s="47">
        <f t="shared" si="10"/>
        <v>-22.842655673793264</v>
      </c>
      <c r="D7" s="50">
        <f t="shared" si="11"/>
        <v>-0.3995482717680689</v>
      </c>
      <c r="E7" s="51">
        <f t="shared" si="12"/>
        <v>0.03442841264207992</v>
      </c>
      <c r="F7" s="47">
        <f aca="true" t="shared" si="17" ref="F7:F70">F6</f>
        <v>-23</v>
      </c>
      <c r="G7" s="51">
        <f t="shared" si="0"/>
        <v>1.7505678199454886</v>
      </c>
      <c r="H7" s="51">
        <f t="shared" si="1"/>
        <v>0.9838845765856536</v>
      </c>
      <c r="I7" s="51">
        <f t="shared" si="13"/>
        <v>0.2334090426593985</v>
      </c>
      <c r="J7" s="77">
        <f t="shared" si="14"/>
        <v>13.373479702950315</v>
      </c>
      <c r="K7" s="51">
        <f t="shared" si="15"/>
        <v>1.0350773742999697</v>
      </c>
      <c r="L7" s="47">
        <f t="shared" si="16"/>
        <v>147436445.2473881</v>
      </c>
      <c r="M7" s="51">
        <f t="shared" si="2"/>
        <v>-0.3907311284892737</v>
      </c>
      <c r="N7" s="51">
        <f t="shared" si="3"/>
        <v>0.9205048534524404</v>
      </c>
      <c r="O7" s="51">
        <f t="shared" si="4"/>
        <v>-0.4244748162096047</v>
      </c>
      <c r="P7" s="51">
        <f t="shared" si="5"/>
        <v>-0.38820178947669165</v>
      </c>
      <c r="Q7" s="51">
        <f t="shared" si="6"/>
        <v>0.9215743977819123</v>
      </c>
      <c r="R7" s="51">
        <f t="shared" si="7"/>
        <v>-0.4212376020981416</v>
      </c>
      <c r="S7" s="51">
        <f t="shared" si="8"/>
        <v>0.17880475373118324</v>
      </c>
      <c r="T7" s="63">
        <f t="shared" si="9"/>
        <v>42.817545452220116</v>
      </c>
      <c r="U7" s="64" t="s">
        <v>30</v>
      </c>
    </row>
    <row r="8" spans="1:21" ht="12" customHeight="1">
      <c r="A8" s="2">
        <v>4</v>
      </c>
      <c r="B8" s="3">
        <v>4</v>
      </c>
      <c r="C8" s="4">
        <f t="shared" si="10"/>
        <v>-22.747998967417843</v>
      </c>
      <c r="D8" s="30">
        <f t="shared" si="11"/>
        <v>-0.39789899311154203</v>
      </c>
      <c r="E8" s="5">
        <f t="shared" si="12"/>
        <v>0.051642618963119884</v>
      </c>
      <c r="F8" s="4">
        <f t="shared" si="17"/>
        <v>-23</v>
      </c>
      <c r="G8" s="5">
        <f t="shared" si="0"/>
        <v>1.7497292467847203</v>
      </c>
      <c r="H8" s="5">
        <f t="shared" si="1"/>
        <v>0.9840341714993472</v>
      </c>
      <c r="I8" s="5">
        <f t="shared" si="13"/>
        <v>0.23329723290462936</v>
      </c>
      <c r="J8" s="77">
        <f t="shared" si="14"/>
        <v>13.367073415220586</v>
      </c>
      <c r="K8" s="5">
        <f t="shared" si="15"/>
        <v>1.0350745574444737</v>
      </c>
      <c r="L8" s="4">
        <f t="shared" si="16"/>
        <v>147436645.8642787</v>
      </c>
      <c r="M8" s="5">
        <f t="shared" si="2"/>
        <v>-0.3907311284892737</v>
      </c>
      <c r="N8" s="5">
        <f t="shared" si="3"/>
        <v>0.9205048534524404</v>
      </c>
      <c r="O8" s="5">
        <f t="shared" si="4"/>
        <v>-0.4244748162096047</v>
      </c>
      <c r="P8" s="5">
        <f t="shared" si="5"/>
        <v>-0.386678753894477</v>
      </c>
      <c r="Q8" s="5">
        <f t="shared" si="6"/>
        <v>0.9222144768363889</v>
      </c>
      <c r="R8" s="5">
        <f t="shared" si="7"/>
        <v>-0.41929373655134894</v>
      </c>
      <c r="S8" s="5">
        <f t="shared" si="8"/>
        <v>0.17797963176047224</v>
      </c>
      <c r="T8" s="61">
        <f t="shared" si="9"/>
        <v>42.79945762844948</v>
      </c>
      <c r="U8" s="62" t="s">
        <v>30</v>
      </c>
    </row>
    <row r="9" spans="1:21" ht="12" customHeight="1">
      <c r="A9" s="2">
        <v>5</v>
      </c>
      <c r="B9" s="3">
        <v>5</v>
      </c>
      <c r="C9" s="4">
        <f t="shared" si="10"/>
        <v>-22.646601538006347</v>
      </c>
      <c r="D9" s="30">
        <f t="shared" si="11"/>
        <v>-0.39611809235698475</v>
      </c>
      <c r="E9" s="5">
        <f t="shared" si="12"/>
        <v>0.06885682528415984</v>
      </c>
      <c r="F9" s="4">
        <f t="shared" si="17"/>
        <v>-23</v>
      </c>
      <c r="G9" s="5">
        <f t="shared" si="0"/>
        <v>1.748832385373163</v>
      </c>
      <c r="H9" s="5">
        <f t="shared" si="1"/>
        <v>0.9841933987826881</v>
      </c>
      <c r="I9" s="5">
        <f t="shared" si="13"/>
        <v>0.2331776513830884</v>
      </c>
      <c r="J9" s="77">
        <f t="shared" si="14"/>
        <v>13.360221833838157</v>
      </c>
      <c r="K9" s="5">
        <f t="shared" si="15"/>
        <v>1.0350607370827396</v>
      </c>
      <c r="L9" s="4">
        <f t="shared" si="16"/>
        <v>147437630.1644768</v>
      </c>
      <c r="M9" s="5">
        <f t="shared" si="2"/>
        <v>-0.3907311284892737</v>
      </c>
      <c r="N9" s="5">
        <f t="shared" si="3"/>
        <v>0.9205048534524404</v>
      </c>
      <c r="O9" s="5">
        <f t="shared" si="4"/>
        <v>-0.4244748162096047</v>
      </c>
      <c r="P9" s="5">
        <f t="shared" si="5"/>
        <v>-0.38504608874761015</v>
      </c>
      <c r="Q9" s="5">
        <f t="shared" si="6"/>
        <v>0.9228973450715782</v>
      </c>
      <c r="R9" s="5">
        <f t="shared" si="7"/>
        <v>-0.4172144288894305</v>
      </c>
      <c r="S9" s="5">
        <f t="shared" si="8"/>
        <v>0.1770970180228362</v>
      </c>
      <c r="T9" s="61">
        <f t="shared" si="9"/>
        <v>42.77953108290658</v>
      </c>
      <c r="U9" s="62" t="s">
        <v>30</v>
      </c>
    </row>
    <row r="10" spans="1:21" ht="12" customHeight="1">
      <c r="A10" s="2">
        <v>6</v>
      </c>
      <c r="B10" s="3">
        <v>6</v>
      </c>
      <c r="C10" s="4">
        <f t="shared" si="10"/>
        <v>-22.538493431805456</v>
      </c>
      <c r="D10" s="30">
        <f t="shared" si="11"/>
        <v>-0.39420638714575845</v>
      </c>
      <c r="E10" s="5">
        <f t="shared" si="12"/>
        <v>0.08607103160519981</v>
      </c>
      <c r="F10" s="4">
        <f t="shared" si="17"/>
        <v>-23</v>
      </c>
      <c r="G10" s="5">
        <f t="shared" si="0"/>
        <v>1.7478777844546673</v>
      </c>
      <c r="H10" s="5">
        <f t="shared" si="1"/>
        <v>0.9843620073036417</v>
      </c>
      <c r="I10" s="5">
        <f t="shared" si="13"/>
        <v>0.2330503712606223</v>
      </c>
      <c r="J10" s="77">
        <f t="shared" si="14"/>
        <v>13.35292915093695</v>
      </c>
      <c r="K10" s="5">
        <f t="shared" si="15"/>
        <v>1.035035917615681</v>
      </c>
      <c r="L10" s="4">
        <f t="shared" si="16"/>
        <v>147439397.88161877</v>
      </c>
      <c r="M10" s="5">
        <f t="shared" si="2"/>
        <v>-0.3907311284892737</v>
      </c>
      <c r="N10" s="5">
        <f t="shared" si="3"/>
        <v>0.9205048534524404</v>
      </c>
      <c r="O10" s="5">
        <f t="shared" si="4"/>
        <v>-0.4244748162096047</v>
      </c>
      <c r="P10" s="5">
        <f t="shared" si="5"/>
        <v>-0.3833040425227579</v>
      </c>
      <c r="Q10" s="5">
        <f t="shared" si="6"/>
        <v>0.923622223089999</v>
      </c>
      <c r="R10" s="5">
        <f t="shared" si="7"/>
        <v>-0.4150008877443481</v>
      </c>
      <c r="S10" s="5">
        <f t="shared" si="8"/>
        <v>0.17615742555210495</v>
      </c>
      <c r="T10" s="61">
        <f t="shared" si="9"/>
        <v>42.757750945190836</v>
      </c>
      <c r="U10" s="62" t="s">
        <v>30</v>
      </c>
    </row>
    <row r="11" spans="1:21" ht="12" customHeight="1">
      <c r="A11" s="2">
        <v>7</v>
      </c>
      <c r="B11" s="3">
        <v>7</v>
      </c>
      <c r="C11" s="4">
        <f t="shared" si="10"/>
        <v>-22.423706683580193</v>
      </c>
      <c r="D11" s="30">
        <f t="shared" si="11"/>
        <v>-0.392164755563181</v>
      </c>
      <c r="E11" s="5">
        <f t="shared" si="12"/>
        <v>0.10328523792623977</v>
      </c>
      <c r="F11" s="4">
        <f t="shared" si="17"/>
        <v>-23</v>
      </c>
      <c r="G11" s="5">
        <f t="shared" si="0"/>
        <v>1.746866023607721</v>
      </c>
      <c r="H11" s="5">
        <f t="shared" si="1"/>
        <v>0.9845397326333376</v>
      </c>
      <c r="I11" s="5">
        <f t="shared" si="13"/>
        <v>0.23291546981436279</v>
      </c>
      <c r="J11" s="77">
        <f t="shared" si="14"/>
        <v>13.345199794212398</v>
      </c>
      <c r="K11" s="5">
        <f t="shared" si="15"/>
        <v>1.035000107464911</v>
      </c>
      <c r="L11" s="4">
        <f t="shared" si="16"/>
        <v>147441948.50038725</v>
      </c>
      <c r="M11" s="5">
        <f t="shared" si="2"/>
        <v>-0.3907311284892737</v>
      </c>
      <c r="N11" s="5">
        <f t="shared" si="3"/>
        <v>0.9205048534524404</v>
      </c>
      <c r="O11" s="5">
        <f t="shared" si="4"/>
        <v>-0.4244748162096047</v>
      </c>
      <c r="P11" s="5">
        <f t="shared" si="5"/>
        <v>-0.3814528835942665</v>
      </c>
      <c r="Q11" s="5">
        <f t="shared" si="6"/>
        <v>0.9243882829188279</v>
      </c>
      <c r="R11" s="5">
        <f t="shared" si="7"/>
        <v>-0.412654390630958</v>
      </c>
      <c r="S11" s="5">
        <f t="shared" si="8"/>
        <v>0.1751613966211623</v>
      </c>
      <c r="T11" s="61">
        <f t="shared" si="9"/>
        <v>42.73410170159383</v>
      </c>
      <c r="U11" s="62" t="s">
        <v>30</v>
      </c>
    </row>
    <row r="12" spans="1:21" ht="12" customHeight="1">
      <c r="A12" s="2">
        <v>8</v>
      </c>
      <c r="B12" s="3">
        <v>8</v>
      </c>
      <c r="C12" s="4">
        <f t="shared" si="10"/>
        <v>-22.302275307121352</v>
      </c>
      <c r="D12" s="30">
        <f t="shared" si="11"/>
        <v>-0.38999413513536</v>
      </c>
      <c r="E12" s="5">
        <f t="shared" si="12"/>
        <v>0.12049944424727974</v>
      </c>
      <c r="F12" s="4">
        <f t="shared" si="17"/>
        <v>-23</v>
      </c>
      <c r="G12" s="5">
        <f t="shared" si="0"/>
        <v>1.7457977120913983</v>
      </c>
      <c r="H12" s="5">
        <f t="shared" si="1"/>
        <v>0.9847262977125947</v>
      </c>
      <c r="I12" s="5">
        <f t="shared" si="13"/>
        <v>0.2327730282788531</v>
      </c>
      <c r="J12" s="77">
        <f t="shared" si="14"/>
        <v>13.337038418105065</v>
      </c>
      <c r="K12" s="5">
        <f t="shared" si="15"/>
        <v>1.034953319068984</v>
      </c>
      <c r="L12" s="4">
        <f t="shared" si="16"/>
        <v>147445281.2566427</v>
      </c>
      <c r="M12" s="5">
        <f t="shared" si="2"/>
        <v>-0.3907311284892737</v>
      </c>
      <c r="N12" s="5">
        <f t="shared" si="3"/>
        <v>0.9205048534524404</v>
      </c>
      <c r="O12" s="5">
        <f t="shared" si="4"/>
        <v>-0.4244748162096047</v>
      </c>
      <c r="P12" s="5">
        <f t="shared" si="5"/>
        <v>-0.3794929007887494</v>
      </c>
      <c r="Q12" s="5">
        <f t="shared" si="6"/>
        <v>0.9251946488447392</v>
      </c>
      <c r="R12" s="5">
        <f t="shared" si="7"/>
        <v>-0.41017628156692215</v>
      </c>
      <c r="S12" s="5">
        <f t="shared" si="8"/>
        <v>0.17410950173165834</v>
      </c>
      <c r="T12" s="61">
        <f t="shared" si="9"/>
        <v>42.70856722879577</v>
      </c>
      <c r="U12" s="62" t="s">
        <v>30</v>
      </c>
    </row>
    <row r="13" spans="1:21" ht="12" customHeight="1">
      <c r="A13" s="2">
        <v>9</v>
      </c>
      <c r="B13" s="3">
        <v>9</v>
      </c>
      <c r="C13" s="4">
        <f t="shared" si="10"/>
        <v>-22.1742352851665</v>
      </c>
      <c r="D13" s="30">
        <f t="shared" si="11"/>
        <v>-0.38769552176272365</v>
      </c>
      <c r="E13" s="5">
        <f t="shared" si="12"/>
        <v>0.1377136505683197</v>
      </c>
      <c r="F13" s="4">
        <f t="shared" si="17"/>
        <v>-23</v>
      </c>
      <c r="G13" s="5">
        <f t="shared" si="0"/>
        <v>1.7446734876474925</v>
      </c>
      <c r="H13" s="5">
        <f t="shared" si="1"/>
        <v>0.9849214135409595</v>
      </c>
      <c r="I13" s="5">
        <f t="shared" si="13"/>
        <v>0.23262313168633234</v>
      </c>
      <c r="J13" s="77">
        <f t="shared" si="14"/>
        <v>13.328449894649514</v>
      </c>
      <c r="K13" s="5">
        <f t="shared" si="15"/>
        <v>1.0348955688775416</v>
      </c>
      <c r="L13" s="4">
        <f t="shared" si="16"/>
        <v>147449395.1376413</v>
      </c>
      <c r="M13" s="5">
        <f t="shared" si="2"/>
        <v>-0.3907311284892737</v>
      </c>
      <c r="N13" s="5">
        <f t="shared" si="3"/>
        <v>0.9205048534524404</v>
      </c>
      <c r="O13" s="5">
        <f t="shared" si="4"/>
        <v>-0.4244748162096047</v>
      </c>
      <c r="P13" s="5">
        <f t="shared" si="5"/>
        <v>-0.3774244039750328</v>
      </c>
      <c r="Q13" s="5">
        <f t="shared" si="6"/>
        <v>0.926040398300253</v>
      </c>
      <c r="R13" s="5">
        <f t="shared" si="7"/>
        <v>-0.4075679685981251</v>
      </c>
      <c r="S13" s="5">
        <f t="shared" si="8"/>
        <v>0.1730023385636111</v>
      </c>
      <c r="T13" s="61">
        <f t="shared" si="9"/>
        <v>42.68113082948123</v>
      </c>
      <c r="U13" s="62" t="s">
        <v>30</v>
      </c>
    </row>
    <row r="14" spans="1:21" ht="12" customHeight="1">
      <c r="A14" s="2">
        <v>10</v>
      </c>
      <c r="B14" s="3">
        <v>10</v>
      </c>
      <c r="C14" s="4">
        <f t="shared" si="10"/>
        <v>-22.03962455873745</v>
      </c>
      <c r="D14" s="30">
        <f t="shared" si="11"/>
        <v>-0.3852699685925496</v>
      </c>
      <c r="E14" s="5">
        <f t="shared" si="12"/>
        <v>0.15492785688935967</v>
      </c>
      <c r="F14" s="4">
        <f t="shared" si="17"/>
        <v>-23</v>
      </c>
      <c r="G14" s="5">
        <f t="shared" si="0"/>
        <v>1.7434940152635057</v>
      </c>
      <c r="H14" s="5">
        <f t="shared" si="1"/>
        <v>0.9851247798852025</v>
      </c>
      <c r="I14" s="5">
        <f t="shared" si="13"/>
        <v>0.23246586870180075</v>
      </c>
      <c r="J14" s="77">
        <f t="shared" si="14"/>
        <v>13.319439304024165</v>
      </c>
      <c r="K14" s="5">
        <f t="shared" si="15"/>
        <v>1.0348268773433764</v>
      </c>
      <c r="L14" s="4">
        <f t="shared" si="16"/>
        <v>147454288.88233858</v>
      </c>
      <c r="M14" s="5">
        <f t="shared" si="2"/>
        <v>-0.3907311284892737</v>
      </c>
      <c r="N14" s="5">
        <f t="shared" si="3"/>
        <v>0.9205048534524404</v>
      </c>
      <c r="O14" s="5">
        <f t="shared" si="4"/>
        <v>-0.4244748162096047</v>
      </c>
      <c r="P14" s="5">
        <f t="shared" si="5"/>
        <v>-0.375247724677605</v>
      </c>
      <c r="Q14" s="5">
        <f t="shared" si="6"/>
        <v>0.9269245628012457</v>
      </c>
      <c r="R14" s="5">
        <f t="shared" si="7"/>
        <v>-0.4048309212386973</v>
      </c>
      <c r="S14" s="5">
        <f t="shared" si="8"/>
        <v>0.171840530888761</v>
      </c>
      <c r="T14" s="61">
        <f t="shared" si="9"/>
        <v>42.651775269839796</v>
      </c>
      <c r="U14" s="62" t="s">
        <v>30</v>
      </c>
    </row>
    <row r="15" spans="1:21" ht="12" customHeight="1">
      <c r="A15" s="2">
        <v>11</v>
      </c>
      <c r="B15" s="3">
        <v>11</v>
      </c>
      <c r="C15" s="4">
        <f t="shared" si="10"/>
        <v>-21.898483015897604</v>
      </c>
      <c r="D15" s="30">
        <f t="shared" si="11"/>
        <v>-0.3827185848329227</v>
      </c>
      <c r="E15" s="5">
        <f t="shared" si="12"/>
        <v>0.17214206321039963</v>
      </c>
      <c r="F15" s="4">
        <f t="shared" si="17"/>
        <v>-23</v>
      </c>
      <c r="G15" s="5">
        <f t="shared" si="0"/>
        <v>1.7422599859012393</v>
      </c>
      <c r="H15" s="5">
        <f t="shared" si="1"/>
        <v>0.9853360860041919</v>
      </c>
      <c r="I15" s="5">
        <f t="shared" si="13"/>
        <v>0.23230133145349857</v>
      </c>
      <c r="J15" s="77">
        <f t="shared" si="14"/>
        <v>13.31001192483835</v>
      </c>
      <c r="K15" s="5">
        <f t="shared" si="15"/>
        <v>1.034747268912412</v>
      </c>
      <c r="L15" s="4">
        <f t="shared" si="16"/>
        <v>147459960.98177794</v>
      </c>
      <c r="M15" s="5">
        <f t="shared" si="2"/>
        <v>-0.3907311284892737</v>
      </c>
      <c r="N15" s="5">
        <f t="shared" si="3"/>
        <v>0.9205048534524404</v>
      </c>
      <c r="O15" s="5">
        <f t="shared" si="4"/>
        <v>-0.4244748162096047</v>
      </c>
      <c r="P15" s="5">
        <f t="shared" si="5"/>
        <v>-0.3729632167116393</v>
      </c>
      <c r="Q15" s="5">
        <f t="shared" si="6"/>
        <v>0.9278461289352382</v>
      </c>
      <c r="R15" s="5">
        <f t="shared" si="7"/>
        <v>-0.40196666783493296</v>
      </c>
      <c r="S15" s="5">
        <f t="shared" si="8"/>
        <v>0.17062472745162038</v>
      </c>
      <c r="T15" s="61">
        <f t="shared" si="9"/>
        <v>42.62048281891333</v>
      </c>
      <c r="U15" s="62" t="s">
        <v>30</v>
      </c>
    </row>
    <row r="16" spans="1:21" ht="12" customHeight="1">
      <c r="A16" s="2">
        <v>12</v>
      </c>
      <c r="B16" s="3">
        <v>12</v>
      </c>
      <c r="C16" s="4">
        <f t="shared" si="10"/>
        <v>-21.750852479932167</v>
      </c>
      <c r="D16" s="30">
        <f t="shared" si="11"/>
        <v>-0.38004253451065706</v>
      </c>
      <c r="E16" s="5">
        <f t="shared" si="12"/>
        <v>0.18935626953143955</v>
      </c>
      <c r="F16" s="4">
        <f t="shared" si="17"/>
        <v>-23</v>
      </c>
      <c r="G16" s="5">
        <f t="shared" si="0"/>
        <v>1.740972115195774</v>
      </c>
      <c r="H16" s="5">
        <f t="shared" si="1"/>
        <v>0.9855550113870605</v>
      </c>
      <c r="I16" s="5">
        <f t="shared" si="13"/>
        <v>0.23212961535943652</v>
      </c>
      <c r="J16" s="77">
        <f t="shared" si="14"/>
        <v>13.300173224193149</v>
      </c>
      <c r="K16" s="5">
        <f t="shared" si="15"/>
        <v>1.0346567720116098</v>
      </c>
      <c r="L16" s="4">
        <f t="shared" si="16"/>
        <v>147466409.67956597</v>
      </c>
      <c r="M16" s="5">
        <f t="shared" si="2"/>
        <v>-0.3907311284892737</v>
      </c>
      <c r="N16" s="5">
        <f t="shared" si="3"/>
        <v>0.9205048534524404</v>
      </c>
      <c r="O16" s="5">
        <f t="shared" si="4"/>
        <v>-0.4244748162096047</v>
      </c>
      <c r="P16" s="5">
        <f t="shared" si="5"/>
        <v>-0.37057125683756525</v>
      </c>
      <c r="Q16" s="5">
        <f t="shared" si="6"/>
        <v>0.928804039400038</v>
      </c>
      <c r="R16" s="5">
        <f t="shared" si="7"/>
        <v>-0.39897679286250326</v>
      </c>
      <c r="S16" s="5">
        <f t="shared" si="8"/>
        <v>0.1693556008222086</v>
      </c>
      <c r="T16" s="61">
        <f t="shared" si="9"/>
        <v>42.5872352897484</v>
      </c>
      <c r="U16" s="62" t="s">
        <v>30</v>
      </c>
    </row>
    <row r="17" spans="1:21" ht="12" customHeight="1">
      <c r="A17" s="2">
        <v>13</v>
      </c>
      <c r="B17" s="3">
        <v>13</v>
      </c>
      <c r="C17" s="4">
        <f t="shared" si="10"/>
        <v>-21.596776696955082</v>
      </c>
      <c r="D17" s="30">
        <f t="shared" si="11"/>
        <v>-0.37724303517583996</v>
      </c>
      <c r="E17" s="5">
        <f t="shared" si="12"/>
        <v>0.20657047585247953</v>
      </c>
      <c r="F17" s="4">
        <f t="shared" si="17"/>
        <v>-23</v>
      </c>
      <c r="G17" s="5">
        <f t="shared" si="0"/>
        <v>1.7396311421296515</v>
      </c>
      <c r="H17" s="5">
        <f t="shared" si="1"/>
        <v>0.9857812265016007</v>
      </c>
      <c r="I17" s="5">
        <f t="shared" si="13"/>
        <v>0.2319508189506202</v>
      </c>
      <c r="J17" s="77">
        <f t="shared" si="14"/>
        <v>13.289928847552803</v>
      </c>
      <c r="K17" s="5">
        <f t="shared" si="15"/>
        <v>1.034555419034813</v>
      </c>
      <c r="L17" s="4">
        <f t="shared" si="16"/>
        <v>147473632.97243235</v>
      </c>
      <c r="M17" s="5">
        <f t="shared" si="2"/>
        <v>-0.3907311284892737</v>
      </c>
      <c r="N17" s="5">
        <f t="shared" si="3"/>
        <v>0.9205048534524404</v>
      </c>
      <c r="O17" s="5">
        <f t="shared" si="4"/>
        <v>-0.4244748162096047</v>
      </c>
      <c r="P17" s="5">
        <f t="shared" si="5"/>
        <v>-0.3680722454331016</v>
      </c>
      <c r="Q17" s="5">
        <f t="shared" si="6"/>
        <v>0.9297971940922573</v>
      </c>
      <c r="R17" s="5">
        <f t="shared" si="7"/>
        <v>-0.39586293416645907</v>
      </c>
      <c r="S17" s="5">
        <f t="shared" si="8"/>
        <v>0.16803384622450257</v>
      </c>
      <c r="T17" s="61">
        <f t="shared" si="9"/>
        <v>42.55201408230828</v>
      </c>
      <c r="U17" s="62" t="s">
        <v>30</v>
      </c>
    </row>
    <row r="18" spans="1:21" ht="12" customHeight="1">
      <c r="A18" s="2">
        <v>14</v>
      </c>
      <c r="B18" s="3">
        <v>14</v>
      </c>
      <c r="C18" s="4">
        <f t="shared" si="10"/>
        <v>-21.436301322946086</v>
      </c>
      <c r="D18" s="30">
        <f t="shared" si="11"/>
        <v>-0.3743213565557503</v>
      </c>
      <c r="E18" s="5">
        <f t="shared" si="12"/>
        <v>0.22378468217351952</v>
      </c>
      <c r="F18" s="4">
        <f t="shared" si="17"/>
        <v>-23</v>
      </c>
      <c r="G18" s="5">
        <f t="shared" si="0"/>
        <v>1.7382378276870536</v>
      </c>
      <c r="H18" s="5">
        <f t="shared" si="1"/>
        <v>0.9860143935498569</v>
      </c>
      <c r="I18" s="5">
        <f t="shared" si="13"/>
        <v>0.23176504369160714</v>
      </c>
      <c r="J18" s="77">
        <f t="shared" si="14"/>
        <v>13.279284608463286</v>
      </c>
      <c r="K18" s="5">
        <f t="shared" si="15"/>
        <v>1.034443246326536</v>
      </c>
      <c r="L18" s="4">
        <f t="shared" si="16"/>
        <v>147481628.61087584</v>
      </c>
      <c r="M18" s="5">
        <f t="shared" si="2"/>
        <v>-0.3907311284892737</v>
      </c>
      <c r="N18" s="5">
        <f t="shared" si="3"/>
        <v>0.9205048534524404</v>
      </c>
      <c r="O18" s="5">
        <f t="shared" si="4"/>
        <v>-0.4244748162096047</v>
      </c>
      <c r="P18" s="5">
        <f t="shared" si="5"/>
        <v>-0.365466607180581</v>
      </c>
      <c r="Q18" s="5">
        <f t="shared" si="6"/>
        <v>0.9308244512451931</v>
      </c>
      <c r="R18" s="5">
        <f t="shared" si="7"/>
        <v>-0.39262678015353464</v>
      </c>
      <c r="S18" s="5">
        <f t="shared" si="8"/>
        <v>0.16666018034464047</v>
      </c>
      <c r="T18" s="61">
        <f t="shared" si="9"/>
        <v>42.514800228095815</v>
      </c>
      <c r="U18" s="62" t="s">
        <v>30</v>
      </c>
    </row>
    <row r="19" spans="1:21" ht="12" customHeight="1">
      <c r="A19" s="2">
        <v>15</v>
      </c>
      <c r="B19" s="3">
        <v>15</v>
      </c>
      <c r="C19" s="4">
        <f t="shared" si="10"/>
        <v>-21.269473910221816</v>
      </c>
      <c r="D19" s="30">
        <f t="shared" si="11"/>
        <v>-0.3712788191610034</v>
      </c>
      <c r="E19" s="5">
        <f t="shared" si="12"/>
        <v>0.24099888849455947</v>
      </c>
      <c r="F19" s="4">
        <f t="shared" si="17"/>
        <v>-23</v>
      </c>
      <c r="G19" s="5">
        <f t="shared" si="0"/>
        <v>1.7367929534927542</v>
      </c>
      <c r="H19" s="5">
        <f t="shared" si="1"/>
        <v>0.9862541672279342</v>
      </c>
      <c r="I19" s="5">
        <f t="shared" si="13"/>
        <v>0.23157239379903388</v>
      </c>
      <c r="J19" s="77">
        <f t="shared" si="14"/>
        <v>13.268246478154584</v>
      </c>
      <c r="K19" s="5">
        <f t="shared" si="15"/>
        <v>1.0343202941637168</v>
      </c>
      <c r="L19" s="4">
        <f t="shared" si="16"/>
        <v>147490394.09989515</v>
      </c>
      <c r="M19" s="5">
        <f t="shared" si="2"/>
        <v>-0.3907311284892737</v>
      </c>
      <c r="N19" s="5">
        <f t="shared" si="3"/>
        <v>0.9205048534524404</v>
      </c>
      <c r="O19" s="5">
        <f t="shared" si="4"/>
        <v>-0.4244748162096047</v>
      </c>
      <c r="P19" s="5">
        <f t="shared" si="5"/>
        <v>-0.3627547917673358</v>
      </c>
      <c r="Q19" s="5">
        <f t="shared" si="6"/>
        <v>0.9318846286154938</v>
      </c>
      <c r="R19" s="5">
        <f t="shared" si="7"/>
        <v>-0.3892700669462513</v>
      </c>
      <c r="S19" s="5">
        <f t="shared" si="8"/>
        <v>0.16523534012291055</v>
      </c>
      <c r="T19" s="61">
        <f t="shared" si="9"/>
        <v>42.47557443643372</v>
      </c>
      <c r="U19" s="62" t="s">
        <v>30</v>
      </c>
    </row>
    <row r="20" spans="1:21" ht="12" customHeight="1">
      <c r="A20" s="2">
        <v>16</v>
      </c>
      <c r="B20" s="3">
        <v>16</v>
      </c>
      <c r="C20" s="4">
        <f t="shared" si="10"/>
        <v>-21.096343893345118</v>
      </c>
      <c r="D20" s="30">
        <f t="shared" si="11"/>
        <v>-0.36811679284686655</v>
      </c>
      <c r="E20" s="5">
        <f t="shared" si="12"/>
        <v>0.2582130948155994</v>
      </c>
      <c r="F20" s="4">
        <f t="shared" si="17"/>
        <v>-23</v>
      </c>
      <c r="G20" s="5">
        <f t="shared" si="0"/>
        <v>1.7352973204405513</v>
      </c>
      <c r="H20" s="5">
        <f t="shared" si="1"/>
        <v>0.9865001954871228</v>
      </c>
      <c r="I20" s="5">
        <f t="shared" si="13"/>
        <v>0.23137297605874016</v>
      </c>
      <c r="J20" s="77">
        <f t="shared" si="14"/>
        <v>13.25682057506257</v>
      </c>
      <c r="K20" s="5">
        <f t="shared" si="15"/>
        <v>1.0341866067354373</v>
      </c>
      <c r="L20" s="4">
        <f t="shared" si="16"/>
        <v>147499926.69980556</v>
      </c>
      <c r="M20" s="5">
        <f t="shared" si="2"/>
        <v>-0.3907311284892737</v>
      </c>
      <c r="N20" s="5">
        <f t="shared" si="3"/>
        <v>0.9205048534524404</v>
      </c>
      <c r="O20" s="5">
        <f t="shared" si="4"/>
        <v>-0.4244748162096047</v>
      </c>
      <c r="P20" s="5">
        <f t="shared" si="5"/>
        <v>-0.3599372745968545</v>
      </c>
      <c r="Q20" s="5">
        <f t="shared" si="6"/>
        <v>0.9329765047179851</v>
      </c>
      <c r="R20" s="5">
        <f t="shared" si="7"/>
        <v>-0.3857945755082592</v>
      </c>
      <c r="S20" s="5">
        <f t="shared" si="8"/>
        <v>0.16376008153353078</v>
      </c>
      <c r="T20" s="61">
        <f t="shared" si="9"/>
        <v>42.43431714234545</v>
      </c>
      <c r="U20" s="62" t="s">
        <v>30</v>
      </c>
    </row>
    <row r="21" spans="1:21" ht="12" customHeight="1">
      <c r="A21" s="2">
        <v>17</v>
      </c>
      <c r="B21" s="3">
        <v>17</v>
      </c>
      <c r="C21" s="4">
        <f t="shared" si="10"/>
        <v>-20.91696257447642</v>
      </c>
      <c r="D21" s="30">
        <f t="shared" si="11"/>
        <v>-0.3648366953327642</v>
      </c>
      <c r="E21" s="5">
        <f t="shared" si="12"/>
        <v>0.2754273011366394</v>
      </c>
      <c r="F21" s="4">
        <f t="shared" si="17"/>
        <v>-23</v>
      </c>
      <c r="G21" s="5">
        <f t="shared" si="0"/>
        <v>1.7337517473158146</v>
      </c>
      <c r="H21" s="5">
        <f t="shared" si="1"/>
        <v>0.986752120293511</v>
      </c>
      <c r="I21" s="5">
        <f t="shared" si="13"/>
        <v>0.23116689964210863</v>
      </c>
      <c r="J21" s="77">
        <f t="shared" si="14"/>
        <v>13.245013154305953</v>
      </c>
      <c r="K21" s="5">
        <f t="shared" si="15"/>
        <v>1.034042232120641</v>
      </c>
      <c r="L21" s="4">
        <f t="shared" si="16"/>
        <v>147510223.4271399</v>
      </c>
      <c r="M21" s="5">
        <f t="shared" si="2"/>
        <v>-0.3907311284892737</v>
      </c>
      <c r="N21" s="5">
        <f t="shared" si="3"/>
        <v>0.9205048534524404</v>
      </c>
      <c r="O21" s="5">
        <f t="shared" si="4"/>
        <v>-0.4244748162096047</v>
      </c>
      <c r="P21" s="5">
        <f t="shared" si="5"/>
        <v>-0.35701455750835287</v>
      </c>
      <c r="Q21" s="5">
        <f t="shared" si="6"/>
        <v>0.9340988201079771</v>
      </c>
      <c r="R21" s="5">
        <f t="shared" si="7"/>
        <v>-0.3822021287502363</v>
      </c>
      <c r="S21" s="5">
        <f t="shared" si="8"/>
        <v>0.16223517835617624</v>
      </c>
      <c r="T21" s="61">
        <f t="shared" si="9"/>
        <v>42.391008555975816</v>
      </c>
      <c r="U21" s="62" t="s">
        <v>30</v>
      </c>
    </row>
    <row r="22" spans="1:21" ht="12" customHeight="1">
      <c r="A22" s="2">
        <v>18</v>
      </c>
      <c r="B22" s="3">
        <v>18</v>
      </c>
      <c r="C22" s="4">
        <f t="shared" si="10"/>
        <v>-20.73138310817188</v>
      </c>
      <c r="D22" s="30">
        <f t="shared" si="11"/>
        <v>-0.36143999068307425</v>
      </c>
      <c r="E22" s="5">
        <f t="shared" si="12"/>
        <v>0.29264150745767936</v>
      </c>
      <c r="F22" s="4">
        <f t="shared" si="17"/>
        <v>-23</v>
      </c>
      <c r="G22" s="5">
        <f t="shared" si="0"/>
        <v>1.73215706941668</v>
      </c>
      <c r="H22" s="5">
        <f t="shared" si="1"/>
        <v>0.9870095783833749</v>
      </c>
      <c r="I22" s="5">
        <f t="shared" si="13"/>
        <v>0.23095427592222398</v>
      </c>
      <c r="J22" s="77">
        <f t="shared" si="14"/>
        <v>13.232830597152875</v>
      </c>
      <c r="K22" s="5">
        <f t="shared" si="15"/>
        <v>1.033887222263851</v>
      </c>
      <c r="L22" s="4">
        <f t="shared" si="16"/>
        <v>147521281.05563533</v>
      </c>
      <c r="M22" s="5">
        <f t="shared" si="2"/>
        <v>-0.3907311284892737</v>
      </c>
      <c r="N22" s="5">
        <f t="shared" si="3"/>
        <v>0.9205048534524404</v>
      </c>
      <c r="O22" s="5">
        <f t="shared" si="4"/>
        <v>-0.4244748162096047</v>
      </c>
      <c r="P22" s="5">
        <f t="shared" si="5"/>
        <v>-0.3539871695023691</v>
      </c>
      <c r="Q22" s="5">
        <f t="shared" si="6"/>
        <v>0.9352502787103039</v>
      </c>
      <c r="R22" s="5">
        <f t="shared" si="7"/>
        <v>-0.37849458862553037</v>
      </c>
      <c r="S22" s="5">
        <f t="shared" si="8"/>
        <v>0.16066142094315194</v>
      </c>
      <c r="T22" s="61">
        <f t="shared" si="9"/>
        <v>42.34562871348558</v>
      </c>
      <c r="U22" s="62" t="s">
        <v>30</v>
      </c>
    </row>
    <row r="23" spans="1:21" ht="12" customHeight="1">
      <c r="A23" s="2">
        <v>19</v>
      </c>
      <c r="B23" s="3">
        <v>19</v>
      </c>
      <c r="C23" s="4">
        <f t="shared" si="10"/>
        <v>-20.539660485632506</v>
      </c>
      <c r="D23" s="30">
        <f t="shared" si="11"/>
        <v>-0.357928187752378</v>
      </c>
      <c r="E23" s="5">
        <f t="shared" si="12"/>
        <v>0.30985571377871934</v>
      </c>
      <c r="F23" s="4">
        <f t="shared" si="17"/>
        <v>-23</v>
      </c>
      <c r="G23" s="5">
        <f t="shared" si="0"/>
        <v>1.7305141371783024</v>
      </c>
      <c r="H23" s="5">
        <f t="shared" si="1"/>
        <v>0.9872722020117336</v>
      </c>
      <c r="I23" s="5">
        <f t="shared" si="13"/>
        <v>0.23073521829044033</v>
      </c>
      <c r="J23" s="77">
        <f t="shared" si="14"/>
        <v>13.220279400510893</v>
      </c>
      <c r="K23" s="5">
        <f t="shared" si="15"/>
        <v>1.0337216329489185</v>
      </c>
      <c r="L23" s="4">
        <f t="shared" si="16"/>
        <v>147533096.11730406</v>
      </c>
      <c r="M23" s="5">
        <f t="shared" si="2"/>
        <v>-0.3907311284892737</v>
      </c>
      <c r="N23" s="5">
        <f t="shared" si="3"/>
        <v>0.9205048534524404</v>
      </c>
      <c r="O23" s="5">
        <f t="shared" si="4"/>
        <v>-0.4244748162096047</v>
      </c>
      <c r="P23" s="5">
        <f t="shared" si="5"/>
        <v>-0.3508556674699293</v>
      </c>
      <c r="Q23" s="5">
        <f t="shared" si="6"/>
        <v>0.9364295491942949</v>
      </c>
      <c r="R23" s="5">
        <f t="shared" si="7"/>
        <v>-0.3746738532245228</v>
      </c>
      <c r="S23" s="5">
        <f t="shared" si="8"/>
        <v>0.15903961498602373</v>
      </c>
      <c r="T23" s="61">
        <f t="shared" si="9"/>
        <v>42.29815752935129</v>
      </c>
      <c r="U23" s="62" t="s">
        <v>30</v>
      </c>
    </row>
    <row r="24" spans="1:21" ht="12" customHeight="1">
      <c r="A24" s="2">
        <v>20</v>
      </c>
      <c r="B24" s="3">
        <v>20</v>
      </c>
      <c r="C24" s="4">
        <f t="shared" si="10"/>
        <v>-20.34185151840905</v>
      </c>
      <c r="D24" s="30">
        <f t="shared" si="11"/>
        <v>-0.3543028385983858</v>
      </c>
      <c r="E24" s="5">
        <f t="shared" si="12"/>
        <v>0.32706992009975927</v>
      </c>
      <c r="F24" s="4">
        <f t="shared" si="17"/>
        <v>-23</v>
      </c>
      <c r="G24" s="5">
        <f t="shared" si="0"/>
        <v>1.728823814804435</v>
      </c>
      <c r="H24" s="5">
        <f t="shared" si="1"/>
        <v>0.9875396196915991</v>
      </c>
      <c r="I24" s="5">
        <f t="shared" si="13"/>
        <v>0.23050984197392468</v>
      </c>
      <c r="J24" s="77">
        <f t="shared" si="14"/>
        <v>13.207366166472887</v>
      </c>
      <c r="K24" s="5">
        <f t="shared" si="15"/>
        <v>1.033545523770818</v>
      </c>
      <c r="L24" s="4">
        <f t="shared" si="16"/>
        <v>147545664.9035888</v>
      </c>
      <c r="M24" s="5">
        <f t="shared" si="2"/>
        <v>-0.3907311284892737</v>
      </c>
      <c r="N24" s="5">
        <f t="shared" si="3"/>
        <v>0.9205048534524404</v>
      </c>
      <c r="O24" s="5">
        <f t="shared" si="4"/>
        <v>-0.4244748162096047</v>
      </c>
      <c r="P24" s="5">
        <f t="shared" si="5"/>
        <v>-0.3476206369228061</v>
      </c>
      <c r="Q24" s="5">
        <f t="shared" si="6"/>
        <v>0.9376352663938055</v>
      </c>
      <c r="R24" s="5">
        <f t="shared" si="7"/>
        <v>-0.3707418538764794</v>
      </c>
      <c r="S24" s="5">
        <f t="shared" si="8"/>
        <v>0.15737058028542672</v>
      </c>
      <c r="T24" s="61">
        <f t="shared" si="9"/>
        <v>42.24857484999662</v>
      </c>
      <c r="U24" s="62" t="s">
        <v>30</v>
      </c>
    </row>
    <row r="25" spans="1:21" ht="12" customHeight="1">
      <c r="A25" s="2">
        <v>21</v>
      </c>
      <c r="B25" s="3">
        <v>21</v>
      </c>
      <c r="C25" s="4">
        <f t="shared" si="10"/>
        <v>-20.13801482156759</v>
      </c>
      <c r="D25" s="30">
        <f t="shared" si="11"/>
        <v>-0.35056553686581415</v>
      </c>
      <c r="E25" s="5">
        <f t="shared" si="12"/>
        <v>0.34428412642079925</v>
      </c>
      <c r="F25" s="4">
        <f t="shared" si="17"/>
        <v>-23</v>
      </c>
      <c r="G25" s="5">
        <f t="shared" si="0"/>
        <v>1.7270869789104566</v>
      </c>
      <c r="H25" s="5">
        <f t="shared" si="1"/>
        <v>0.9878114569215735</v>
      </c>
      <c r="I25" s="5">
        <f t="shared" si="13"/>
        <v>0.23027826385472755</v>
      </c>
      <c r="J25" s="77">
        <f t="shared" si="14"/>
        <v>13.194097591950477</v>
      </c>
      <c r="K25" s="5">
        <f t="shared" si="15"/>
        <v>1.0333589581055111</v>
      </c>
      <c r="L25" s="4">
        <f t="shared" si="16"/>
        <v>147558983.4666025</v>
      </c>
      <c r="M25" s="5">
        <f t="shared" si="2"/>
        <v>-0.3907311284892737</v>
      </c>
      <c r="N25" s="5">
        <f t="shared" si="3"/>
        <v>0.9205048534524404</v>
      </c>
      <c r="O25" s="5">
        <f t="shared" si="4"/>
        <v>-0.4244748162096047</v>
      </c>
      <c r="P25" s="5">
        <f t="shared" si="5"/>
        <v>-0.34428269272235323</v>
      </c>
      <c r="Q25" s="5">
        <f t="shared" si="6"/>
        <v>0.938866032771367</v>
      </c>
      <c r="R25" s="5">
        <f t="shared" si="7"/>
        <v>-0.3667005522673894</v>
      </c>
      <c r="S25" s="5">
        <f t="shared" si="8"/>
        <v>0.15565514952766066</v>
      </c>
      <c r="T25" s="61">
        <f t="shared" si="9"/>
        <v>42.19686050867749</v>
      </c>
      <c r="U25" s="62" t="s">
        <v>30</v>
      </c>
    </row>
    <row r="26" spans="1:21" ht="12" customHeight="1">
      <c r="A26" s="2">
        <v>22</v>
      </c>
      <c r="B26" s="3">
        <v>22</v>
      </c>
      <c r="C26" s="4">
        <f t="shared" si="10"/>
        <v>-19.928210796320535</v>
      </c>
      <c r="D26" s="30">
        <f t="shared" si="11"/>
        <v>-0.34671791614452807</v>
      </c>
      <c r="E26" s="5">
        <f t="shared" si="12"/>
        <v>0.36149833274183923</v>
      </c>
      <c r="F26" s="4">
        <f t="shared" si="17"/>
        <v>-23</v>
      </c>
      <c r="G26" s="5">
        <f t="shared" si="0"/>
        <v>1.7253045171817796</v>
      </c>
      <c r="H26" s="5">
        <f t="shared" si="1"/>
        <v>0.9880873368996047</v>
      </c>
      <c r="I26" s="5">
        <f t="shared" si="13"/>
        <v>0.23004060229090395</v>
      </c>
      <c r="J26" s="77">
        <f t="shared" si="14"/>
        <v>13.180480458424917</v>
      </c>
      <c r="K26" s="5">
        <f t="shared" si="15"/>
        <v>1.0331620030779016</v>
      </c>
      <c r="L26" s="4">
        <f t="shared" si="16"/>
        <v>147573047.62045217</v>
      </c>
      <c r="M26" s="5">
        <f t="shared" si="2"/>
        <v>-0.3907311284892737</v>
      </c>
      <c r="N26" s="5">
        <f t="shared" si="3"/>
        <v>0.9205048534524404</v>
      </c>
      <c r="O26" s="5">
        <f t="shared" si="4"/>
        <v>-0.4244748162096047</v>
      </c>
      <c r="P26" s="5">
        <f t="shared" si="5"/>
        <v>-0.34084247980437005</v>
      </c>
      <c r="Q26" s="5">
        <f t="shared" si="6"/>
        <v>0.9401204199254517</v>
      </c>
      <c r="R26" s="5">
        <f t="shared" si="7"/>
        <v>-0.3625519375819937</v>
      </c>
      <c r="S26" s="5">
        <f t="shared" si="8"/>
        <v>0.15389416707155287</v>
      </c>
      <c r="T26" s="61">
        <f t="shared" si="9"/>
        <v>42.142994381539246</v>
      </c>
      <c r="U26" s="62" t="s">
        <v>30</v>
      </c>
    </row>
    <row r="27" spans="1:21" ht="12" customHeight="1">
      <c r="A27" s="2">
        <v>23</v>
      </c>
      <c r="B27" s="3">
        <v>23</v>
      </c>
      <c r="C27" s="4">
        <f t="shared" si="10"/>
        <v>-19.712501612128516</v>
      </c>
      <c r="D27" s="30">
        <f t="shared" si="11"/>
        <v>-0.34276164830529954</v>
      </c>
      <c r="E27" s="5">
        <f t="shared" si="12"/>
        <v>0.3787125390628791</v>
      </c>
      <c r="F27" s="4">
        <f t="shared" si="17"/>
        <v>-23</v>
      </c>
      <c r="G27" s="5">
        <f t="shared" si="0"/>
        <v>1.7234773270514094</v>
      </c>
      <c r="H27" s="5">
        <f t="shared" si="1"/>
        <v>0.9883668812208554</v>
      </c>
      <c r="I27" s="5">
        <f t="shared" si="13"/>
        <v>0.2297969769401879</v>
      </c>
      <c r="J27" s="77">
        <f t="shared" si="14"/>
        <v>13.166521621844282</v>
      </c>
      <c r="K27" s="5">
        <f t="shared" si="15"/>
        <v>1.0329547295279131</v>
      </c>
      <c r="L27" s="4">
        <f t="shared" si="16"/>
        <v>147587852.9426457</v>
      </c>
      <c r="M27" s="5">
        <f t="shared" si="2"/>
        <v>-0.3907311284892737</v>
      </c>
      <c r="N27" s="5">
        <f t="shared" si="3"/>
        <v>0.9205048534524404</v>
      </c>
      <c r="O27" s="5">
        <f t="shared" si="4"/>
        <v>-0.4244748162096047</v>
      </c>
      <c r="P27" s="5">
        <f t="shared" si="5"/>
        <v>-0.33730067389743934</v>
      </c>
      <c r="Q27" s="5">
        <f t="shared" si="6"/>
        <v>0.941396970139767</v>
      </c>
      <c r="R27" s="5">
        <f t="shared" si="7"/>
        <v>-0.35829802367789765</v>
      </c>
      <c r="S27" s="5">
        <f t="shared" si="8"/>
        <v>0.1520884877489402</v>
      </c>
      <c r="T27" s="61">
        <f t="shared" si="9"/>
        <v>42.08695644476035</v>
      </c>
      <c r="U27" s="62" t="s">
        <v>30</v>
      </c>
    </row>
    <row r="28" spans="1:21" ht="12" customHeight="1">
      <c r="A28" s="2">
        <v>24</v>
      </c>
      <c r="B28" s="3">
        <v>24</v>
      </c>
      <c r="C28" s="4">
        <f t="shared" si="10"/>
        <v>-19.490951188278206</v>
      </c>
      <c r="D28" s="30">
        <f t="shared" si="11"/>
        <v>-0.3386984418165583</v>
      </c>
      <c r="E28" s="5">
        <f t="shared" si="12"/>
        <v>0.3959267453839191</v>
      </c>
      <c r="F28" s="4">
        <f t="shared" si="17"/>
        <v>-23</v>
      </c>
      <c r="G28" s="5">
        <f t="shared" si="0"/>
        <v>1.721606314400209</v>
      </c>
      <c r="H28" s="5">
        <f t="shared" si="1"/>
        <v>0.9886497105578058</v>
      </c>
      <c r="I28" s="5">
        <f t="shared" si="13"/>
        <v>0.22954750858669454</v>
      </c>
      <c r="J28" s="77">
        <f t="shared" si="14"/>
        <v>13.152228002694143</v>
      </c>
      <c r="K28" s="5">
        <f t="shared" si="15"/>
        <v>1.0327372119747056</v>
      </c>
      <c r="L28" s="4">
        <f t="shared" si="16"/>
        <v>147603394.7755831</v>
      </c>
      <c r="M28" s="5">
        <f t="shared" si="2"/>
        <v>-0.3907311284892737</v>
      </c>
      <c r="N28" s="5">
        <f t="shared" si="3"/>
        <v>0.9205048534524404</v>
      </c>
      <c r="O28" s="5">
        <f t="shared" si="4"/>
        <v>-0.4244748162096047</v>
      </c>
      <c r="P28" s="5">
        <f t="shared" si="5"/>
        <v>-0.333657982232156</v>
      </c>
      <c r="Q28" s="5">
        <f t="shared" si="6"/>
        <v>0.9426941979734289</v>
      </c>
      <c r="R28" s="5">
        <f t="shared" si="7"/>
        <v>-0.3539408462993008</v>
      </c>
      <c r="S28" s="5">
        <f t="shared" si="8"/>
        <v>0.15023897568196765</v>
      </c>
      <c r="T28" s="61">
        <f t="shared" si="9"/>
        <v>42.0287268326921</v>
      </c>
      <c r="U28" s="62" t="s">
        <v>30</v>
      </c>
    </row>
    <row r="29" spans="1:21" ht="12" customHeight="1">
      <c r="A29" s="2">
        <v>25</v>
      </c>
      <c r="B29" s="3">
        <v>25</v>
      </c>
      <c r="C29" s="4">
        <f t="shared" si="10"/>
        <v>-19.26362517494162</v>
      </c>
      <c r="D29" s="30">
        <f t="shared" si="11"/>
        <v>-0.33453004004552855</v>
      </c>
      <c r="E29" s="5">
        <f t="shared" si="12"/>
        <v>0.41314095170495907</v>
      </c>
      <c r="F29" s="4">
        <f t="shared" si="17"/>
        <v>-23</v>
      </c>
      <c r="G29" s="5">
        <f t="shared" si="0"/>
        <v>1.7196923922832266</v>
      </c>
      <c r="H29" s="5">
        <f t="shared" si="1"/>
        <v>0.9889354453208733</v>
      </c>
      <c r="I29" s="5">
        <f t="shared" si="13"/>
        <v>0.22929231897109686</v>
      </c>
      <c r="J29" s="77">
        <f t="shared" si="14"/>
        <v>13.137606576267322</v>
      </c>
      <c r="K29" s="5">
        <f t="shared" si="15"/>
        <v>1.0325095285790715</v>
      </c>
      <c r="L29" s="4">
        <f t="shared" si="16"/>
        <v>147619668.22812963</v>
      </c>
      <c r="M29" s="5">
        <f t="shared" si="2"/>
        <v>-0.3907311284892737</v>
      </c>
      <c r="N29" s="5">
        <f t="shared" si="3"/>
        <v>0.9205048534524404</v>
      </c>
      <c r="O29" s="5">
        <f t="shared" si="4"/>
        <v>-0.4244748162096047</v>
      </c>
      <c r="P29" s="5">
        <f t="shared" si="5"/>
        <v>-0.3299151442386667</v>
      </c>
      <c r="Q29" s="5">
        <f t="shared" si="6"/>
        <v>0.9440105918907794</v>
      </c>
      <c r="R29" s="5">
        <f t="shared" si="7"/>
        <v>-0.3494824603375185</v>
      </c>
      <c r="S29" s="5">
        <f t="shared" si="8"/>
        <v>0.14834650312024864</v>
      </c>
      <c r="T29" s="61">
        <f t="shared" si="9"/>
        <v>41.968285896901534</v>
      </c>
      <c r="U29" s="62" t="s">
        <v>30</v>
      </c>
    </row>
    <row r="30" spans="1:21" ht="12" customHeight="1">
      <c r="A30" s="2">
        <v>26</v>
      </c>
      <c r="B30" s="3">
        <v>26</v>
      </c>
      <c r="C30" s="4">
        <f t="shared" si="10"/>
        <v>-19.030590933722628</v>
      </c>
      <c r="D30" s="30">
        <f t="shared" si="11"/>
        <v>-0.33025821954715295</v>
      </c>
      <c r="E30" s="5">
        <f t="shared" si="12"/>
        <v>0.43035515802599905</v>
      </c>
      <c r="F30" s="4">
        <f t="shared" si="17"/>
        <v>-23</v>
      </c>
      <c r="G30" s="5">
        <f t="shared" si="0"/>
        <v>1.7177364796852306</v>
      </c>
      <c r="H30" s="5">
        <f t="shared" si="1"/>
        <v>0.9892237062979988</v>
      </c>
      <c r="I30" s="5">
        <f t="shared" si="13"/>
        <v>0.22903153062469742</v>
      </c>
      <c r="J30" s="77">
        <f t="shared" si="14"/>
        <v>13.122664363156803</v>
      </c>
      <c r="K30" s="5">
        <f t="shared" si="15"/>
        <v>1.0322717611040286</v>
      </c>
      <c r="L30" s="4">
        <f t="shared" si="16"/>
        <v>147636668.17727217</v>
      </c>
      <c r="M30" s="5">
        <f t="shared" si="2"/>
        <v>-0.3907311284892737</v>
      </c>
      <c r="N30" s="5">
        <f t="shared" si="3"/>
        <v>0.9205048534524404</v>
      </c>
      <c r="O30" s="5">
        <f t="shared" si="4"/>
        <v>-0.4244748162096047</v>
      </c>
      <c r="P30" s="5">
        <f t="shared" si="5"/>
        <v>-0.3260729322299374</v>
      </c>
      <c r="Q30" s="5">
        <f t="shared" si="6"/>
        <v>0.9453446159295407</v>
      </c>
      <c r="R30" s="5">
        <f t="shared" si="7"/>
        <v>-0.3449249371450808</v>
      </c>
      <c r="S30" s="5">
        <f t="shared" si="8"/>
        <v>0.14641194930076765</v>
      </c>
      <c r="T30" s="61">
        <f t="shared" si="9"/>
        <v>41.90561426601908</v>
      </c>
      <c r="U30" s="62" t="s">
        <v>30</v>
      </c>
    </row>
    <row r="31" spans="1:21" ht="12" customHeight="1">
      <c r="A31" s="2">
        <v>27</v>
      </c>
      <c r="B31" s="3">
        <v>27</v>
      </c>
      <c r="C31" s="4">
        <f t="shared" si="10"/>
        <v>-18.791917517696174</v>
      </c>
      <c r="D31" s="30">
        <f t="shared" si="11"/>
        <v>-0.32588478834420814</v>
      </c>
      <c r="E31" s="5">
        <f t="shared" si="12"/>
        <v>0.44756936434703903</v>
      </c>
      <c r="F31" s="4">
        <f t="shared" si="17"/>
        <v>-23</v>
      </c>
      <c r="G31" s="5">
        <f t="shared" si="0"/>
        <v>1.7157395003083726</v>
      </c>
      <c r="H31" s="5">
        <f t="shared" si="1"/>
        <v>0.9895141152718193</v>
      </c>
      <c r="I31" s="5">
        <f t="shared" si="13"/>
        <v>0.22876526670778302</v>
      </c>
      <c r="J31" s="77">
        <f t="shared" si="14"/>
        <v>13.107408419994057</v>
      </c>
      <c r="K31" s="5">
        <f t="shared" si="15"/>
        <v>1.0320239948736505</v>
      </c>
      <c r="L31" s="4">
        <f t="shared" si="16"/>
        <v>147654389.2698578</v>
      </c>
      <c r="M31" s="5">
        <f t="shared" si="2"/>
        <v>-0.3907311284892737</v>
      </c>
      <c r="N31" s="5">
        <f t="shared" si="3"/>
        <v>0.9205048534524404</v>
      </c>
      <c r="O31" s="5">
        <f t="shared" si="4"/>
        <v>-0.4244748162096047</v>
      </c>
      <c r="P31" s="5">
        <f t="shared" si="5"/>
        <v>-0.3221321520681673</v>
      </c>
      <c r="Q31" s="5">
        <f t="shared" si="6"/>
        <v>0.9466947114059163</v>
      </c>
      <c r="R31" s="5">
        <f t="shared" si="7"/>
        <v>-0.34027036190978155</v>
      </c>
      <c r="S31" s="5">
        <f t="shared" si="8"/>
        <v>0.1444361993332302</v>
      </c>
      <c r="T31" s="61">
        <f t="shared" si="9"/>
        <v>41.84069290629035</v>
      </c>
      <c r="U31" s="62" t="s">
        <v>30</v>
      </c>
    </row>
    <row r="32" spans="1:21" ht="12" customHeight="1">
      <c r="A32" s="2">
        <v>28</v>
      </c>
      <c r="B32" s="3">
        <v>28</v>
      </c>
      <c r="C32" s="4">
        <f t="shared" si="10"/>
        <v>-18.54767565094643</v>
      </c>
      <c r="D32" s="30">
        <f t="shared" si="11"/>
        <v>-0.3214115842020073</v>
      </c>
      <c r="E32" s="5">
        <f t="shared" si="12"/>
        <v>0.46478357066807896</v>
      </c>
      <c r="F32" s="4">
        <f t="shared" si="17"/>
        <v>-23</v>
      </c>
      <c r="G32" s="5">
        <f t="shared" si="0"/>
        <v>1.7137023813946746</v>
      </c>
      <c r="H32" s="5">
        <f t="shared" si="1"/>
        <v>0.9898062956132176</v>
      </c>
      <c r="I32" s="5">
        <f t="shared" si="13"/>
        <v>0.22849365085262327</v>
      </c>
      <c r="J32" s="77">
        <f t="shared" si="14"/>
        <v>13.091845830453432</v>
      </c>
      <c r="K32" s="5">
        <f t="shared" si="15"/>
        <v>1.0317663187301604</v>
      </c>
      <c r="L32" s="4">
        <f t="shared" si="16"/>
        <v>147672825.9244137</v>
      </c>
      <c r="M32" s="5">
        <f t="shared" si="2"/>
        <v>-0.3907311284892737</v>
      </c>
      <c r="N32" s="5">
        <f t="shared" si="3"/>
        <v>0.9205048534524404</v>
      </c>
      <c r="O32" s="5">
        <f t="shared" si="4"/>
        <v>-0.4244748162096047</v>
      </c>
      <c r="P32" s="5">
        <f t="shared" si="5"/>
        <v>-0.31809364381179134</v>
      </c>
      <c r="Q32" s="5">
        <f t="shared" si="6"/>
        <v>0.9480592986551724</v>
      </c>
      <c r="R32" s="5">
        <f t="shared" si="7"/>
        <v>-0.3355208310946468</v>
      </c>
      <c r="S32" s="5">
        <f t="shared" si="8"/>
        <v>0.14242014311339402</v>
      </c>
      <c r="T32" s="61">
        <f t="shared" si="9"/>
        <v>41.773503182727325</v>
      </c>
      <c r="U32" s="62" t="s">
        <v>30</v>
      </c>
    </row>
    <row r="33" spans="1:21" ht="12" customHeight="1">
      <c r="A33" s="2">
        <v>29</v>
      </c>
      <c r="B33" s="3">
        <v>29</v>
      </c>
      <c r="C33" s="4">
        <f t="shared" si="10"/>
        <v>-18.297937707609698</v>
      </c>
      <c r="D33" s="30">
        <f t="shared" si="11"/>
        <v>-0.3168404729010685</v>
      </c>
      <c r="E33" s="5">
        <f t="shared" si="12"/>
        <v>0.48199777698911894</v>
      </c>
      <c r="F33" s="4">
        <f t="shared" si="17"/>
        <v>-23</v>
      </c>
      <c r="G33" s="5">
        <f t="shared" si="0"/>
        <v>1.71162605258581</v>
      </c>
      <c r="H33" s="5">
        <f t="shared" si="1"/>
        <v>0.9900998728502066</v>
      </c>
      <c r="I33" s="5">
        <f t="shared" si="13"/>
        <v>0.22821680701144134</v>
      </c>
      <c r="J33" s="77">
        <f t="shared" si="14"/>
        <v>13.075983696541439</v>
      </c>
      <c r="K33" s="5">
        <f t="shared" si="15"/>
        <v>1.031498824989325</v>
      </c>
      <c r="L33" s="4">
        <f t="shared" si="16"/>
        <v>147691972.33304894</v>
      </c>
      <c r="M33" s="5">
        <f t="shared" si="2"/>
        <v>-0.3907311284892737</v>
      </c>
      <c r="N33" s="5">
        <f t="shared" si="3"/>
        <v>0.9205048534524404</v>
      </c>
      <c r="O33" s="5">
        <f t="shared" si="4"/>
        <v>-0.4244748162096047</v>
      </c>
      <c r="P33" s="5">
        <f t="shared" si="5"/>
        <v>-0.3139582823405217</v>
      </c>
      <c r="Q33" s="5">
        <f t="shared" si="6"/>
        <v>0.9494367788061453</v>
      </c>
      <c r="R33" s="5">
        <f t="shared" si="7"/>
        <v>-0.3306784499493518</v>
      </c>
      <c r="S33" s="5">
        <f t="shared" si="8"/>
        <v>0.14036467426672808</v>
      </c>
      <c r="T33" s="61">
        <f t="shared" si="9"/>
        <v>41.704026920750614</v>
      </c>
      <c r="U33" s="62" t="s">
        <v>30</v>
      </c>
    </row>
    <row r="34" spans="1:21" ht="12" customHeight="1">
      <c r="A34" s="2">
        <v>30</v>
      </c>
      <c r="B34" s="3">
        <v>30</v>
      </c>
      <c r="C34" s="4">
        <f t="shared" si="10"/>
        <v>-18.04277769042835</v>
      </c>
      <c r="D34" s="30">
        <f t="shared" si="11"/>
        <v>-0.3121733465111044</v>
      </c>
      <c r="E34" s="5">
        <f t="shared" si="12"/>
        <v>0.4992119833101589</v>
      </c>
      <c r="F34" s="4">
        <f t="shared" si="17"/>
        <v>-23</v>
      </c>
      <c r="G34" s="5">
        <f t="shared" si="0"/>
        <v>1.7095114448224202</v>
      </c>
      <c r="H34" s="5">
        <f t="shared" si="1"/>
        <v>0.9903944752112755</v>
      </c>
      <c r="I34" s="5">
        <f t="shared" si="13"/>
        <v>0.22793485930965604</v>
      </c>
      <c r="J34" s="77">
        <f t="shared" si="14"/>
        <v>13.059829130188064</v>
      </c>
      <c r="K34" s="5">
        <f t="shared" si="15"/>
        <v>1.0312216093941828</v>
      </c>
      <c r="L34" s="4">
        <f t="shared" si="16"/>
        <v>147711822.46343657</v>
      </c>
      <c r="M34" s="5">
        <f t="shared" si="2"/>
        <v>-0.3907311284892737</v>
      </c>
      <c r="N34" s="5">
        <f t="shared" si="3"/>
        <v>0.9205048534524404</v>
      </c>
      <c r="O34" s="5">
        <f t="shared" si="4"/>
        <v>-0.4244748162096047</v>
      </c>
      <c r="P34" s="5">
        <f t="shared" si="5"/>
        <v>-0.30972697795591425</v>
      </c>
      <c r="Q34" s="5">
        <f t="shared" si="6"/>
        <v>0.950825535588047</v>
      </c>
      <c r="R34" s="5">
        <f t="shared" si="7"/>
        <v>-0.3257453300981874</v>
      </c>
      <c r="S34" s="5">
        <f t="shared" si="8"/>
        <v>0.1382706891245651</v>
      </c>
      <c r="T34" s="61">
        <f t="shared" si="9"/>
        <v>41.63224646821218</v>
      </c>
      <c r="U34" s="62" t="s">
        <v>30</v>
      </c>
    </row>
    <row r="35" spans="1:22" ht="12" customHeight="1">
      <c r="A35" s="2">
        <v>31</v>
      </c>
      <c r="B35" s="3">
        <v>31</v>
      </c>
      <c r="C35" s="4">
        <f t="shared" si="10"/>
        <v>-17.782271208822305</v>
      </c>
      <c r="D35" s="30">
        <f t="shared" si="11"/>
        <v>-0.30741212166965537</v>
      </c>
      <c r="E35" s="5">
        <f t="shared" si="12"/>
        <v>0.5164261896311988</v>
      </c>
      <c r="F35" s="4">
        <f t="shared" si="17"/>
        <v>-23</v>
      </c>
      <c r="G35" s="5">
        <f t="shared" si="0"/>
        <v>1.7073594892849757</v>
      </c>
      <c r="H35" s="5">
        <f t="shared" si="1"/>
        <v>0.9906897341424874</v>
      </c>
      <c r="I35" s="5">
        <f t="shared" si="13"/>
        <v>0.22764793190466343</v>
      </c>
      <c r="J35" s="77">
        <f t="shared" si="14"/>
        <v>13.043389245155467</v>
      </c>
      <c r="K35" s="5">
        <f t="shared" si="15"/>
        <v>1.030934771067143</v>
      </c>
      <c r="L35" s="4">
        <f t="shared" si="16"/>
        <v>147732370.06087637</v>
      </c>
      <c r="M35" s="5">
        <f t="shared" si="2"/>
        <v>-0.3907311284892737</v>
      </c>
      <c r="N35" s="5">
        <f t="shared" si="3"/>
        <v>0.9205048534524404</v>
      </c>
      <c r="O35" s="5">
        <f t="shared" si="4"/>
        <v>-0.4244748162096047</v>
      </c>
      <c r="P35" s="5">
        <f t="shared" si="5"/>
        <v>-0.30540067695497997</v>
      </c>
      <c r="Q35" s="5">
        <f t="shared" si="6"/>
        <v>0.9522239371678491</v>
      </c>
      <c r="R35" s="5">
        <f t="shared" si="7"/>
        <v>-0.3207235872092415</v>
      </c>
      <c r="S35" s="5">
        <f t="shared" si="8"/>
        <v>0.1361390857347279</v>
      </c>
      <c r="T35" s="61">
        <f t="shared" si="9"/>
        <v>41.5581447576842</v>
      </c>
      <c r="U35" s="62" t="s">
        <v>30</v>
      </c>
      <c r="V35" s="1" t="s">
        <v>28</v>
      </c>
    </row>
    <row r="36" spans="1:23" ht="12" customHeight="1">
      <c r="A36" s="2" t="s">
        <v>0</v>
      </c>
      <c r="B36" s="3">
        <v>32</v>
      </c>
      <c r="C36" s="4">
        <f t="shared" si="10"/>
        <v>-17.51649545648423</v>
      </c>
      <c r="D36" s="30">
        <f t="shared" si="11"/>
        <v>-0.30255873786864923</v>
      </c>
      <c r="E36" s="5">
        <f t="shared" si="12"/>
        <v>0.5336403959522388</v>
      </c>
      <c r="F36" s="4">
        <f t="shared" si="17"/>
        <v>-23</v>
      </c>
      <c r="G36" s="5">
        <f t="shared" si="0"/>
        <v>1.7051711163779661</v>
      </c>
      <c r="H36" s="5">
        <f t="shared" si="1"/>
        <v>0.9909852847977797</v>
      </c>
      <c r="I36" s="5">
        <f t="shared" si="13"/>
        <v>0.22735614885039548</v>
      </c>
      <c r="J36" s="77">
        <f t="shared" si="14"/>
        <v>13.026671149277702</v>
      </c>
      <c r="K36" s="5">
        <f t="shared" si="15"/>
        <v>1.0306384124604904</v>
      </c>
      <c r="L36" s="4">
        <f t="shared" si="16"/>
        <v>147753608.6504371</v>
      </c>
      <c r="M36" s="5">
        <f t="shared" si="2"/>
        <v>-0.3907311284892737</v>
      </c>
      <c r="N36" s="5">
        <f t="shared" si="3"/>
        <v>0.9205048534524404</v>
      </c>
      <c r="O36" s="5">
        <f t="shared" si="4"/>
        <v>-0.4244748162096047</v>
      </c>
      <c r="P36" s="5">
        <f t="shared" si="5"/>
        <v>-0.3009803621743932</v>
      </c>
      <c r="Q36" s="5">
        <f t="shared" si="6"/>
        <v>0.9536303380164513</v>
      </c>
      <c r="R36" s="5">
        <f t="shared" si="7"/>
        <v>-0.31561533874900793</v>
      </c>
      <c r="S36" s="5">
        <f t="shared" si="8"/>
        <v>0.13397076290841728</v>
      </c>
      <c r="T36" s="61">
        <f t="shared" si="9"/>
        <v>41.48170536889745</v>
      </c>
      <c r="U36" s="62" t="s">
        <v>30</v>
      </c>
      <c r="V36" s="32">
        <f>AVERAGE(T5:T35)</f>
        <v>42.35218632619242</v>
      </c>
      <c r="W36" s="1" t="s">
        <v>30</v>
      </c>
    </row>
    <row r="37" spans="1:21" ht="12" customHeight="1">
      <c r="A37" s="2">
        <v>2</v>
      </c>
      <c r="B37" s="3">
        <v>33</v>
      </c>
      <c r="C37" s="4">
        <f t="shared" si="10"/>
        <v>-17.24552918850547</v>
      </c>
      <c r="D37" s="30">
        <f t="shared" si="11"/>
        <v>-0.2976151557521187</v>
      </c>
      <c r="E37" s="5">
        <f t="shared" si="12"/>
        <v>0.5508546022732788</v>
      </c>
      <c r="F37" s="4">
        <f t="shared" si="17"/>
        <v>-23</v>
      </c>
      <c r="G37" s="5">
        <f t="shared" si="0"/>
        <v>1.7029472547589806</v>
      </c>
      <c r="H37" s="5">
        <f t="shared" si="1"/>
        <v>0.9912807665020736</v>
      </c>
      <c r="I37" s="5">
        <f t="shared" si="13"/>
        <v>0.22705963396786408</v>
      </c>
      <c r="J37" s="77">
        <f t="shared" si="14"/>
        <v>13.009681937043355</v>
      </c>
      <c r="K37" s="5">
        <f t="shared" si="15"/>
        <v>1.0303326393053405</v>
      </c>
      <c r="L37" s="4">
        <f t="shared" si="16"/>
        <v>147775531.5391779</v>
      </c>
      <c r="M37" s="5">
        <f t="shared" si="2"/>
        <v>-0.3907311284892737</v>
      </c>
      <c r="N37" s="5">
        <f t="shared" si="3"/>
        <v>0.9205048534524404</v>
      </c>
      <c r="O37" s="5">
        <f t="shared" si="4"/>
        <v>-0.4244748162096047</v>
      </c>
      <c r="P37" s="5">
        <f t="shared" si="5"/>
        <v>-0.2964670535029118</v>
      </c>
      <c r="Q37" s="5">
        <f t="shared" si="6"/>
        <v>0.9550430808017519</v>
      </c>
      <c r="R37" s="5">
        <f t="shared" si="7"/>
        <v>-0.3104227018262148</v>
      </c>
      <c r="S37" s="5">
        <f t="shared" si="8"/>
        <v>0.13176661930497144</v>
      </c>
      <c r="T37" s="61">
        <f t="shared" si="9"/>
        <v>41.40291259121062</v>
      </c>
      <c r="U37" s="62" t="s">
        <v>30</v>
      </c>
    </row>
    <row r="38" spans="1:21" ht="12" customHeight="1">
      <c r="A38" s="2">
        <v>3</v>
      </c>
      <c r="B38" s="3">
        <v>34</v>
      </c>
      <c r="C38" s="4">
        <f t="shared" si="10"/>
        <v>-16.96945269803916</v>
      </c>
      <c r="D38" s="30">
        <f t="shared" si="11"/>
        <v>-0.2925833554282546</v>
      </c>
      <c r="E38" s="5">
        <f t="shared" si="12"/>
        <v>0.5680688085943187</v>
      </c>
      <c r="F38" s="4">
        <f t="shared" si="17"/>
        <v>-23</v>
      </c>
      <c r="G38" s="5">
        <f t="shared" si="0"/>
        <v>1.700688830414014</v>
      </c>
      <c r="H38" s="5">
        <f t="shared" si="1"/>
        <v>0.9915758231869488</v>
      </c>
      <c r="I38" s="5">
        <f t="shared" si="13"/>
        <v>0.22675851072186853</v>
      </c>
      <c r="J38" s="77">
        <f t="shared" si="14"/>
        <v>12.992428682531342</v>
      </c>
      <c r="K38" s="5">
        <f t="shared" si="15"/>
        <v>1.0300175605590753</v>
      </c>
      <c r="L38" s="4">
        <f t="shared" si="16"/>
        <v>147798131.81844845</v>
      </c>
      <c r="M38" s="5">
        <f t="shared" si="2"/>
        <v>-0.3907311284892737</v>
      </c>
      <c r="N38" s="5">
        <f t="shared" si="3"/>
        <v>0.9205048534524404</v>
      </c>
      <c r="O38" s="5">
        <f t="shared" si="4"/>
        <v>-0.4244748162096047</v>
      </c>
      <c r="P38" s="5">
        <f t="shared" si="5"/>
        <v>-0.2918618083596626</v>
      </c>
      <c r="Q38" s="5">
        <f t="shared" si="6"/>
        <v>0.9564604983066617</v>
      </c>
      <c r="R38" s="5">
        <f t="shared" si="7"/>
        <v>-0.3051477911282076</v>
      </c>
      <c r="S38" s="5">
        <f t="shared" si="8"/>
        <v>0.12952755255591278</v>
      </c>
      <c r="T38" s="61">
        <f t="shared" si="9"/>
        <v>41.321751485988656</v>
      </c>
      <c r="U38" s="62" t="s">
        <v>30</v>
      </c>
    </row>
    <row r="39" spans="1:21" ht="12" customHeight="1">
      <c r="A39" s="2">
        <v>4</v>
      </c>
      <c r="B39" s="3">
        <v>35</v>
      </c>
      <c r="C39" s="4">
        <f t="shared" si="10"/>
        <v>-16.688347792507624</v>
      </c>
      <c r="D39" s="30">
        <f t="shared" si="11"/>
        <v>-0.2874653347989078</v>
      </c>
      <c r="E39" s="5">
        <f t="shared" si="12"/>
        <v>0.5852830149153587</v>
      </c>
      <c r="F39" s="4">
        <f t="shared" si="17"/>
        <v>-23</v>
      </c>
      <c r="G39" s="5">
        <f t="shared" si="0"/>
        <v>1.6983967657801247</v>
      </c>
      <c r="H39" s="5">
        <f t="shared" si="1"/>
        <v>0.9918701037987833</v>
      </c>
      <c r="I39" s="5">
        <f t="shared" si="13"/>
        <v>0.2264529021040166</v>
      </c>
      <c r="J39" s="77">
        <f t="shared" si="14"/>
        <v>12.974918432708444</v>
      </c>
      <c r="K39" s="5">
        <f t="shared" si="15"/>
        <v>1.029693288351309</v>
      </c>
      <c r="L39" s="4">
        <f t="shared" si="16"/>
        <v>147821402.36626676</v>
      </c>
      <c r="M39" s="5">
        <f t="shared" si="2"/>
        <v>-0.3907311284892737</v>
      </c>
      <c r="N39" s="5">
        <f t="shared" si="3"/>
        <v>0.9205048534524404</v>
      </c>
      <c r="O39" s="5">
        <f t="shared" si="4"/>
        <v>-0.4244748162096047</v>
      </c>
      <c r="P39" s="5">
        <f t="shared" si="5"/>
        <v>-0.2871657221360207</v>
      </c>
      <c r="Q39" s="5">
        <f t="shared" si="6"/>
        <v>0.957880915370015</v>
      </c>
      <c r="R39" s="5">
        <f t="shared" si="7"/>
        <v>-0.29979271695280924</v>
      </c>
      <c r="S39" s="5">
        <f t="shared" si="8"/>
        <v>0.12725445842952174</v>
      </c>
      <c r="T39" s="61">
        <f t="shared" si="9"/>
        <v>41.23820794876805</v>
      </c>
      <c r="U39" s="62" t="s">
        <v>30</v>
      </c>
    </row>
    <row r="40" spans="1:21" ht="12" customHeight="1">
      <c r="A40" s="2">
        <v>5</v>
      </c>
      <c r="B40" s="3">
        <v>36</v>
      </c>
      <c r="C40" s="4">
        <f t="shared" si="10"/>
        <v>-16.40229776936114</v>
      </c>
      <c r="D40" s="30">
        <f t="shared" si="11"/>
        <v>-0.2822631079095794</v>
      </c>
      <c r="E40" s="5">
        <f t="shared" si="12"/>
        <v>0.6024972212363987</v>
      </c>
      <c r="F40" s="4">
        <f t="shared" si="17"/>
        <v>-23</v>
      </c>
      <c r="G40" s="5">
        <f t="shared" si="0"/>
        <v>1.6960719789163572</v>
      </c>
      <c r="H40" s="5">
        <f t="shared" si="1"/>
        <v>0.9921632626793949</v>
      </c>
      <c r="I40" s="5">
        <f t="shared" si="13"/>
        <v>0.22614293052218096</v>
      </c>
      <c r="J40" s="77">
        <f t="shared" si="14"/>
        <v>12.957158201095567</v>
      </c>
      <c r="K40" s="5">
        <f t="shared" si="15"/>
        <v>1.0293599379284222</v>
      </c>
      <c r="L40" s="4">
        <f t="shared" si="16"/>
        <v>147845335.84977412</v>
      </c>
      <c r="M40" s="5">
        <f t="shared" si="2"/>
        <v>-0.3907311284892737</v>
      </c>
      <c r="N40" s="5">
        <f t="shared" si="3"/>
        <v>0.9205048534524404</v>
      </c>
      <c r="O40" s="5">
        <f t="shared" si="4"/>
        <v>-0.4244748162096047</v>
      </c>
      <c r="P40" s="5">
        <f t="shared" si="5"/>
        <v>-0.2823799285988735</v>
      </c>
      <c r="Q40" s="5">
        <f t="shared" si="6"/>
        <v>0.9593026508482582</v>
      </c>
      <c r="R40" s="5">
        <f t="shared" si="7"/>
        <v>-0.2943595833381474</v>
      </c>
      <c r="S40" s="5">
        <f t="shared" si="8"/>
        <v>0.12494823003699593</v>
      </c>
      <c r="T40" s="61">
        <f t="shared" si="9"/>
        <v>41.15226877108398</v>
      </c>
      <c r="U40" s="62" t="s">
        <v>30</v>
      </c>
    </row>
    <row r="41" spans="1:21" ht="12" customHeight="1">
      <c r="A41" s="2">
        <v>6</v>
      </c>
      <c r="B41" s="3">
        <v>37</v>
      </c>
      <c r="C41" s="4">
        <f t="shared" si="10"/>
        <v>-16.111387391395002</v>
      </c>
      <c r="D41" s="30">
        <f t="shared" si="11"/>
        <v>-0.27697870332286373</v>
      </c>
      <c r="E41" s="5">
        <f t="shared" si="12"/>
        <v>0.6197114275574387</v>
      </c>
      <c r="F41" s="4">
        <f t="shared" si="17"/>
        <v>-23</v>
      </c>
      <c r="G41" s="5">
        <f t="shared" si="0"/>
        <v>1.6937153827236404</v>
      </c>
      <c r="H41" s="5">
        <f t="shared" si="1"/>
        <v>0.9924549599193506</v>
      </c>
      <c r="I41" s="5">
        <f t="shared" si="13"/>
        <v>0.22582871769648538</v>
      </c>
      <c r="J41" s="77">
        <f t="shared" si="14"/>
        <v>12.939154961808141</v>
      </c>
      <c r="K41" s="5">
        <f t="shared" si="15"/>
        <v>1.0290176275967056</v>
      </c>
      <c r="L41" s="4">
        <f t="shared" si="16"/>
        <v>147869924.72776648</v>
      </c>
      <c r="M41" s="5">
        <f t="shared" si="2"/>
        <v>-0.3907311284892737</v>
      </c>
      <c r="N41" s="5">
        <f t="shared" si="3"/>
        <v>0.9205048534524404</v>
      </c>
      <c r="O41" s="5">
        <f t="shared" si="4"/>
        <v>-0.4244748162096047</v>
      </c>
      <c r="P41" s="5">
        <f t="shared" si="5"/>
        <v>-0.27750560025313264</v>
      </c>
      <c r="Q41" s="5">
        <f t="shared" si="6"/>
        <v>0.9607240195957154</v>
      </c>
      <c r="R41" s="5">
        <f t="shared" si="7"/>
        <v>-0.28885048629252597</v>
      </c>
      <c r="S41" s="5">
        <f t="shared" si="8"/>
        <v>0.1226097570810749</v>
      </c>
      <c r="T41" s="61">
        <f t="shared" si="9"/>
        <v>41.06392170183389</v>
      </c>
      <c r="U41" s="62" t="s">
        <v>30</v>
      </c>
    </row>
    <row r="42" spans="1:21" ht="12" customHeight="1">
      <c r="A42" s="2">
        <v>7</v>
      </c>
      <c r="B42" s="3">
        <v>38</v>
      </c>
      <c r="C42" s="4">
        <f t="shared" si="10"/>
        <v>-15.815702861632575</v>
      </c>
      <c r="D42" s="30">
        <f t="shared" si="11"/>
        <v>-0.2716141625182161</v>
      </c>
      <c r="E42" s="5">
        <f t="shared" si="12"/>
        <v>0.6369256338784787</v>
      </c>
      <c r="F42" s="4">
        <f t="shared" si="17"/>
        <v>-23</v>
      </c>
      <c r="G42" s="5">
        <f t="shared" si="0"/>
        <v>1.6913278842141808</v>
      </c>
      <c r="H42" s="5">
        <f t="shared" si="1"/>
        <v>0.9927448616842297</v>
      </c>
      <c r="I42" s="5">
        <f t="shared" si="13"/>
        <v>0.22551038456189076</v>
      </c>
      <c r="J42" s="77">
        <f t="shared" si="14"/>
        <v>12.92091564397464</v>
      </c>
      <c r="K42" s="5">
        <f t="shared" si="15"/>
        <v>1.0286664786641586</v>
      </c>
      <c r="L42" s="4">
        <f t="shared" si="16"/>
        <v>147895161.25330192</v>
      </c>
      <c r="M42" s="5">
        <f t="shared" si="2"/>
        <v>-0.3907311284892737</v>
      </c>
      <c r="N42" s="5">
        <f t="shared" si="3"/>
        <v>0.9205048534524404</v>
      </c>
      <c r="O42" s="5">
        <f t="shared" si="4"/>
        <v>-0.4244748162096047</v>
      </c>
      <c r="P42" s="5">
        <f t="shared" si="5"/>
        <v>-0.27254394866144815</v>
      </c>
      <c r="Q42" s="5">
        <f t="shared" si="6"/>
        <v>0.9621433344611529</v>
      </c>
      <c r="R42" s="5">
        <f t="shared" si="7"/>
        <v>-0.28326751212602436</v>
      </c>
      <c r="S42" s="5">
        <f t="shared" si="8"/>
        <v>0.12023992514784616</v>
      </c>
      <c r="T42" s="61">
        <f t="shared" si="9"/>
        <v>40.97315550805093</v>
      </c>
      <c r="U42" s="62" t="s">
        <v>30</v>
      </c>
    </row>
    <row r="43" spans="1:21" ht="12" customHeight="1">
      <c r="A43" s="2">
        <v>8</v>
      </c>
      <c r="B43" s="3">
        <v>39</v>
      </c>
      <c r="C43" s="4">
        <f t="shared" si="10"/>
        <v>-15.515331797781442</v>
      </c>
      <c r="D43" s="30">
        <f t="shared" si="11"/>
        <v>-0.26617153832083257</v>
      </c>
      <c r="E43" s="5">
        <f t="shared" si="12"/>
        <v>0.6541398401995185</v>
      </c>
      <c r="F43" s="4">
        <f t="shared" si="17"/>
        <v>-23</v>
      </c>
      <c r="G43" s="5">
        <f t="shared" si="0"/>
        <v>1.6889103838306792</v>
      </c>
      <c r="H43" s="5">
        <f t="shared" si="1"/>
        <v>0.9930326405142421</v>
      </c>
      <c r="I43" s="5">
        <f t="shared" si="13"/>
        <v>0.22518805117742388</v>
      </c>
      <c r="J43" s="77">
        <f t="shared" si="14"/>
        <v>12.902447126535744</v>
      </c>
      <c r="K43" s="5">
        <f t="shared" si="15"/>
        <v>1.0283066153809914</v>
      </c>
      <c r="L43" s="4">
        <f t="shared" si="16"/>
        <v>147921037.47638223</v>
      </c>
      <c r="M43" s="5">
        <f t="shared" si="2"/>
        <v>-0.3907311284892737</v>
      </c>
      <c r="N43" s="5">
        <f t="shared" si="3"/>
        <v>0.9205048534524404</v>
      </c>
      <c r="O43" s="5">
        <f t="shared" si="4"/>
        <v>-0.4244748162096047</v>
      </c>
      <c r="P43" s="5">
        <f t="shared" si="5"/>
        <v>-0.26749622471915663</v>
      </c>
      <c r="Q43" s="5">
        <f t="shared" si="6"/>
        <v>0.9635589082982932</v>
      </c>
      <c r="R43" s="5">
        <f t="shared" si="7"/>
        <v>-0.27761273588510754</v>
      </c>
      <c r="S43" s="5">
        <f t="shared" si="8"/>
        <v>0.11783961504227655</v>
      </c>
      <c r="T43" s="61">
        <f t="shared" si="9"/>
        <v>40.879960034960284</v>
      </c>
      <c r="U43" s="62" t="s">
        <v>30</v>
      </c>
    </row>
    <row r="44" spans="1:21" ht="12" customHeight="1">
      <c r="A44" s="2">
        <v>9</v>
      </c>
      <c r="B44" s="3">
        <v>40</v>
      </c>
      <c r="C44" s="4">
        <f t="shared" si="10"/>
        <v>-15.210363206270323</v>
      </c>
      <c r="D44" s="30">
        <f t="shared" si="11"/>
        <v>-0.26065289336232467</v>
      </c>
      <c r="E44" s="5">
        <f t="shared" si="12"/>
        <v>0.6713540465205585</v>
      </c>
      <c r="F44" s="4">
        <f t="shared" si="17"/>
        <v>-23</v>
      </c>
      <c r="G44" s="5">
        <f t="shared" si="0"/>
        <v>1.6864637748155256</v>
      </c>
      <c r="H44" s="5">
        <f t="shared" si="1"/>
        <v>0.9933179755977067</v>
      </c>
      <c r="I44" s="5">
        <f t="shared" si="13"/>
        <v>0.22486183664207007</v>
      </c>
      <c r="J44" s="77">
        <f t="shared" si="14"/>
        <v>12.883756233425286</v>
      </c>
      <c r="K44" s="5">
        <f t="shared" si="15"/>
        <v>1.0279381648788657</v>
      </c>
      <c r="L44" s="4">
        <f t="shared" si="16"/>
        <v>147947545.24670926</v>
      </c>
      <c r="M44" s="5">
        <f t="shared" si="2"/>
        <v>-0.3907311284892737</v>
      </c>
      <c r="N44" s="5">
        <f t="shared" si="3"/>
        <v>0.9205048534524404</v>
      </c>
      <c r="O44" s="5">
        <f t="shared" si="4"/>
        <v>-0.4244748162096047</v>
      </c>
      <c r="P44" s="5">
        <f t="shared" si="5"/>
        <v>-0.2623637188825951</v>
      </c>
      <c r="Q44" s="5">
        <f t="shared" si="6"/>
        <v>0.9649690559878563</v>
      </c>
      <c r="R44" s="5">
        <f t="shared" si="7"/>
        <v>-0.27188821989116385</v>
      </c>
      <c r="S44" s="5">
        <f t="shared" si="8"/>
        <v>0.11540970216785837</v>
      </c>
      <c r="T44" s="61">
        <f t="shared" si="9"/>
        <v>40.784326265190835</v>
      </c>
      <c r="U44" s="62" t="s">
        <v>30</v>
      </c>
    </row>
    <row r="45" spans="1:21" ht="12" customHeight="1">
      <c r="A45" s="2">
        <v>10</v>
      </c>
      <c r="B45" s="3">
        <v>41</v>
      </c>
      <c r="C45" s="4">
        <f t="shared" si="10"/>
        <v>-14.900887455874663</v>
      </c>
      <c r="D45" s="30">
        <f t="shared" si="11"/>
        <v>-0.25506029857576545</v>
      </c>
      <c r="E45" s="5">
        <f t="shared" si="12"/>
        <v>0.6885682528415985</v>
      </c>
      <c r="F45" s="4">
        <f t="shared" si="17"/>
        <v>-23</v>
      </c>
      <c r="G45" s="5">
        <f t="shared" si="0"/>
        <v>1.6839889426299597</v>
      </c>
      <c r="H45" s="5">
        <f t="shared" si="1"/>
        <v>0.99360055301899</v>
      </c>
      <c r="I45" s="5">
        <f t="shared" si="13"/>
        <v>0.22453185901732794</v>
      </c>
      <c r="J45" s="77">
        <f t="shared" si="14"/>
        <v>12.86484972913292</v>
      </c>
      <c r="K45" s="5">
        <f t="shared" si="15"/>
        <v>1.0275612571089334</v>
      </c>
      <c r="L45" s="4">
        <f t="shared" si="16"/>
        <v>147974676.21651384</v>
      </c>
      <c r="M45" s="5">
        <f t="shared" si="2"/>
        <v>-0.3907311284892737</v>
      </c>
      <c r="N45" s="5">
        <f t="shared" si="3"/>
        <v>0.9205048534524404</v>
      </c>
      <c r="O45" s="5">
        <f t="shared" si="4"/>
        <v>-0.4244748162096047</v>
      </c>
      <c r="P45" s="5">
        <f t="shared" si="5"/>
        <v>-0.25714776134901574</v>
      </c>
      <c r="Q45" s="5">
        <f t="shared" si="6"/>
        <v>0.9663720964686375</v>
      </c>
      <c r="R45" s="5">
        <f t="shared" si="7"/>
        <v>-0.2660960123835293</v>
      </c>
      <c r="S45" s="5">
        <f t="shared" si="8"/>
        <v>0.1129510559506073</v>
      </c>
      <c r="T45" s="61">
        <f t="shared" si="9"/>
        <v>40.68624637701546</v>
      </c>
      <c r="U45" s="62" t="s">
        <v>30</v>
      </c>
    </row>
    <row r="46" spans="1:21" ht="12" customHeight="1">
      <c r="A46" s="2">
        <v>11</v>
      </c>
      <c r="B46" s="3">
        <v>42</v>
      </c>
      <c r="C46" s="4">
        <f t="shared" si="10"/>
        <v>-14.586996250938356</v>
      </c>
      <c r="D46" s="30">
        <f t="shared" si="11"/>
        <v>-0.2493958317275755</v>
      </c>
      <c r="E46" s="5">
        <f t="shared" si="12"/>
        <v>0.7057824591626384</v>
      </c>
      <c r="F46" s="4">
        <f t="shared" si="17"/>
        <v>-23</v>
      </c>
      <c r="G46" s="5">
        <f t="shared" si="0"/>
        <v>1.6814867644230203</v>
      </c>
      <c r="H46" s="5">
        <f t="shared" si="1"/>
        <v>0.9938800659815961</v>
      </c>
      <c r="I46" s="5">
        <f t="shared" si="13"/>
        <v>0.2241982352564027</v>
      </c>
      <c r="J46" s="77">
        <f t="shared" si="14"/>
        <v>12.845734314647173</v>
      </c>
      <c r="K46" s="5">
        <f t="shared" si="15"/>
        <v>1.0271760247787085</v>
      </c>
      <c r="L46" s="4">
        <f t="shared" si="16"/>
        <v>148002421.84345746</v>
      </c>
      <c r="M46" s="5">
        <f t="shared" si="2"/>
        <v>-0.3907311284892737</v>
      </c>
      <c r="N46" s="5">
        <f t="shared" si="3"/>
        <v>0.9205048534524404</v>
      </c>
      <c r="O46" s="5">
        <f t="shared" si="4"/>
        <v>-0.4244748162096047</v>
      </c>
      <c r="P46" s="5">
        <f t="shared" si="5"/>
        <v>-0.2518497221864327</v>
      </c>
      <c r="Q46" s="5">
        <f t="shared" si="6"/>
        <v>0.9677663547750649</v>
      </c>
      <c r="R46" s="5">
        <f t="shared" si="7"/>
        <v>-0.26023814626720454</v>
      </c>
      <c r="S46" s="5">
        <f t="shared" si="8"/>
        <v>0.11046453930749987</v>
      </c>
      <c r="T46" s="61">
        <f t="shared" si="9"/>
        <v>40.58571380149302</v>
      </c>
      <c r="U46" s="62" t="s">
        <v>30</v>
      </c>
    </row>
    <row r="47" spans="1:21" ht="12" customHeight="1">
      <c r="A47" s="2">
        <v>12</v>
      </c>
      <c r="B47" s="3">
        <v>43</v>
      </c>
      <c r="C47" s="4">
        <f t="shared" si="10"/>
        <v>-14.268782604199714</v>
      </c>
      <c r="D47" s="30">
        <f t="shared" si="11"/>
        <v>-0.2436615759885977</v>
      </c>
      <c r="E47" s="5">
        <f t="shared" si="12"/>
        <v>0.7229966654836785</v>
      </c>
      <c r="F47" s="4">
        <f t="shared" si="17"/>
        <v>-23</v>
      </c>
      <c r="G47" s="5">
        <f t="shared" si="0"/>
        <v>1.6789581085499676</v>
      </c>
      <c r="H47" s="5">
        <f t="shared" si="1"/>
        <v>0.9941562150071738</v>
      </c>
      <c r="I47" s="5">
        <f t="shared" si="13"/>
        <v>0.22386108113999567</v>
      </c>
      <c r="J47" s="77">
        <f t="shared" si="14"/>
        <v>12.826416623776408</v>
      </c>
      <c r="K47" s="5">
        <f t="shared" si="15"/>
        <v>1.0267826032878313</v>
      </c>
      <c r="L47" s="4">
        <f t="shared" si="16"/>
        <v>148030773.39360464</v>
      </c>
      <c r="M47" s="5">
        <f t="shared" si="2"/>
        <v>-0.3907311284892737</v>
      </c>
      <c r="N47" s="5">
        <f t="shared" si="3"/>
        <v>0.9205048534524404</v>
      </c>
      <c r="O47" s="5">
        <f t="shared" si="4"/>
        <v>-0.4244748162096047</v>
      </c>
      <c r="P47" s="5">
        <f t="shared" si="5"/>
        <v>-0.2464710114118528</v>
      </c>
      <c r="Q47" s="5">
        <f t="shared" si="6"/>
        <v>0.9691501640786212</v>
      </c>
      <c r="R47" s="5">
        <f t="shared" si="7"/>
        <v>-0.2543166379651545</v>
      </c>
      <c r="S47" s="5">
        <f t="shared" si="8"/>
        <v>0.10795100815930354</v>
      </c>
      <c r="T47" s="61">
        <f t="shared" si="9"/>
        <v>40.482723278386665</v>
      </c>
      <c r="U47" s="62" t="s">
        <v>30</v>
      </c>
    </row>
    <row r="48" spans="1:21" ht="12" customHeight="1">
      <c r="A48" s="2">
        <v>13</v>
      </c>
      <c r="B48" s="3">
        <v>44</v>
      </c>
      <c r="C48" s="4">
        <f t="shared" si="10"/>
        <v>-13.946340809229916</v>
      </c>
      <c r="D48" s="30">
        <f t="shared" si="11"/>
        <v>-0.23785961854658716</v>
      </c>
      <c r="E48" s="5">
        <f t="shared" si="12"/>
        <v>0.7402108718047183</v>
      </c>
      <c r="F48" s="4">
        <f t="shared" si="17"/>
        <v>-23</v>
      </c>
      <c r="G48" s="5">
        <f t="shared" si="0"/>
        <v>1.6764038341397178</v>
      </c>
      <c r="H48" s="5">
        <f t="shared" si="1"/>
        <v>0.9944287081112807</v>
      </c>
      <c r="I48" s="5">
        <f t="shared" si="13"/>
        <v>0.22352051121862904</v>
      </c>
      <c r="J48" s="77">
        <f t="shared" si="14"/>
        <v>12.806903219844248</v>
      </c>
      <c r="K48" s="5">
        <f t="shared" si="15"/>
        <v>1.0263811306627622</v>
      </c>
      <c r="L48" s="4">
        <f t="shared" si="16"/>
        <v>148059721.94446594</v>
      </c>
      <c r="M48" s="5">
        <f t="shared" si="2"/>
        <v>-0.3907311284892737</v>
      </c>
      <c r="N48" s="5">
        <f t="shared" si="3"/>
        <v>0.9205048534524404</v>
      </c>
      <c r="O48" s="5">
        <f t="shared" si="4"/>
        <v>-0.4244748162096047</v>
      </c>
      <c r="P48" s="5">
        <f t="shared" si="5"/>
        <v>-0.24101307901646019</v>
      </c>
      <c r="Q48" s="5">
        <f t="shared" si="6"/>
        <v>0.9705218677304522</v>
      </c>
      <c r="R48" s="5">
        <f t="shared" si="7"/>
        <v>-0.24833348637477368</v>
      </c>
      <c r="S48" s="5">
        <f t="shared" si="8"/>
        <v>0.10541131098762242</v>
      </c>
      <c r="T48" s="61">
        <f t="shared" si="9"/>
        <v>40.377270910733834</v>
      </c>
      <c r="U48" s="62" t="s">
        <v>30</v>
      </c>
    </row>
    <row r="49" spans="1:21" ht="12" customHeight="1">
      <c r="A49" s="2">
        <v>14</v>
      </c>
      <c r="B49" s="3">
        <v>45</v>
      </c>
      <c r="C49" s="4">
        <f t="shared" si="10"/>
        <v>-13.61976641249164</v>
      </c>
      <c r="D49" s="30">
        <f t="shared" si="11"/>
        <v>-0.23199204926221517</v>
      </c>
      <c r="E49" s="5">
        <f t="shared" si="12"/>
        <v>0.7574250781257582</v>
      </c>
      <c r="F49" s="4">
        <f t="shared" si="17"/>
        <v>-23</v>
      </c>
      <c r="G49" s="5">
        <f t="shared" si="0"/>
        <v>1.6738247907107007</v>
      </c>
      <c r="H49" s="5">
        <f t="shared" si="1"/>
        <v>0.9946972609568046</v>
      </c>
      <c r="I49" s="5">
        <f t="shared" si="13"/>
        <v>0.22317663876142677</v>
      </c>
      <c r="J49" s="77">
        <f t="shared" si="14"/>
        <v>12.787200592754907</v>
      </c>
      <c r="K49" s="5">
        <f t="shared" si="15"/>
        <v>1.0259717474904628</v>
      </c>
      <c r="L49" s="4">
        <f t="shared" si="16"/>
        <v>148089258.38811025</v>
      </c>
      <c r="M49" s="5">
        <f t="shared" si="2"/>
        <v>-0.3907311284892737</v>
      </c>
      <c r="N49" s="5">
        <f t="shared" si="3"/>
        <v>0.9205048534524404</v>
      </c>
      <c r="O49" s="5">
        <f t="shared" si="4"/>
        <v>-0.4244748162096047</v>
      </c>
      <c r="P49" s="5">
        <f t="shared" si="5"/>
        <v>-0.2354774149364336</v>
      </c>
      <c r="Q49" s="5">
        <f t="shared" si="6"/>
        <v>0.9718798213024359</v>
      </c>
      <c r="R49" s="5">
        <f t="shared" si="7"/>
        <v>-0.2422906719277961</v>
      </c>
      <c r="S49" s="5">
        <f t="shared" si="8"/>
        <v>0.10284628843585288</v>
      </c>
      <c r="T49" s="61">
        <f t="shared" si="9"/>
        <v>40.26935421794518</v>
      </c>
      <c r="U49" s="62" t="s">
        <v>30</v>
      </c>
    </row>
    <row r="50" spans="1:21" ht="12" customHeight="1">
      <c r="A50" s="2">
        <v>15</v>
      </c>
      <c r="B50" s="3">
        <v>46</v>
      </c>
      <c r="C50" s="4">
        <f t="shared" si="10"/>
        <v>-13.28915618502671</v>
      </c>
      <c r="D50" s="30">
        <f t="shared" si="11"/>
        <v>-0.22606095937055368</v>
      </c>
      <c r="E50" s="5">
        <f t="shared" si="12"/>
        <v>0.7746392844467983</v>
      </c>
      <c r="F50" s="4">
        <f t="shared" si="17"/>
        <v>-23</v>
      </c>
      <c r="G50" s="5">
        <f t="shared" si="0"/>
        <v>1.671221817834441</v>
      </c>
      <c r="H50" s="5">
        <f t="shared" si="1"/>
        <v>0.9949615969859957</v>
      </c>
      <c r="I50" s="5">
        <f t="shared" si="13"/>
        <v>0.22282957571125878</v>
      </c>
      <c r="J50" s="77">
        <f t="shared" si="14"/>
        <v>12.767315156423123</v>
      </c>
      <c r="K50" s="5">
        <f t="shared" si="15"/>
        <v>1.0255545968511115</v>
      </c>
      <c r="L50" s="4">
        <f t="shared" si="16"/>
        <v>148119373.43434504</v>
      </c>
      <c r="M50" s="5">
        <f t="shared" si="2"/>
        <v>-0.3907311284892737</v>
      </c>
      <c r="N50" s="5">
        <f t="shared" si="3"/>
        <v>0.9205048534524404</v>
      </c>
      <c r="O50" s="5">
        <f t="shared" si="4"/>
        <v>-0.4244748162096047</v>
      </c>
      <c r="P50" s="5">
        <f t="shared" si="5"/>
        <v>-0.22986554896822292</v>
      </c>
      <c r="Q50" s="5">
        <f t="shared" si="6"/>
        <v>0.9732223946239305</v>
      </c>
      <c r="R50" s="5">
        <f t="shared" si="7"/>
        <v>-0.23619015575268057</v>
      </c>
      <c r="S50" s="5">
        <f t="shared" si="8"/>
        <v>0.100256772953637</v>
      </c>
      <c r="T50" s="61">
        <f t="shared" si="9"/>
        <v>40.15897218731169</v>
      </c>
      <c r="U50" s="62" t="s">
        <v>30</v>
      </c>
    </row>
    <row r="51" spans="1:21" ht="12" customHeight="1">
      <c r="A51" s="2">
        <v>16</v>
      </c>
      <c r="B51" s="3">
        <v>47</v>
      </c>
      <c r="C51" s="4">
        <f t="shared" si="10"/>
        <v>-12.954608093780696</v>
      </c>
      <c r="D51" s="30">
        <f t="shared" si="11"/>
        <v>-0.22006844022987104</v>
      </c>
      <c r="E51" s="5">
        <f t="shared" si="12"/>
        <v>0.7918534907678382</v>
      </c>
      <c r="F51" s="4">
        <f t="shared" si="17"/>
        <v>-23</v>
      </c>
      <c r="G51" s="5">
        <f t="shared" si="0"/>
        <v>1.668595744846047</v>
      </c>
      <c r="H51" s="5">
        <f t="shared" si="1"/>
        <v>0.9952214475321115</v>
      </c>
      <c r="I51" s="5">
        <f t="shared" si="13"/>
        <v>0.2224794326461396</v>
      </c>
      <c r="J51" s="77">
        <f t="shared" si="14"/>
        <v>12.747253246562444</v>
      </c>
      <c r="K51" s="5">
        <f t="shared" si="15"/>
        <v>1.025129824249902</v>
      </c>
      <c r="L51" s="4">
        <f t="shared" si="16"/>
        <v>148150057.61396334</v>
      </c>
      <c r="M51" s="5">
        <f t="shared" si="2"/>
        <v>-0.3907311284892737</v>
      </c>
      <c r="N51" s="5">
        <f t="shared" si="3"/>
        <v>0.9205048534524404</v>
      </c>
      <c r="O51" s="5">
        <f t="shared" si="4"/>
        <v>-0.4244748162096047</v>
      </c>
      <c r="P51" s="5">
        <f t="shared" si="5"/>
        <v>-0.22417905062722193</v>
      </c>
      <c r="Q51" s="5">
        <f t="shared" si="6"/>
        <v>0.9745479738113858</v>
      </c>
      <c r="R51" s="5">
        <f t="shared" si="7"/>
        <v>-0.2300338789382262</v>
      </c>
      <c r="S51" s="5">
        <f t="shared" si="8"/>
        <v>0.09764358848428602</v>
      </c>
      <c r="T51" s="61">
        <f t="shared" si="9"/>
        <v>40.04612532380135</v>
      </c>
      <c r="U51" s="62" t="s">
        <v>30</v>
      </c>
    </row>
    <row r="52" spans="1:21" ht="12" customHeight="1">
      <c r="A52" s="2">
        <v>17</v>
      </c>
      <c r="B52" s="3">
        <v>48</v>
      </c>
      <c r="C52" s="4">
        <f t="shared" si="10"/>
        <v>-12.616221272573133</v>
      </c>
      <c r="D52" s="30">
        <f t="shared" si="11"/>
        <v>-0.2140165821194254</v>
      </c>
      <c r="E52" s="5">
        <f t="shared" si="12"/>
        <v>0.8090676970888783</v>
      </c>
      <c r="F52" s="4">
        <f t="shared" si="17"/>
        <v>-23</v>
      </c>
      <c r="G52" s="5">
        <f t="shared" si="0"/>
        <v>1.6659473906006979</v>
      </c>
      <c r="H52" s="5">
        <f t="shared" si="1"/>
        <v>0.9954765519117111</v>
      </c>
      <c r="I52" s="5">
        <f t="shared" si="13"/>
        <v>0.22212631874675973</v>
      </c>
      <c r="J52" s="77">
        <f t="shared" si="14"/>
        <v>12.727021118824887</v>
      </c>
      <c r="K52" s="5">
        <f t="shared" si="15"/>
        <v>1.0246975775479779</v>
      </c>
      <c r="L52" s="4">
        <f t="shared" si="16"/>
        <v>148181301.2820573</v>
      </c>
      <c r="M52" s="5">
        <f t="shared" si="2"/>
        <v>-0.3907311284892737</v>
      </c>
      <c r="N52" s="5">
        <f t="shared" si="3"/>
        <v>0.9205048534524404</v>
      </c>
      <c r="O52" s="5">
        <f t="shared" si="4"/>
        <v>-0.4244748162096047</v>
      </c>
      <c r="P52" s="5">
        <f t="shared" si="5"/>
        <v>-0.218419528948924</v>
      </c>
      <c r="Q52" s="5">
        <f t="shared" si="6"/>
        <v>0.975854963287952</v>
      </c>
      <c r="R52" s="5">
        <f t="shared" si="7"/>
        <v>-0.22382376189695466</v>
      </c>
      <c r="S52" s="5">
        <f t="shared" si="8"/>
        <v>0.09500755019455215</v>
      </c>
      <c r="T52" s="61">
        <f t="shared" si="9"/>
        <v>39.930815698029775</v>
      </c>
      <c r="U52" s="62" t="s">
        <v>30</v>
      </c>
    </row>
    <row r="53" spans="1:21" ht="12" customHeight="1">
      <c r="A53" s="2">
        <v>18</v>
      </c>
      <c r="B53" s="3">
        <v>49</v>
      </c>
      <c r="C53" s="4">
        <f t="shared" si="10"/>
        <v>-12.274095992722172</v>
      </c>
      <c r="D53" s="30">
        <f t="shared" si="11"/>
        <v>-0.20790747308780408</v>
      </c>
      <c r="E53" s="5">
        <f t="shared" si="12"/>
        <v>0.8262819034099181</v>
      </c>
      <c r="F53" s="4">
        <f t="shared" si="17"/>
        <v>-23</v>
      </c>
      <c r="G53" s="5">
        <f t="shared" si="0"/>
        <v>1.6632775632751324</v>
      </c>
      <c r="H53" s="5">
        <f t="shared" si="1"/>
        <v>0.9957266574986683</v>
      </c>
      <c r="I53" s="5">
        <f t="shared" si="13"/>
        <v>0.22177034177001767</v>
      </c>
      <c r="J53" s="77">
        <f t="shared" si="14"/>
        <v>12.706624947284418</v>
      </c>
      <c r="K53" s="5">
        <f t="shared" si="15"/>
        <v>1.0242580068925535</v>
      </c>
      <c r="L53" s="4">
        <f t="shared" si="16"/>
        <v>148213094.62139562</v>
      </c>
      <c r="M53" s="5">
        <f t="shared" si="2"/>
        <v>-0.3907311284892737</v>
      </c>
      <c r="N53" s="5">
        <f t="shared" si="3"/>
        <v>0.9205048534524404</v>
      </c>
      <c r="O53" s="5">
        <f t="shared" si="4"/>
        <v>-0.4244748162096047</v>
      </c>
      <c r="P53" s="5">
        <f t="shared" si="5"/>
        <v>-0.2125886322317836</v>
      </c>
      <c r="Q53" s="5">
        <f t="shared" si="6"/>
        <v>0.9771417877901954</v>
      </c>
      <c r="R53" s="5">
        <f t="shared" si="7"/>
        <v>-0.21756170382657816</v>
      </c>
      <c r="S53" s="5">
        <f t="shared" si="8"/>
        <v>0.09234946424603521</v>
      </c>
      <c r="T53" s="61">
        <f t="shared" si="9"/>
        <v>39.81304699229185</v>
      </c>
      <c r="U53" s="62" t="s">
        <v>30</v>
      </c>
    </row>
    <row r="54" spans="1:21" ht="12" customHeight="1">
      <c r="A54" s="2">
        <v>19</v>
      </c>
      <c r="B54" s="3">
        <v>50</v>
      </c>
      <c r="C54" s="4">
        <f t="shared" si="10"/>
        <v>-11.928333633331862</v>
      </c>
      <c r="D54" s="30">
        <f t="shared" si="11"/>
        <v>-0.20174319785320272</v>
      </c>
      <c r="E54" s="5">
        <f t="shared" si="12"/>
        <v>0.8434961097309581</v>
      </c>
      <c r="F54" s="4">
        <f t="shared" si="17"/>
        <v>-23</v>
      </c>
      <c r="G54" s="5">
        <f t="shared" si="0"/>
        <v>1.660587060213062</v>
      </c>
      <c r="H54" s="5">
        <f t="shared" si="1"/>
        <v>0.9959715197809969</v>
      </c>
      <c r="I54" s="5">
        <f t="shared" si="13"/>
        <v>0.22141160802840826</v>
      </c>
      <c r="J54" s="77">
        <f t="shared" si="14"/>
        <v>12.686070823255994</v>
      </c>
      <c r="K54" s="5">
        <f t="shared" si="15"/>
        <v>1.0238112646462718</v>
      </c>
      <c r="L54" s="4">
        <f t="shared" si="16"/>
        <v>148245427.64586478</v>
      </c>
      <c r="M54" s="5">
        <f t="shared" si="2"/>
        <v>-0.3907311284892737</v>
      </c>
      <c r="N54" s="5">
        <f t="shared" si="3"/>
        <v>0.9205048534524404</v>
      </c>
      <c r="O54" s="5">
        <f t="shared" si="4"/>
        <v>-0.4244748162096047</v>
      </c>
      <c r="P54" s="5">
        <f t="shared" si="5"/>
        <v>-0.2066880477211418</v>
      </c>
      <c r="Q54" s="5">
        <f t="shared" si="6"/>
        <v>0.9784068943589999</v>
      </c>
      <c r="R54" s="5">
        <f t="shared" si="7"/>
        <v>-0.21124958226766463</v>
      </c>
      <c r="S54" s="5">
        <f t="shared" si="8"/>
        <v>0.08967012760742271</v>
      </c>
      <c r="T54" s="61">
        <f t="shared" si="9"/>
        <v>39.69282454454525</v>
      </c>
      <c r="U54" s="62" t="s">
        <v>30</v>
      </c>
    </row>
    <row r="55" spans="1:21" ht="12" customHeight="1">
      <c r="A55" s="2">
        <v>20</v>
      </c>
      <c r="B55" s="3">
        <v>51</v>
      </c>
      <c r="C55" s="4">
        <f t="shared" si="10"/>
        <v>-11.579036651251469</v>
      </c>
      <c r="D55" s="30">
        <f t="shared" si="11"/>
        <v>-0.19552583675689383</v>
      </c>
      <c r="E55" s="5">
        <f t="shared" si="12"/>
        <v>0.8607103160519981</v>
      </c>
      <c r="F55" s="4">
        <f t="shared" si="17"/>
        <v>-23</v>
      </c>
      <c r="G55" s="5">
        <f t="shared" si="0"/>
        <v>1.6578766678133603</v>
      </c>
      <c r="H55" s="5">
        <f t="shared" si="1"/>
        <v>0.996210902401596</v>
      </c>
      <c r="I55" s="5">
        <f t="shared" si="13"/>
        <v>0.2210502223751147</v>
      </c>
      <c r="J55" s="77">
        <f t="shared" si="14"/>
        <v>12.66536475444138</v>
      </c>
      <c r="K55" s="5">
        <f t="shared" si="15"/>
        <v>1.0233575053158561</v>
      </c>
      <c r="L55" s="4">
        <f t="shared" si="16"/>
        <v>148278290.203972</v>
      </c>
      <c r="M55" s="5">
        <f t="shared" si="2"/>
        <v>-0.3907311284892737</v>
      </c>
      <c r="N55" s="5">
        <f t="shared" si="3"/>
        <v>0.9205048534524404</v>
      </c>
      <c r="O55" s="5">
        <f t="shared" si="4"/>
        <v>-0.4244748162096047</v>
      </c>
      <c r="P55" s="5">
        <f t="shared" si="5"/>
        <v>-0.20071950123373286</v>
      </c>
      <c r="Q55" s="5">
        <f t="shared" si="6"/>
        <v>0.9796487543117082</v>
      </c>
      <c r="R55" s="5">
        <f t="shared" si="7"/>
        <v>-0.20488925275544953</v>
      </c>
      <c r="S55" s="5">
        <f t="shared" si="8"/>
        <v>0.08697032790669268</v>
      </c>
      <c r="T55" s="61">
        <f t="shared" si="9"/>
        <v>39.57015539024025</v>
      </c>
      <c r="U55" s="62" t="s">
        <v>30</v>
      </c>
    </row>
    <row r="56" spans="1:21" ht="12" customHeight="1">
      <c r="A56" s="2">
        <v>21</v>
      </c>
      <c r="B56" s="3">
        <v>52</v>
      </c>
      <c r="C56" s="4">
        <f t="shared" si="10"/>
        <v>-11.226308550715252</v>
      </c>
      <c r="D56" s="30">
        <f t="shared" si="11"/>
        <v>-0.18925746477097713</v>
      </c>
      <c r="E56" s="5">
        <f t="shared" si="12"/>
        <v>0.8779245223730381</v>
      </c>
      <c r="F56" s="4">
        <f t="shared" si="17"/>
        <v>-23</v>
      </c>
      <c r="G56" s="5">
        <f t="shared" si="0"/>
        <v>1.6551471614598272</v>
      </c>
      <c r="H56" s="5">
        <f t="shared" si="1"/>
        <v>0.9964445771840377</v>
      </c>
      <c r="I56" s="5">
        <f t="shared" si="13"/>
        <v>0.22068628819464362</v>
      </c>
      <c r="J56" s="77">
        <f t="shared" si="14"/>
        <v>12.644512664392572</v>
      </c>
      <c r="K56" s="5">
        <f t="shared" si="15"/>
        <v>1.0228968854800975</v>
      </c>
      <c r="L56" s="4">
        <f t="shared" si="16"/>
        <v>148311671.98240957</v>
      </c>
      <c r="M56" s="5">
        <f t="shared" si="2"/>
        <v>-0.3907311284892737</v>
      </c>
      <c r="N56" s="5">
        <f t="shared" si="3"/>
        <v>0.9205048534524404</v>
      </c>
      <c r="O56" s="5">
        <f t="shared" si="4"/>
        <v>-0.4244748162096047</v>
      </c>
      <c r="P56" s="5">
        <f t="shared" si="5"/>
        <v>-0.19468475672242447</v>
      </c>
      <c r="Q56" s="5">
        <f t="shared" si="6"/>
        <v>0.9808658651925504</v>
      </c>
      <c r="R56" s="5">
        <f t="shared" si="7"/>
        <v>-0.19848254856356592</v>
      </c>
      <c r="S56" s="5">
        <f t="shared" si="8"/>
        <v>0.08425084332233358</v>
      </c>
      <c r="T56" s="61">
        <f t="shared" si="9"/>
        <v>39.445048301894005</v>
      </c>
      <c r="U56" s="62" t="s">
        <v>30</v>
      </c>
    </row>
    <row r="57" spans="1:21" ht="12" customHeight="1">
      <c r="A57" s="2">
        <v>22</v>
      </c>
      <c r="B57" s="3">
        <v>53</v>
      </c>
      <c r="C57" s="4">
        <f t="shared" si="10"/>
        <v>-10.87025385267186</v>
      </c>
      <c r="D57" s="30">
        <f t="shared" si="11"/>
        <v>-0.18294015056135243</v>
      </c>
      <c r="E57" s="5">
        <f t="shared" si="12"/>
        <v>0.8951387286940781</v>
      </c>
      <c r="F57" s="4">
        <f t="shared" si="17"/>
        <v>-23</v>
      </c>
      <c r="G57" s="5">
        <f t="shared" si="0"/>
        <v>1.6523993054912613</v>
      </c>
      <c r="H57" s="5">
        <f t="shared" si="1"/>
        <v>0.9966723241445173</v>
      </c>
      <c r="I57" s="5">
        <f t="shared" si="13"/>
        <v>0.22031990739883484</v>
      </c>
      <c r="J57" s="77">
        <f t="shared" si="14"/>
        <v>12.623520392283176</v>
      </c>
      <c r="K57" s="5">
        <f t="shared" si="15"/>
        <v>1.0224295637172425</v>
      </c>
      <c r="L57" s="4">
        <f t="shared" si="16"/>
        <v>148345562.5096773</v>
      </c>
      <c r="M57" s="5">
        <f t="shared" si="2"/>
        <v>-0.3907311284892737</v>
      </c>
      <c r="N57" s="5">
        <f t="shared" si="3"/>
        <v>0.9205048534524404</v>
      </c>
      <c r="O57" s="5">
        <f t="shared" si="4"/>
        <v>-0.4244748162096047</v>
      </c>
      <c r="P57" s="5">
        <f t="shared" si="5"/>
        <v>-0.18858561578100175</v>
      </c>
      <c r="Q57" s="5">
        <f t="shared" si="6"/>
        <v>0.9820567526983868</v>
      </c>
      <c r="R57" s="5">
        <f t="shared" si="7"/>
        <v>-0.1920312805373285</v>
      </c>
      <c r="S57" s="5">
        <f t="shared" si="8"/>
        <v>0.08151244251257755</v>
      </c>
      <c r="T57" s="61">
        <f t="shared" si="9"/>
        <v>39.3175138263125</v>
      </c>
      <c r="U57" s="62" t="s">
        <v>30</v>
      </c>
    </row>
    <row r="58" spans="1:21" ht="12" customHeight="1">
      <c r="A58" s="2">
        <v>23</v>
      </c>
      <c r="B58" s="3">
        <v>54</v>
      </c>
      <c r="C58" s="4">
        <f t="shared" si="10"/>
        <v>-10.510978063812647</v>
      </c>
      <c r="D58" s="30">
        <f t="shared" si="11"/>
        <v>-0.17657595560669806</v>
      </c>
      <c r="E58" s="5">
        <f t="shared" si="12"/>
        <v>0.912352935015118</v>
      </c>
      <c r="F58" s="4">
        <f t="shared" si="17"/>
        <v>-23</v>
      </c>
      <c r="G58" s="5">
        <f t="shared" si="0"/>
        <v>1.6496338532105443</v>
      </c>
      <c r="H58" s="5">
        <f t="shared" si="1"/>
        <v>0.9968939314910946</v>
      </c>
      <c r="I58" s="5">
        <f t="shared" si="13"/>
        <v>0.21995118042807257</v>
      </c>
      <c r="J58" s="77">
        <f t="shared" si="14"/>
        <v>12.602393692977806</v>
      </c>
      <c r="K58" s="5">
        <f t="shared" si="15"/>
        <v>1.0219557005318254</v>
      </c>
      <c r="L58" s="4">
        <f t="shared" si="16"/>
        <v>148379951.15976423</v>
      </c>
      <c r="M58" s="5">
        <f t="shared" si="2"/>
        <v>-0.3907311284892737</v>
      </c>
      <c r="N58" s="5">
        <f t="shared" si="3"/>
        <v>0.9205048534524404</v>
      </c>
      <c r="O58" s="5">
        <f t="shared" si="4"/>
        <v>-0.4244748162096047</v>
      </c>
      <c r="P58" s="5">
        <f t="shared" si="5"/>
        <v>-0.18242391708896016</v>
      </c>
      <c r="Q58" s="5">
        <f t="shared" si="6"/>
        <v>0.9832199725767984</v>
      </c>
      <c r="R58" s="5">
        <f t="shared" si="7"/>
        <v>-0.1855372370140815</v>
      </c>
      <c r="S58" s="5">
        <f t="shared" si="8"/>
        <v>0.07875588458159011</v>
      </c>
      <c r="T58" s="61">
        <f t="shared" si="9"/>
        <v>39.18756431936757</v>
      </c>
      <c r="U58" s="62" t="s">
        <v>30</v>
      </c>
    </row>
    <row r="59" spans="1:21" ht="12" customHeight="1">
      <c r="A59" s="2">
        <v>24</v>
      </c>
      <c r="B59" s="3">
        <v>55</v>
      </c>
      <c r="C59" s="4">
        <f t="shared" si="10"/>
        <v>-10.148587645307623</v>
      </c>
      <c r="D59" s="30">
        <f t="shared" si="11"/>
        <v>-0.1701669333740803</v>
      </c>
      <c r="E59" s="5">
        <f t="shared" si="12"/>
        <v>0.9295671413361579</v>
      </c>
      <c r="F59" s="4">
        <f t="shared" si="17"/>
        <v>-23</v>
      </c>
      <c r="G59" s="5">
        <f t="shared" si="0"/>
        <v>1.646851546931393</v>
      </c>
      <c r="H59" s="5">
        <f t="shared" si="1"/>
        <v>0.997109195611339</v>
      </c>
      <c r="I59" s="5">
        <f t="shared" si="13"/>
        <v>0.21958020625751906</v>
      </c>
      <c r="J59" s="77">
        <f t="shared" si="14"/>
        <v>12.581138237389242</v>
      </c>
      <c r="K59" s="5">
        <f t="shared" si="15"/>
        <v>1.0214754582810017</v>
      </c>
      <c r="L59" s="4">
        <f t="shared" si="16"/>
        <v>148414827.15588588</v>
      </c>
      <c r="M59" s="5">
        <f t="shared" si="2"/>
        <v>-0.3907311284892737</v>
      </c>
      <c r="N59" s="5">
        <f t="shared" si="3"/>
        <v>0.9205048534524404</v>
      </c>
      <c r="O59" s="5">
        <f t="shared" si="4"/>
        <v>-0.4244748162096047</v>
      </c>
      <c r="P59" s="5">
        <f t="shared" si="5"/>
        <v>-0.17620153579641482</v>
      </c>
      <c r="Q59" s="5">
        <f t="shared" si="6"/>
        <v>0.9843541124935603</v>
      </c>
      <c r="R59" s="5">
        <f t="shared" si="7"/>
        <v>-0.17900218382799465</v>
      </c>
      <c r="S59" s="5">
        <f t="shared" si="8"/>
        <v>0.07598191908150591</v>
      </c>
      <c r="T59" s="61">
        <f t="shared" si="9"/>
        <v>39.05521397824143</v>
      </c>
      <c r="U59" s="62" t="s">
        <v>30</v>
      </c>
    </row>
    <row r="60" spans="1:21" ht="12" customHeight="1">
      <c r="A60" s="2">
        <v>25</v>
      </c>
      <c r="B60" s="3">
        <v>56</v>
      </c>
      <c r="C60" s="4">
        <f t="shared" si="10"/>
        <v>-9.783189981258833</v>
      </c>
      <c r="D60" s="30">
        <f t="shared" si="11"/>
        <v>-0.1637151285516623</v>
      </c>
      <c r="E60" s="5">
        <f t="shared" si="12"/>
        <v>0.946781347657198</v>
      </c>
      <c r="F60" s="4">
        <f t="shared" si="17"/>
        <v>-23</v>
      </c>
      <c r="G60" s="5">
        <f t="shared" si="0"/>
        <v>1.644053118061409</v>
      </c>
      <c r="H60" s="5">
        <f t="shared" si="1"/>
        <v>0.9973179210494861</v>
      </c>
      <c r="I60" s="5">
        <f t="shared" si="13"/>
        <v>0.21920708240818787</v>
      </c>
      <c r="J60" s="77">
        <f t="shared" si="14"/>
        <v>12.559759613112893</v>
      </c>
      <c r="K60" s="5">
        <f t="shared" si="15"/>
        <v>1.0209890011004312</v>
      </c>
      <c r="L60" s="4">
        <f t="shared" si="16"/>
        <v>148450179.57427648</v>
      </c>
      <c r="M60" s="5">
        <f t="shared" si="2"/>
        <v>-0.3907311284892737</v>
      </c>
      <c r="N60" s="5">
        <f t="shared" si="3"/>
        <v>0.9205048534524404</v>
      </c>
      <c r="O60" s="5">
        <f t="shared" si="4"/>
        <v>-0.4244748162096047</v>
      </c>
      <c r="P60" s="5">
        <f t="shared" si="5"/>
        <v>-0.16992038284940392</v>
      </c>
      <c r="Q60" s="5">
        <f t="shared" si="6"/>
        <v>0.985457793866542</v>
      </c>
      <c r="R60" s="5">
        <f t="shared" si="7"/>
        <v>-0.1724278643966114</v>
      </c>
      <c r="S60" s="5">
        <f t="shared" si="8"/>
        <v>0.07319128604916626</v>
      </c>
      <c r="T60" s="61">
        <f t="shared" si="9"/>
        <v>38.920478871056424</v>
      </c>
      <c r="U60" s="62" t="s">
        <v>30</v>
      </c>
    </row>
    <row r="61" spans="1:21" ht="12" customHeight="1">
      <c r="A61" s="2">
        <v>26</v>
      </c>
      <c r="B61" s="3">
        <v>57</v>
      </c>
      <c r="C61" s="4">
        <f t="shared" si="10"/>
        <v>-9.414893346880083</v>
      </c>
      <c r="D61" s="30">
        <f t="shared" si="11"/>
        <v>-0.15722257633882195</v>
      </c>
      <c r="E61" s="5">
        <f t="shared" si="12"/>
        <v>0.9639955539782379</v>
      </c>
      <c r="F61" s="4">
        <f t="shared" si="17"/>
        <v>-23</v>
      </c>
      <c r="G61" s="5">
        <f t="shared" si="0"/>
        <v>1.6412392872200352</v>
      </c>
      <c r="H61" s="5">
        <f t="shared" si="1"/>
        <v>0.9975199204741971</v>
      </c>
      <c r="I61" s="5">
        <f t="shared" si="13"/>
        <v>0.21883190496267135</v>
      </c>
      <c r="J61" s="77">
        <f t="shared" si="14"/>
        <v>12.538263325327929</v>
      </c>
      <c r="K61" s="5">
        <f t="shared" si="15"/>
        <v>1.0204964948297717</v>
      </c>
      <c r="L61" s="4">
        <f t="shared" si="16"/>
        <v>148485997.34803468</v>
      </c>
      <c r="M61" s="5">
        <f t="shared" si="2"/>
        <v>-0.3907311284892737</v>
      </c>
      <c r="N61" s="5">
        <f t="shared" si="3"/>
        <v>0.9205048534524404</v>
      </c>
      <c r="O61" s="5">
        <f t="shared" si="4"/>
        <v>-0.4244748162096047</v>
      </c>
      <c r="P61" s="5">
        <f t="shared" si="5"/>
        <v>-0.16358240425600445</v>
      </c>
      <c r="Q61" s="5">
        <f t="shared" si="6"/>
        <v>0.9865296736631013</v>
      </c>
      <c r="R61" s="5">
        <f t="shared" si="7"/>
        <v>-0.1658159998863528</v>
      </c>
      <c r="S61" s="5">
        <f t="shared" si="8"/>
        <v>0.07038471607637144</v>
      </c>
      <c r="T61" s="61">
        <f t="shared" si="9"/>
        <v>38.78337696381343</v>
      </c>
      <c r="U61" s="62" t="s">
        <v>30</v>
      </c>
    </row>
    <row r="62" spans="1:21" ht="12" customHeight="1">
      <c r="A62" s="2">
        <v>27</v>
      </c>
      <c r="B62" s="3">
        <v>58</v>
      </c>
      <c r="C62" s="4">
        <f t="shared" si="10"/>
        <v>-9.043806876412594</v>
      </c>
      <c r="D62" s="30">
        <f t="shared" si="11"/>
        <v>-0.1506913017938284</v>
      </c>
      <c r="E62" s="5">
        <f t="shared" si="12"/>
        <v>0.9812097602992778</v>
      </c>
      <c r="F62" s="4">
        <f t="shared" si="17"/>
        <v>-23</v>
      </c>
      <c r="G62" s="5">
        <f t="shared" si="0"/>
        <v>1.6384107643900057</v>
      </c>
      <c r="H62" s="5">
        <f t="shared" si="1"/>
        <v>0.99771501463799</v>
      </c>
      <c r="I62" s="5">
        <f t="shared" si="13"/>
        <v>0.21845476858533408</v>
      </c>
      <c r="J62" s="77">
        <f t="shared" si="14"/>
        <v>12.516654797954272</v>
      </c>
      <c r="K62" s="5">
        <f t="shared" si="15"/>
        <v>1.019998106937826</v>
      </c>
      <c r="L62" s="4">
        <f t="shared" si="16"/>
        <v>148522269.27102098</v>
      </c>
      <c r="M62" s="5">
        <f t="shared" si="2"/>
        <v>-0.3907311284892737</v>
      </c>
      <c r="N62" s="5">
        <f t="shared" si="3"/>
        <v>0.9205048534524404</v>
      </c>
      <c r="O62" s="5">
        <f t="shared" si="4"/>
        <v>-0.4244748162096047</v>
      </c>
      <c r="P62" s="5">
        <f t="shared" si="5"/>
        <v>-0.15718958029384159</v>
      </c>
      <c r="Q62" s="5">
        <f t="shared" si="6"/>
        <v>0.9875684461580605</v>
      </c>
      <c r="R62" s="5">
        <f t="shared" si="7"/>
        <v>-0.1591682894541199</v>
      </c>
      <c r="S62" s="5">
        <f t="shared" si="8"/>
        <v>0.0675629304124347</v>
      </c>
      <c r="T62" s="61">
        <f t="shared" si="9"/>
        <v>38.6439281445677</v>
      </c>
      <c r="U62" s="62" t="s">
        <v>30</v>
      </c>
    </row>
    <row r="63" spans="1:22" ht="12" customHeight="1">
      <c r="A63" s="2">
        <v>28</v>
      </c>
      <c r="B63" s="3">
        <v>59</v>
      </c>
      <c r="C63" s="4">
        <f t="shared" si="10"/>
        <v>-8.670040530786306</v>
      </c>
      <c r="D63" s="30">
        <f t="shared" si="11"/>
        <v>-0.14412331923907148</v>
      </c>
      <c r="E63" s="5">
        <f t="shared" si="12"/>
        <v>0.9984239666203178</v>
      </c>
      <c r="F63" s="4">
        <f t="shared" si="17"/>
        <v>-23</v>
      </c>
      <c r="G63" s="5">
        <f t="shared" si="0"/>
        <v>1.6355682491008696</v>
      </c>
      <c r="H63" s="5">
        <f t="shared" si="1"/>
        <v>0.9979030323293925</v>
      </c>
      <c r="I63" s="5">
        <f t="shared" si="13"/>
        <v>0.21807576654678262</v>
      </c>
      <c r="J63" s="77">
        <f t="shared" si="14"/>
        <v>12.49493937505465</v>
      </c>
      <c r="K63" s="5">
        <f t="shared" si="15"/>
        <v>1.019494006447402</v>
      </c>
      <c r="L63" s="4">
        <f t="shared" si="16"/>
        <v>148558984.00180492</v>
      </c>
      <c r="M63" s="5">
        <f t="shared" si="2"/>
        <v>-0.3907311284892737</v>
      </c>
      <c r="N63" s="5">
        <f t="shared" si="3"/>
        <v>0.9205048534524404</v>
      </c>
      <c r="O63" s="5">
        <f t="shared" si="4"/>
        <v>-0.4244748162096047</v>
      </c>
      <c r="P63" s="5">
        <f t="shared" si="5"/>
        <v>-0.1507439246597302</v>
      </c>
      <c r="Q63" s="5">
        <f t="shared" si="6"/>
        <v>0.9885728446493873</v>
      </c>
      <c r="R63" s="5">
        <f t="shared" si="7"/>
        <v>-0.15248641056208037</v>
      </c>
      <c r="S63" s="5">
        <f t="shared" si="8"/>
        <v>0.0647266410978014</v>
      </c>
      <c r="T63" s="61">
        <f t="shared" si="9"/>
        <v>38.50215424477721</v>
      </c>
      <c r="U63" s="62" t="s">
        <v>30</v>
      </c>
      <c r="V63" s="1" t="s">
        <v>28</v>
      </c>
    </row>
    <row r="64" spans="1:23" ht="12" customHeight="1">
      <c r="A64" s="2" t="s">
        <v>2</v>
      </c>
      <c r="B64" s="3">
        <v>60</v>
      </c>
      <c r="C64" s="4">
        <f t="shared" si="10"/>
        <v>-8.293705065035924</v>
      </c>
      <c r="D64" s="30">
        <f t="shared" si="11"/>
        <v>-0.13752063172367998</v>
      </c>
      <c r="E64" s="5">
        <f t="shared" si="12"/>
        <v>1.0156381729413577</v>
      </c>
      <c r="F64" s="4">
        <f t="shared" si="17"/>
        <v>-23</v>
      </c>
      <c r="G64" s="5">
        <f t="shared" si="0"/>
        <v>1.6327124306431593</v>
      </c>
      <c r="H64" s="5">
        <f t="shared" si="1"/>
        <v>0.9980838103188376</v>
      </c>
      <c r="I64" s="5">
        <f t="shared" si="13"/>
        <v>0.21769499075242124</v>
      </c>
      <c r="J64" s="77">
        <f t="shared" si="14"/>
        <v>12.473122322470713</v>
      </c>
      <c r="K64" s="5">
        <f t="shared" si="15"/>
        <v>1.0189843638599352</v>
      </c>
      <c r="L64" s="4">
        <f t="shared" si="16"/>
        <v>148596130.06766114</v>
      </c>
      <c r="M64" s="5">
        <f t="shared" si="2"/>
        <v>-0.3907311284892737</v>
      </c>
      <c r="N64" s="5">
        <f t="shared" si="3"/>
        <v>0.9205048534524404</v>
      </c>
      <c r="O64" s="5">
        <f t="shared" si="4"/>
        <v>-0.4244748162096047</v>
      </c>
      <c r="P64" s="5">
        <f t="shared" si="5"/>
        <v>-0.14424748356232756</v>
      </c>
      <c r="Q64" s="5">
        <f t="shared" si="6"/>
        <v>0.9895416431287447</v>
      </c>
      <c r="R64" s="5">
        <f t="shared" si="7"/>
        <v>-0.14577201936266584</v>
      </c>
      <c r="S64" s="5">
        <f t="shared" si="8"/>
        <v>0.06187655112747052</v>
      </c>
      <c r="T64" s="61">
        <f t="shared" si="9"/>
        <v>38.358079057764535</v>
      </c>
      <c r="U64" s="62" t="s">
        <v>30</v>
      </c>
      <c r="V64" s="32">
        <f>AVERAGE(T36:T63)</f>
        <v>40.134526323136036</v>
      </c>
      <c r="W64" s="1" t="s">
        <v>30</v>
      </c>
    </row>
    <row r="65" spans="1:21" ht="12" customHeight="1">
      <c r="A65" s="2">
        <v>2</v>
      </c>
      <c r="B65" s="3">
        <v>61</v>
      </c>
      <c r="C65" s="4">
        <f t="shared" si="10"/>
        <v>-7.914911995481961</v>
      </c>
      <c r="D65" s="30">
        <f t="shared" si="11"/>
        <v>-0.13088523054320858</v>
      </c>
      <c r="E65" s="5">
        <f t="shared" si="12"/>
        <v>1.0328523792623976</v>
      </c>
      <c r="F65" s="4">
        <f t="shared" si="17"/>
        <v>-23</v>
      </c>
      <c r="G65" s="5">
        <f t="shared" si="0"/>
        <v>1.629843988311772</v>
      </c>
      <c r="H65" s="5">
        <f t="shared" si="1"/>
        <v>0.9982571932992947</v>
      </c>
      <c r="I65" s="5">
        <f t="shared" si="13"/>
        <v>0.21731253177490292</v>
      </c>
      <c r="J65" s="77">
        <f t="shared" si="14"/>
        <v>12.451208829682361</v>
      </c>
      <c r="K65" s="5">
        <f t="shared" si="15"/>
        <v>1.0184693510799294</v>
      </c>
      <c r="L65" s="4">
        <f t="shared" si="16"/>
        <v>148633695.86861134</v>
      </c>
      <c r="M65" s="5">
        <f t="shared" si="2"/>
        <v>-0.3907311284892737</v>
      </c>
      <c r="N65" s="5">
        <f t="shared" si="3"/>
        <v>0.9205048534524404</v>
      </c>
      <c r="O65" s="5">
        <f t="shared" si="4"/>
        <v>-0.4244748162096047</v>
      </c>
      <c r="P65" s="5">
        <f t="shared" si="5"/>
        <v>-0.13770233475884752</v>
      </c>
      <c r="Q65" s="5">
        <f t="shared" si="6"/>
        <v>0.9904736579041172</v>
      </c>
      <c r="R65" s="5">
        <f t="shared" si="7"/>
        <v>-0.1390267511507891</v>
      </c>
      <c r="S65" s="5">
        <f t="shared" si="8"/>
        <v>0.059013354642949656</v>
      </c>
      <c r="T65" s="61">
        <f t="shared" si="9"/>
        <v>38.211728354240115</v>
      </c>
      <c r="U65" s="62" t="s">
        <v>30</v>
      </c>
    </row>
    <row r="66" spans="1:21" ht="12" customHeight="1">
      <c r="A66" s="2">
        <v>3</v>
      </c>
      <c r="B66" s="3">
        <v>62</v>
      </c>
      <c r="C66" s="4">
        <f t="shared" si="10"/>
        <v>-7.533773566685962</v>
      </c>
      <c r="D66" s="30">
        <f t="shared" si="11"/>
        <v>-0.12421909481592051</v>
      </c>
      <c r="E66" s="5">
        <f t="shared" si="12"/>
        <v>1.0500665855834377</v>
      </c>
      <c r="F66" s="4">
        <f t="shared" si="17"/>
        <v>-23</v>
      </c>
      <c r="G66" s="5">
        <f t="shared" si="0"/>
        <v>1.6269635916771377</v>
      </c>
      <c r="H66" s="5">
        <f t="shared" si="1"/>
        <v>0.9984230338225948</v>
      </c>
      <c r="I66" s="5">
        <f t="shared" si="13"/>
        <v>0.21692847889028502</v>
      </c>
      <c r="J66" s="77">
        <f t="shared" si="14"/>
        <v>12.429204011879344</v>
      </c>
      <c r="K66" s="5">
        <f t="shared" si="15"/>
        <v>1.0179491413392618</v>
      </c>
      <c r="L66" s="4">
        <f t="shared" si="16"/>
        <v>148671669.68151146</v>
      </c>
      <c r="M66" s="5">
        <f t="shared" si="2"/>
        <v>-0.3907311284892737</v>
      </c>
      <c r="N66" s="5">
        <f t="shared" si="3"/>
        <v>0.9205048534524404</v>
      </c>
      <c r="O66" s="5">
        <f t="shared" si="4"/>
        <v>-0.4244748162096047</v>
      </c>
      <c r="P66" s="5">
        <f t="shared" si="5"/>
        <v>-0.13111058653701674</v>
      </c>
      <c r="Q66" s="5">
        <f t="shared" si="6"/>
        <v>0.9913677491717791</v>
      </c>
      <c r="R66" s="5">
        <f t="shared" si="7"/>
        <v>-0.13225222088024427</v>
      </c>
      <c r="S66" s="5">
        <f t="shared" si="8"/>
        <v>0.05613773715145373</v>
      </c>
      <c r="T66" s="61">
        <f t="shared" si="9"/>
        <v>38.06312989484031</v>
      </c>
      <c r="U66" s="62" t="s">
        <v>30</v>
      </c>
    </row>
    <row r="67" spans="1:21" ht="12" customHeight="1">
      <c r="A67" s="2">
        <v>4</v>
      </c>
      <c r="B67" s="3">
        <v>63</v>
      </c>
      <c r="C67" s="4">
        <f t="shared" si="10"/>
        <v>-7.150402718189986</v>
      </c>
      <c r="D67" s="30">
        <f t="shared" si="11"/>
        <v>-0.11752419111504202</v>
      </c>
      <c r="E67" s="5">
        <f t="shared" si="12"/>
        <v>1.0672807919044776</v>
      </c>
      <c r="F67" s="4">
        <f t="shared" si="17"/>
        <v>-23</v>
      </c>
      <c r="G67" s="5">
        <f t="shared" si="0"/>
        <v>1.6240719008827513</v>
      </c>
      <c r="H67" s="5">
        <f t="shared" si="1"/>
        <v>0.9985811922323798</v>
      </c>
      <c r="I67" s="5">
        <f t="shared" si="13"/>
        <v>0.21654292011770018</v>
      </c>
      <c r="J67" s="77">
        <f t="shared" si="14"/>
        <v>12.407112912234236</v>
      </c>
      <c r="K67" s="5">
        <f t="shared" si="15"/>
        <v>1.0174239091214075</v>
      </c>
      <c r="L67" s="4">
        <f t="shared" si="16"/>
        <v>148710039.6641822</v>
      </c>
      <c r="M67" s="5">
        <f t="shared" si="2"/>
        <v>-0.3907311284892737</v>
      </c>
      <c r="N67" s="5">
        <f t="shared" si="3"/>
        <v>0.9205048534524404</v>
      </c>
      <c r="O67" s="5">
        <f t="shared" si="4"/>
        <v>-0.4244748162096047</v>
      </c>
      <c r="P67" s="5">
        <f t="shared" si="5"/>
        <v>-0.12447437664361562</v>
      </c>
      <c r="Q67" s="5">
        <f t="shared" si="6"/>
        <v>0.9922228225349301</v>
      </c>
      <c r="R67" s="5">
        <f t="shared" si="7"/>
        <v>-0.12545002374124853</v>
      </c>
      <c r="S67" s="5">
        <f t="shared" si="8"/>
        <v>0.05325037577105701</v>
      </c>
      <c r="T67" s="61">
        <f t="shared" si="9"/>
        <v>37.912313439641416</v>
      </c>
      <c r="U67" s="62" t="s">
        <v>30</v>
      </c>
    </row>
    <row r="68" spans="1:21" ht="12" customHeight="1">
      <c r="A68" s="2">
        <v>5</v>
      </c>
      <c r="B68" s="3">
        <v>64</v>
      </c>
      <c r="C68" s="4">
        <f t="shared" si="10"/>
        <v>-6.7649130510503</v>
      </c>
      <c r="D68" s="30">
        <f t="shared" si="11"/>
        <v>-0.11080247315621133</v>
      </c>
      <c r="E68" s="5">
        <f t="shared" si="12"/>
        <v>1.0844949982255176</v>
      </c>
      <c r="F68" s="4">
        <f t="shared" si="17"/>
        <v>-23</v>
      </c>
      <c r="G68" s="5">
        <f t="shared" si="0"/>
        <v>1.621169566967656</v>
      </c>
      <c r="H68" s="5">
        <f t="shared" si="1"/>
        <v>0.9987315365945635</v>
      </c>
      <c r="I68" s="5">
        <f t="shared" si="13"/>
        <v>0.21615594226235413</v>
      </c>
      <c r="J68" s="77">
        <f t="shared" si="14"/>
        <v>12.384940504366075</v>
      </c>
      <c r="K68" s="5">
        <f t="shared" si="15"/>
        <v>1.0168938300856396</v>
      </c>
      <c r="L68" s="4">
        <f t="shared" si="16"/>
        <v>148748793.85957962</v>
      </c>
      <c r="M68" s="5">
        <f t="shared" si="2"/>
        <v>-0.3907311284892737</v>
      </c>
      <c r="N68" s="5">
        <f t="shared" si="3"/>
        <v>0.9205048534524404</v>
      </c>
      <c r="O68" s="5">
        <f t="shared" si="4"/>
        <v>-0.4244748162096047</v>
      </c>
      <c r="P68" s="5">
        <f t="shared" si="5"/>
        <v>-0.1177958711610891</v>
      </c>
      <c r="Q68" s="5">
        <f t="shared" si="6"/>
        <v>0.9930378304663927</v>
      </c>
      <c r="R68" s="5">
        <f t="shared" si="7"/>
        <v>-0.11862173579607213</v>
      </c>
      <c r="S68" s="5">
        <f t="shared" si="8"/>
        <v>0.050351939500502006</v>
      </c>
      <c r="T68" s="61">
        <f t="shared" si="9"/>
        <v>37.75931075461727</v>
      </c>
      <c r="U68" s="62" t="s">
        <v>30</v>
      </c>
    </row>
    <row r="69" spans="1:21" ht="12" customHeight="1">
      <c r="A69" s="2">
        <v>6</v>
      </c>
      <c r="B69" s="3">
        <v>65</v>
      </c>
      <c r="C69" s="4">
        <f t="shared" si="10"/>
        <v>-6.377418794174787</v>
      </c>
      <c r="D69" s="30">
        <f t="shared" si="11"/>
        <v>-0.10405588153920624</v>
      </c>
      <c r="E69" s="5">
        <f t="shared" si="12"/>
        <v>1.1017092045465575</v>
      </c>
      <c r="F69" s="4">
        <f t="shared" si="17"/>
        <v>-23</v>
      </c>
      <c r="G69" s="5">
        <f aca="true" t="shared" si="18" ref="G69:G105">ACOS(-S69)</f>
        <v>1.618257232212472</v>
      </c>
      <c r="H69" s="5">
        <f aca="true" t="shared" si="19" ref="H69:H105">SIN(G69)</f>
        <v>0.9988739426261564</v>
      </c>
      <c r="I69" s="5">
        <f t="shared" si="13"/>
        <v>0.21576763096166293</v>
      </c>
      <c r="J69" s="77">
        <f t="shared" si="14"/>
        <v>12.362691694983834</v>
      </c>
      <c r="K69" s="5">
        <f t="shared" si="15"/>
        <v>1.0163590809912453</v>
      </c>
      <c r="L69" s="4">
        <f t="shared" si="16"/>
        <v>148787920.20000607</v>
      </c>
      <c r="M69" s="5">
        <f aca="true" t="shared" si="20" ref="M69:M105">SIN(F69*PI()/180)</f>
        <v>-0.3907311284892737</v>
      </c>
      <c r="N69" s="5">
        <f aca="true" t="shared" si="21" ref="N69:N105">COS(F69*PI()/180)</f>
        <v>0.9205048534524404</v>
      </c>
      <c r="O69" s="5">
        <f aca="true" t="shared" si="22" ref="O69:O105">TAN(F69*PI()/180)</f>
        <v>-0.4244748162096047</v>
      </c>
      <c r="P69" s="5">
        <f aca="true" t="shared" si="23" ref="P69:P105">SIN(C69*PI()/180)</f>
        <v>-0.1110772633338434</v>
      </c>
      <c r="Q69" s="5">
        <f aca="true" t="shared" si="24" ref="Q69:Q105">COS(C69*PI()/180)</f>
        <v>0.9938117737128415</v>
      </c>
      <c r="R69" s="5">
        <f aca="true" t="shared" si="25" ref="R69:R105">TAN(C69*PI()/180)</f>
        <v>-0.11176891466968955</v>
      </c>
      <c r="S69" s="5">
        <f aca="true" t="shared" si="26" ref="S69:S105">R69*O69</f>
        <v>0.047443089512363465</v>
      </c>
      <c r="T69" s="61">
        <f aca="true" t="shared" si="27" ref="T69:T105">37.6*K69*(G69*M69*P69+N69*Q69*H69)</f>
        <v>37.604155615014236</v>
      </c>
      <c r="U69" s="62" t="s">
        <v>30</v>
      </c>
    </row>
    <row r="70" spans="1:21" ht="12" customHeight="1">
      <c r="A70" s="2">
        <v>7</v>
      </c>
      <c r="B70" s="3">
        <v>66</v>
      </c>
      <c r="C70" s="4">
        <f aca="true" t="shared" si="28" ref="C70:C133">23.45*SIN(2*PI()/365*(284+B70))</f>
        <v>-5.98803477047459</v>
      </c>
      <c r="D70" s="30">
        <f aca="true" t="shared" si="29" ref="D70:D133">0.006918-0.399912*COS(E70)+0.070257*SIN(E70)-0.006758*COS(2*E70)+0.000907*SIN(2*E70)-0.002697*COS(3*E70)+0.00148*SIN(3*E70)</f>
        <v>-0.09728634354288226</v>
      </c>
      <c r="E70" s="5">
        <f aca="true" t="shared" si="30" ref="E70:E124">2*PI()*(B70-1)/365</f>
        <v>1.1189234108675974</v>
      </c>
      <c r="F70" s="4">
        <f t="shared" si="17"/>
        <v>-23</v>
      </c>
      <c r="G70" s="5">
        <f t="shared" si="18"/>
        <v>1.6153355305075907</v>
      </c>
      <c r="H70" s="5">
        <f t="shared" si="19"/>
        <v>0.9990082936232708</v>
      </c>
      <c r="I70" s="5">
        <f aca="true" t="shared" si="31" ref="I70:I133">2*G70/15</f>
        <v>0.21537807073434542</v>
      </c>
      <c r="J70" s="77">
        <f aca="true" t="shared" si="32" ref="J70:J133">I70*180/3.1415629</f>
        <v>12.34037132669926</v>
      </c>
      <c r="K70" s="5">
        <f aca="true" t="shared" si="33" ref="K70:K133">1.00011+0.034221*COS(E70)+0.00128*SIN(E70)+0.000719*COS(2*E70)+0.000077*SIN(2*E70)</f>
        <v>1.0158198396218185</v>
      </c>
      <c r="L70" s="4">
        <f aca="true" t="shared" si="34" ref="L70:L133">150*10^6*SQRT(K70)/K70</f>
        <v>148827406.51135772</v>
      </c>
      <c r="M70" s="5">
        <f t="shared" si="20"/>
        <v>-0.3907311284892737</v>
      </c>
      <c r="N70" s="5">
        <f t="shared" si="21"/>
        <v>0.9205048534524404</v>
      </c>
      <c r="O70" s="5">
        <f t="shared" si="22"/>
        <v>-0.4244748162096047</v>
      </c>
      <c r="P70" s="5">
        <f t="shared" si="23"/>
        <v>-0.10432077234600098</v>
      </c>
      <c r="Q70" s="5">
        <f t="shared" si="24"/>
        <v>0.9945437026381163</v>
      </c>
      <c r="R70" s="5">
        <f t="shared" si="25"/>
        <v>-0.10489310029240624</v>
      </c>
      <c r="S70" s="5">
        <f t="shared" si="26"/>
        <v>0.04452447946827477</v>
      </c>
      <c r="T70" s="61">
        <f t="shared" si="27"/>
        <v>37.44688380562572</v>
      </c>
      <c r="U70" s="62" t="s">
        <v>30</v>
      </c>
    </row>
    <row r="71" spans="1:21" ht="12" customHeight="1">
      <c r="A71" s="2">
        <v>8</v>
      </c>
      <c r="B71" s="3">
        <v>67</v>
      </c>
      <c r="C71" s="4">
        <f t="shared" si="28"/>
        <v>-5.596876362839547</v>
      </c>
      <c r="D71" s="30">
        <f t="shared" si="29"/>
        <v>-0.0904957729721228</v>
      </c>
      <c r="E71" s="5">
        <f t="shared" si="30"/>
        <v>1.1361376171886375</v>
      </c>
      <c r="F71" s="4">
        <f aca="true" t="shared" si="35" ref="F71:F124">F70</f>
        <v>-23</v>
      </c>
      <c r="G71" s="5">
        <f t="shared" si="18"/>
        <v>1.6124050877421567</v>
      </c>
      <c r="H71" s="5">
        <f t="shared" si="19"/>
        <v>0.9991344803890747</v>
      </c>
      <c r="I71" s="5">
        <f t="shared" si="31"/>
        <v>0.21498734503228756</v>
      </c>
      <c r="J71" s="77">
        <f t="shared" si="32"/>
        <v>12.317984180998497</v>
      </c>
      <c r="K71" s="5">
        <f t="shared" si="33"/>
        <v>1.0152762847096735</v>
      </c>
      <c r="L71" s="4">
        <f t="shared" si="34"/>
        <v>148867240.51740763</v>
      </c>
      <c r="M71" s="5">
        <f t="shared" si="20"/>
        <v>-0.3907311284892737</v>
      </c>
      <c r="N71" s="5">
        <f t="shared" si="21"/>
        <v>0.9205048534524404</v>
      </c>
      <c r="O71" s="5">
        <f t="shared" si="22"/>
        <v>-0.4244748162096047</v>
      </c>
      <c r="P71" s="5">
        <f t="shared" si="23"/>
        <v>-0.09752864205250092</v>
      </c>
      <c r="Q71" s="5">
        <f t="shared" si="24"/>
        <v>0.995232718503263</v>
      </c>
      <c r="R71" s="5">
        <f t="shared" si="25"/>
        <v>-0.0979958156914042</v>
      </c>
      <c r="S71" s="5">
        <f t="shared" si="26"/>
        <v>0.04159675585491909</v>
      </c>
      <c r="T71" s="61">
        <f t="shared" si="27"/>
        <v>37.28753311795398</v>
      </c>
      <c r="U71" s="62" t="s">
        <v>30</v>
      </c>
    </row>
    <row r="72" spans="1:21" ht="12" customHeight="1">
      <c r="A72" s="2">
        <v>9</v>
      </c>
      <c r="B72" s="3">
        <v>68</v>
      </c>
      <c r="C72" s="4">
        <f t="shared" si="28"/>
        <v>-5.20405947994769</v>
      </c>
      <c r="D72" s="30">
        <f t="shared" si="29"/>
        <v>-0.08368607005546175</v>
      </c>
      <c r="E72" s="5">
        <f t="shared" si="30"/>
        <v>1.1533518235096774</v>
      </c>
      <c r="F72" s="4">
        <f t="shared" si="35"/>
        <v>-23</v>
      </c>
      <c r="G72" s="5">
        <f t="shared" si="18"/>
        <v>1.609466522212482</v>
      </c>
      <c r="H72" s="5">
        <f t="shared" si="19"/>
        <v>0.9992524011624282</v>
      </c>
      <c r="I72" s="5">
        <f t="shared" si="31"/>
        <v>0.21459553629499759</v>
      </c>
      <c r="J72" s="77">
        <f t="shared" si="32"/>
        <v>12.295534981362165</v>
      </c>
      <c r="K72" s="5">
        <f t="shared" si="33"/>
        <v>1.0147285958604289</v>
      </c>
      <c r="L72" s="4">
        <f t="shared" si="34"/>
        <v>148907409.8441219</v>
      </c>
      <c r="M72" s="5">
        <f t="shared" si="20"/>
        <v>-0.3907311284892737</v>
      </c>
      <c r="N72" s="5">
        <f t="shared" si="21"/>
        <v>0.9205048534524404</v>
      </c>
      <c r="O72" s="5">
        <f t="shared" si="22"/>
        <v>-0.4244748162096047</v>
      </c>
      <c r="P72" s="5">
        <f t="shared" si="23"/>
        <v>-0.09070313966557218</v>
      </c>
      <c r="Q72" s="5">
        <f t="shared" si="24"/>
        <v>0.9958779746810388</v>
      </c>
      <c r="R72" s="5">
        <f t="shared" si="25"/>
        <v>-0.09107856782817465</v>
      </c>
      <c r="S72" s="5">
        <f t="shared" si="26"/>
        <v>0.03866055833949845</v>
      </c>
      <c r="T72" s="61">
        <f t="shared" si="27"/>
        <v>37.12614334425529</v>
      </c>
      <c r="U72" s="62" t="s">
        <v>30</v>
      </c>
    </row>
    <row r="73" spans="1:21" ht="12" customHeight="1">
      <c r="A73" s="2">
        <v>10</v>
      </c>
      <c r="B73" s="3">
        <v>69</v>
      </c>
      <c r="C73" s="4">
        <f t="shared" si="28"/>
        <v>-4.809700521919142</v>
      </c>
      <c r="D73" s="30">
        <f t="shared" si="29"/>
        <v>-0.07685912139190952</v>
      </c>
      <c r="E73" s="5">
        <f t="shared" si="30"/>
        <v>1.1705660298307174</v>
      </c>
      <c r="F73" s="4">
        <f t="shared" si="35"/>
        <v>-23</v>
      </c>
      <c r="G73" s="5">
        <f t="shared" si="18"/>
        <v>1.6065204450485628</v>
      </c>
      <c r="H73" s="5">
        <f t="shared" si="19"/>
        <v>0.9993619615478898</v>
      </c>
      <c r="I73" s="5">
        <f t="shared" si="31"/>
        <v>0.21420272600647505</v>
      </c>
      <c r="J73" s="77">
        <f t="shared" si="32"/>
        <v>12.273028396523753</v>
      </c>
      <c r="K73" s="5">
        <f t="shared" si="33"/>
        <v>1.0141769534778193</v>
      </c>
      <c r="L73" s="4">
        <f t="shared" si="34"/>
        <v>148947902.02400726</v>
      </c>
      <c r="M73" s="5">
        <f t="shared" si="20"/>
        <v>-0.3907311284892737</v>
      </c>
      <c r="N73" s="5">
        <f t="shared" si="21"/>
        <v>0.9205048534524404</v>
      </c>
      <c r="O73" s="5">
        <f t="shared" si="22"/>
        <v>-0.4244748162096047</v>
      </c>
      <c r="P73" s="5">
        <f t="shared" si="23"/>
        <v>-0.08384655439873154</v>
      </c>
      <c r="Q73" s="5">
        <f t="shared" si="24"/>
        <v>0.9964786778027217</v>
      </c>
      <c r="R73" s="5">
        <f t="shared" si="25"/>
        <v>-0.08414284847882224</v>
      </c>
      <c r="S73" s="5">
        <f t="shared" si="26"/>
        <v>0.03571652014340069</v>
      </c>
      <c r="T73" s="61">
        <f t="shared" si="27"/>
        <v>36.962756268470926</v>
      </c>
      <c r="U73" s="62" t="s">
        <v>30</v>
      </c>
    </row>
    <row r="74" spans="1:21" ht="12" customHeight="1">
      <c r="A74" s="2">
        <v>11</v>
      </c>
      <c r="B74" s="3">
        <v>70</v>
      </c>
      <c r="C74" s="4">
        <f t="shared" si="28"/>
        <v>-4.413916345824091</v>
      </c>
      <c r="D74" s="30">
        <f t="shared" si="29"/>
        <v>-0.070016799945391</v>
      </c>
      <c r="E74" s="5">
        <f t="shared" si="30"/>
        <v>1.1877802361517573</v>
      </c>
      <c r="F74" s="4">
        <f t="shared" si="35"/>
        <v>-23</v>
      </c>
      <c r="G74" s="5">
        <f t="shared" si="18"/>
        <v>1.6035674606573722</v>
      </c>
      <c r="H74" s="5">
        <f t="shared" si="19"/>
        <v>0.9994630744477394</v>
      </c>
      <c r="I74" s="5">
        <f t="shared" si="31"/>
        <v>0.2138089947543163</v>
      </c>
      <c r="J74" s="77">
        <f t="shared" si="32"/>
        <v>12.250469043856146</v>
      </c>
      <c r="K74" s="5">
        <f t="shared" si="33"/>
        <v>1.0136215386887668</v>
      </c>
      <c r="L74" s="4">
        <f t="shared" si="34"/>
        <v>148988704.50048774</v>
      </c>
      <c r="M74" s="5">
        <f t="shared" si="20"/>
        <v>-0.3907311284892737</v>
      </c>
      <c r="N74" s="5">
        <f t="shared" si="21"/>
        <v>0.9205048534524404</v>
      </c>
      <c r="O74" s="5">
        <f t="shared" si="22"/>
        <v>-0.4244748162096047</v>
      </c>
      <c r="P74" s="5">
        <f t="shared" si="23"/>
        <v>-0.07696119607056376</v>
      </c>
      <c r="Q74" s="5">
        <f t="shared" si="24"/>
        <v>0.9970340888351753</v>
      </c>
      <c r="R74" s="5">
        <f t="shared" si="25"/>
        <v>-0.07719013515423202</v>
      </c>
      <c r="S74" s="5">
        <f t="shared" si="26"/>
        <v>0.03276526843278718</v>
      </c>
      <c r="T74" s="61">
        <f t="shared" si="27"/>
        <v>36.79741565405341</v>
      </c>
      <c r="U74" s="62" t="s">
        <v>30</v>
      </c>
    </row>
    <row r="75" spans="1:21" ht="12" customHeight="1">
      <c r="A75" s="2">
        <v>12</v>
      </c>
      <c r="B75" s="3">
        <v>71</v>
      </c>
      <c r="C75" s="4">
        <f t="shared" si="28"/>
        <v>-4.016824231055654</v>
      </c>
      <c r="D75" s="30">
        <f t="shared" si="29"/>
        <v>-0.06316096508507645</v>
      </c>
      <c r="E75" s="5">
        <f t="shared" si="30"/>
        <v>1.2049944424727974</v>
      </c>
      <c r="F75" s="4">
        <f t="shared" si="35"/>
        <v>-23</v>
      </c>
      <c r="G75" s="5">
        <f t="shared" si="18"/>
        <v>1.6006081671816375</v>
      </c>
      <c r="H75" s="5">
        <f t="shared" si="19"/>
        <v>0.9995556599966171</v>
      </c>
      <c r="I75" s="5">
        <f t="shared" si="31"/>
        <v>0.213414422290885</v>
      </c>
      <c r="J75" s="77">
        <f t="shared" si="32"/>
        <v>12.227861492876459</v>
      </c>
      <c r="K75" s="5">
        <f t="shared" si="33"/>
        <v>1.0130625332687788</v>
      </c>
      <c r="L75" s="4">
        <f t="shared" si="34"/>
        <v>149029804.6323079</v>
      </c>
      <c r="M75" s="5">
        <f t="shared" si="20"/>
        <v>-0.3907311284892737</v>
      </c>
      <c r="N75" s="5">
        <f t="shared" si="21"/>
        <v>0.9205048534524404</v>
      </c>
      <c r="O75" s="5">
        <f t="shared" si="22"/>
        <v>-0.4244748162096047</v>
      </c>
      <c r="P75" s="5">
        <f t="shared" si="23"/>
        <v>-0.07004939367067244</v>
      </c>
      <c r="Q75" s="5">
        <f t="shared" si="24"/>
        <v>0.9975435240862282</v>
      </c>
      <c r="R75" s="5">
        <f t="shared" si="25"/>
        <v>-0.07022189205713027</v>
      </c>
      <c r="S75" s="5">
        <f t="shared" si="26"/>
        <v>0.02980742472484107</v>
      </c>
      <c r="T75" s="61">
        <f t="shared" si="27"/>
        <v>36.63016722870536</v>
      </c>
      <c r="U75" s="62" t="s">
        <v>30</v>
      </c>
    </row>
    <row r="76" spans="1:21" ht="12" customHeight="1">
      <c r="A76" s="2">
        <v>13</v>
      </c>
      <c r="B76" s="3">
        <v>72</v>
      </c>
      <c r="C76" s="4">
        <f t="shared" si="28"/>
        <v>-3.6185418445774102</v>
      </c>
      <c r="D76" s="30">
        <f t="shared" si="29"/>
        <v>-0.05629346266977787</v>
      </c>
      <c r="E76" s="5">
        <f t="shared" si="30"/>
        <v>1.2222086487938373</v>
      </c>
      <c r="F76" s="4">
        <f t="shared" si="35"/>
        <v>-23</v>
      </c>
      <c r="G76" s="5">
        <f t="shared" si="18"/>
        <v>1.5976431569728196</v>
      </c>
      <c r="H76" s="5">
        <f t="shared" si="19"/>
        <v>0.9996396454993399</v>
      </c>
      <c r="I76" s="5">
        <f t="shared" si="31"/>
        <v>0.21301908759637594</v>
      </c>
      <c r="J76" s="77">
        <f t="shared" si="32"/>
        <v>12.205210268859386</v>
      </c>
      <c r="K76" s="5">
        <f t="shared" si="33"/>
        <v>1.0125001195677013</v>
      </c>
      <c r="L76" s="4">
        <f t="shared" si="34"/>
        <v>149071189.6979618</v>
      </c>
      <c r="M76" s="5">
        <f t="shared" si="20"/>
        <v>-0.3907311284892737</v>
      </c>
      <c r="N76" s="5">
        <f t="shared" si="21"/>
        <v>0.9205048534524404</v>
      </c>
      <c r="O76" s="5">
        <f t="shared" si="22"/>
        <v>-0.4244748162096047</v>
      </c>
      <c r="P76" s="5">
        <f t="shared" si="23"/>
        <v>-0.06311349389027758</v>
      </c>
      <c r="Q76" s="5">
        <f t="shared" si="24"/>
        <v>0.9980063561365539</v>
      </c>
      <c r="R76" s="5">
        <f t="shared" si="25"/>
        <v>-0.06323957107307439</v>
      </c>
      <c r="S76" s="5">
        <f t="shared" si="26"/>
        <v>0.026843605308417486</v>
      </c>
      <c r="T76" s="61">
        <f t="shared" si="27"/>
        <v>36.4610586660542</v>
      </c>
      <c r="U76" s="62" t="s">
        <v>30</v>
      </c>
    </row>
    <row r="77" spans="1:21" ht="12" customHeight="1">
      <c r="A77" s="2">
        <v>14</v>
      </c>
      <c r="B77" s="3">
        <v>73</v>
      </c>
      <c r="C77" s="4">
        <f t="shared" si="28"/>
        <v>-3.219187206056068</v>
      </c>
      <c r="D77" s="30">
        <f t="shared" si="29"/>
        <v>-0.049416125174467036</v>
      </c>
      <c r="E77" s="5">
        <f t="shared" si="30"/>
        <v>1.2394228551148774</v>
      </c>
      <c r="F77" s="4">
        <f t="shared" si="35"/>
        <v>-23</v>
      </c>
      <c r="G77" s="5">
        <f t="shared" si="18"/>
        <v>1.5946730170770338</v>
      </c>
      <c r="H77" s="5">
        <f t="shared" si="19"/>
        <v>0.9997149653724046</v>
      </c>
      <c r="I77" s="5">
        <f t="shared" si="31"/>
        <v>0.2126230689436045</v>
      </c>
      <c r="J77" s="77">
        <f t="shared" si="32"/>
        <v>12.182519856549366</v>
      </c>
      <c r="K77" s="5">
        <f t="shared" si="33"/>
        <v>1.0119344804358905</v>
      </c>
      <c r="L77" s="4">
        <f t="shared" si="34"/>
        <v>149112846.90014374</v>
      </c>
      <c r="M77" s="5">
        <f t="shared" si="20"/>
        <v>-0.3907311284892737</v>
      </c>
      <c r="N77" s="5">
        <f t="shared" si="21"/>
        <v>0.9205048534524404</v>
      </c>
      <c r="O77" s="5">
        <f t="shared" si="22"/>
        <v>-0.4244748162096047</v>
      </c>
      <c r="P77" s="5">
        <f t="shared" si="23"/>
        <v>-0.056155859620046426</v>
      </c>
      <c r="Q77" s="5">
        <f t="shared" si="24"/>
        <v>0.9984220146963576</v>
      </c>
      <c r="R77" s="5">
        <f t="shared" si="25"/>
        <v>-0.05624461279244196</v>
      </c>
      <c r="S77" s="5">
        <f t="shared" si="26"/>
        <v>0.02387442167785218</v>
      </c>
      <c r="T77" s="61">
        <f t="shared" si="27"/>
        <v>36.290139564293895</v>
      </c>
      <c r="U77" s="62" t="s">
        <v>30</v>
      </c>
    </row>
    <row r="78" spans="1:21" ht="12" customHeight="1">
      <c r="A78" s="2">
        <v>15</v>
      </c>
      <c r="B78" s="3">
        <v>74</v>
      </c>
      <c r="C78" s="4">
        <f t="shared" si="28"/>
        <v>-2.8188786528898424</v>
      </c>
      <c r="D78" s="30">
        <f t="shared" si="29"/>
        <v>-0.04253077185687384</v>
      </c>
      <c r="E78" s="5">
        <f t="shared" si="30"/>
        <v>1.2566370614359172</v>
      </c>
      <c r="F78" s="4">
        <f t="shared" si="35"/>
        <v>-23</v>
      </c>
      <c r="G78" s="5">
        <f t="shared" si="18"/>
        <v>1.5916983297326714</v>
      </c>
      <c r="H78" s="5">
        <f t="shared" si="19"/>
        <v>0.9997815610896508</v>
      </c>
      <c r="I78" s="5">
        <f t="shared" si="31"/>
        <v>0.2122264439643562</v>
      </c>
      <c r="J78" s="77">
        <f t="shared" si="32"/>
        <v>12.159794703962195</v>
      </c>
      <c r="K78" s="5">
        <f t="shared" si="33"/>
        <v>1.0113657991508338</v>
      </c>
      <c r="L78" s="4">
        <f t="shared" si="34"/>
        <v>149154763.37022004</v>
      </c>
      <c r="M78" s="5">
        <f t="shared" si="20"/>
        <v>-0.3907311284892737</v>
      </c>
      <c r="N78" s="5">
        <f t="shared" si="21"/>
        <v>0.9205048534524404</v>
      </c>
      <c r="O78" s="5">
        <f t="shared" si="22"/>
        <v>-0.4244748162096047</v>
      </c>
      <c r="P78" s="5">
        <f t="shared" si="23"/>
        <v>-0.049178868417837154</v>
      </c>
      <c r="Q78" s="5">
        <f t="shared" si="24"/>
        <v>0.9987899873853067</v>
      </c>
      <c r="R78" s="5">
        <f t="shared" si="25"/>
        <v>-0.04923844756051329</v>
      </c>
      <c r="S78" s="5">
        <f t="shared" si="26"/>
        <v>0.020900480978695138</v>
      </c>
      <c r="T78" s="61">
        <f t="shared" si="27"/>
        <v>36.1174614218311</v>
      </c>
      <c r="U78" s="62" t="s">
        <v>30</v>
      </c>
    </row>
    <row r="79" spans="1:21" ht="12" customHeight="1">
      <c r="A79" s="2">
        <v>16</v>
      </c>
      <c r="B79" s="3">
        <v>75</v>
      </c>
      <c r="C79" s="4">
        <f t="shared" si="28"/>
        <v>-2.417734805142361</v>
      </c>
      <c r="D79" s="30">
        <f t="shared" si="29"/>
        <v>-0.03563920896201873</v>
      </c>
      <c r="E79" s="5">
        <f t="shared" si="30"/>
        <v>1.2738512677569573</v>
      </c>
      <c r="F79" s="4">
        <f t="shared" si="35"/>
        <v>-23</v>
      </c>
      <c r="G79" s="5">
        <f t="shared" si="18"/>
        <v>1.5887196728784956</v>
      </c>
      <c r="H79" s="5">
        <f t="shared" si="19"/>
        <v>0.9998393811325047</v>
      </c>
      <c r="I79" s="5">
        <f t="shared" si="31"/>
        <v>0.21182928971713275</v>
      </c>
      <c r="J79" s="77">
        <f t="shared" si="32"/>
        <v>12.137039226266614</v>
      </c>
      <c r="K79" s="5">
        <f t="shared" si="33"/>
        <v>1.0107942593442738</v>
      </c>
      <c r="L79" s="4">
        <f t="shared" si="34"/>
        <v>149196926.17271864</v>
      </c>
      <c r="M79" s="5">
        <f t="shared" si="20"/>
        <v>-0.3907311284892737</v>
      </c>
      <c r="N79" s="5">
        <f t="shared" si="21"/>
        <v>0.9205048534524404</v>
      </c>
      <c r="O79" s="5">
        <f t="shared" si="22"/>
        <v>-0.4244748162096047</v>
      </c>
      <c r="P79" s="5">
        <f t="shared" si="23"/>
        <v>-0.04218491094910672</v>
      </c>
      <c r="Q79" s="5">
        <f t="shared" si="24"/>
        <v>0.9991098204342783</v>
      </c>
      <c r="R79" s="5">
        <f t="shared" si="25"/>
        <v>-0.04222249655275173</v>
      </c>
      <c r="S79" s="5">
        <f t="shared" si="26"/>
        <v>0.017922386464139958</v>
      </c>
      <c r="T79" s="61">
        <f t="shared" si="27"/>
        <v>35.943077609980044</v>
      </c>
      <c r="U79" s="62" t="s">
        <v>30</v>
      </c>
    </row>
    <row r="80" spans="1:21" ht="12" customHeight="1">
      <c r="A80" s="2">
        <v>17</v>
      </c>
      <c r="B80" s="3">
        <v>76</v>
      </c>
      <c r="C80" s="4">
        <f t="shared" si="28"/>
        <v>-2.015874530393125</v>
      </c>
      <c r="D80" s="30">
        <f t="shared" si="29"/>
        <v>-0.02874322996244907</v>
      </c>
      <c r="E80" s="5">
        <f t="shared" si="30"/>
        <v>1.2910654740779972</v>
      </c>
      <c r="F80" s="4">
        <f t="shared" si="35"/>
        <v>-23</v>
      </c>
      <c r="G80" s="5">
        <f t="shared" si="18"/>
        <v>1.585737620671005</v>
      </c>
      <c r="H80" s="5">
        <f t="shared" si="19"/>
        <v>0.9998883809451846</v>
      </c>
      <c r="I80" s="5">
        <f t="shared" si="31"/>
        <v>0.211431682756134</v>
      </c>
      <c r="J80" s="77">
        <f t="shared" si="32"/>
        <v>12.114257809736714</v>
      </c>
      <c r="K80" s="5">
        <f t="shared" si="33"/>
        <v>1.0102200449298737</v>
      </c>
      <c r="L80" s="4">
        <f t="shared" si="34"/>
        <v>149239322.30983505</v>
      </c>
      <c r="M80" s="5">
        <f t="shared" si="20"/>
        <v>-0.3907311284892737</v>
      </c>
      <c r="N80" s="5">
        <f t="shared" si="21"/>
        <v>0.9205048534524404</v>
      </c>
      <c r="O80" s="5">
        <f t="shared" si="22"/>
        <v>-0.4244748162096047</v>
      </c>
      <c r="P80" s="5">
        <f t="shared" si="23"/>
        <v>-0.0351763894028317</v>
      </c>
      <c r="Q80" s="5">
        <f t="shared" si="24"/>
        <v>0.9993811193076345</v>
      </c>
      <c r="R80" s="5">
        <f t="shared" si="25"/>
        <v>-0.03519817287242899</v>
      </c>
      <c r="S80" s="5">
        <f t="shared" si="26"/>
        <v>0.01494073796093819</v>
      </c>
      <c r="T80" s="61">
        <f t="shared" si="27"/>
        <v>35.76704334275711</v>
      </c>
      <c r="U80" s="62" t="s">
        <v>30</v>
      </c>
    </row>
    <row r="81" spans="1:21" ht="12" customHeight="1">
      <c r="A81" s="2">
        <v>18</v>
      </c>
      <c r="B81" s="3">
        <v>77</v>
      </c>
      <c r="C81" s="4">
        <f t="shared" si="28"/>
        <v>-1.613416908514419</v>
      </c>
      <c r="D81" s="30">
        <f t="shared" si="29"/>
        <v>-0.021844615831858177</v>
      </c>
      <c r="E81" s="5">
        <f t="shared" si="30"/>
        <v>1.308279680399037</v>
      </c>
      <c r="F81" s="4">
        <f t="shared" si="35"/>
        <v>-23</v>
      </c>
      <c r="G81" s="5">
        <f t="shared" si="18"/>
        <v>1.5827527440098705</v>
      </c>
      <c r="H81" s="5">
        <f t="shared" si="19"/>
        <v>0.9999285228952031</v>
      </c>
      <c r="I81" s="5">
        <f t="shared" si="31"/>
        <v>0.21103369920131607</v>
      </c>
      <c r="J81" s="77">
        <f t="shared" si="32"/>
        <v>12.09145481576603</v>
      </c>
      <c r="K81" s="5">
        <f t="shared" si="33"/>
        <v>1.0096433400314722</v>
      </c>
      <c r="L81" s="4">
        <f t="shared" si="34"/>
        <v>149281938.7259518</v>
      </c>
      <c r="M81" s="5">
        <f t="shared" si="20"/>
        <v>-0.3907311284892737</v>
      </c>
      <c r="N81" s="5">
        <f t="shared" si="21"/>
        <v>0.9205048534524404</v>
      </c>
      <c r="O81" s="5">
        <f t="shared" si="22"/>
        <v>-0.4244748162096047</v>
      </c>
      <c r="P81" s="5">
        <f t="shared" si="23"/>
        <v>-0.02815571588583995</v>
      </c>
      <c r="Q81" s="5">
        <f t="shared" si="24"/>
        <v>0.9996035492448773</v>
      </c>
      <c r="R81" s="5">
        <f t="shared" si="25"/>
        <v>-0.02816688266774303</v>
      </c>
      <c r="S81" s="5">
        <f t="shared" si="26"/>
        <v>0.011956132343587724</v>
      </c>
      <c r="T81" s="61">
        <f t="shared" si="27"/>
        <v>35.58941564383251</v>
      </c>
      <c r="U81" s="62" t="s">
        <v>30</v>
      </c>
    </row>
    <row r="82" spans="1:21" ht="12" customHeight="1">
      <c r="A82" s="2">
        <v>19</v>
      </c>
      <c r="B82" s="3">
        <v>78</v>
      </c>
      <c r="C82" s="4">
        <f t="shared" si="28"/>
        <v>-1.2104811963853104</v>
      </c>
      <c r="D82" s="30">
        <f t="shared" si="29"/>
        <v>-0.014945135349692901</v>
      </c>
      <c r="E82" s="5">
        <f t="shared" si="30"/>
        <v>1.3254938867200772</v>
      </c>
      <c r="F82" s="4">
        <f t="shared" si="35"/>
        <v>-23</v>
      </c>
      <c r="G82" s="5">
        <f t="shared" si="18"/>
        <v>1.5797656110702651</v>
      </c>
      <c r="H82" s="5">
        <f t="shared" si="19"/>
        <v>0.9999597762394552</v>
      </c>
      <c r="I82" s="5">
        <f t="shared" si="31"/>
        <v>0.21063541480936868</v>
      </c>
      <c r="J82" s="77">
        <f t="shared" si="32"/>
        <v>12.068634584934257</v>
      </c>
      <c r="K82" s="5">
        <f t="shared" si="33"/>
        <v>1.0090643289119625</v>
      </c>
      <c r="L82" s="4">
        <f t="shared" si="34"/>
        <v>149324762.3121691</v>
      </c>
      <c r="M82" s="5">
        <f t="shared" si="20"/>
        <v>-0.3907311284892737</v>
      </c>
      <c r="N82" s="5">
        <f t="shared" si="21"/>
        <v>0.9205048534524404</v>
      </c>
      <c r="O82" s="5">
        <f t="shared" si="22"/>
        <v>-0.4244748162096047</v>
      </c>
      <c r="P82" s="5">
        <f t="shared" si="23"/>
        <v>-0.02112531079852525</v>
      </c>
      <c r="Q82" s="5">
        <f t="shared" si="24"/>
        <v>0.9997768357206851</v>
      </c>
      <c r="R82" s="5">
        <f t="shared" si="25"/>
        <v>-0.02113002626560872</v>
      </c>
      <c r="S82" s="5">
        <f t="shared" si="26"/>
        <v>0.00896916401559838</v>
      </c>
      <c r="T82" s="61">
        <f t="shared" si="27"/>
        <v>35.410253310702664</v>
      </c>
      <c r="U82" s="62" t="s">
        <v>30</v>
      </c>
    </row>
    <row r="83" spans="1:21" ht="12" customHeight="1">
      <c r="A83" s="2">
        <v>20</v>
      </c>
      <c r="B83" s="3">
        <v>79</v>
      </c>
      <c r="C83" s="4">
        <f t="shared" si="28"/>
        <v>-0.8071867925534099</v>
      </c>
      <c r="D83" s="30">
        <f t="shared" si="29"/>
        <v>-0.008046545434282536</v>
      </c>
      <c r="E83" s="5">
        <f t="shared" si="30"/>
        <v>1.342708093041117</v>
      </c>
      <c r="F83" s="4">
        <f t="shared" si="35"/>
        <v>-23</v>
      </c>
      <c r="G83" s="5">
        <f t="shared" si="18"/>
        <v>1.5767767878409205</v>
      </c>
      <c r="H83" s="5">
        <f t="shared" si="19"/>
        <v>0.9999821170961385</v>
      </c>
      <c r="I83" s="5">
        <f t="shared" si="31"/>
        <v>0.21023690504545606</v>
      </c>
      <c r="J83" s="77">
        <f t="shared" si="32"/>
        <v>12.045801441117762</v>
      </c>
      <c r="K83" s="5">
        <f t="shared" si="33"/>
        <v>1.0084831959028437</v>
      </c>
      <c r="L83" s="4">
        <f t="shared" si="34"/>
        <v>149367779.91084492</v>
      </c>
      <c r="M83" s="5">
        <f t="shared" si="20"/>
        <v>-0.3907311284892737</v>
      </c>
      <c r="N83" s="5">
        <f t="shared" si="21"/>
        <v>0.9205048534524404</v>
      </c>
      <c r="O83" s="5">
        <f t="shared" si="22"/>
        <v>-0.4244748162096047</v>
      </c>
      <c r="P83" s="5">
        <f t="shared" si="23"/>
        <v>-0.01408760119496959</v>
      </c>
      <c r="Q83" s="5">
        <f t="shared" si="24"/>
        <v>0.9999007648224755</v>
      </c>
      <c r="R83" s="5">
        <f t="shared" si="25"/>
        <v>-0.014088999319318184</v>
      </c>
      <c r="S83" s="5">
        <f t="shared" si="26"/>
        <v>0.005980425396644832</v>
      </c>
      <c r="T83" s="61">
        <f t="shared" si="27"/>
        <v>35.22961687615281</v>
      </c>
      <c r="U83" s="62" t="s">
        <v>30</v>
      </c>
    </row>
    <row r="84" spans="1:21" ht="12" customHeight="1">
      <c r="A84" s="2">
        <v>21</v>
      </c>
      <c r="B84" s="3">
        <v>80</v>
      </c>
      <c r="C84" s="4">
        <f t="shared" si="28"/>
        <v>-0.40365320185433734</v>
      </c>
      <c r="D84" s="30">
        <f t="shared" si="29"/>
        <v>-0.001150591501957688</v>
      </c>
      <c r="E84" s="5">
        <f t="shared" si="30"/>
        <v>1.3599222993621571</v>
      </c>
      <c r="F84" s="4">
        <f t="shared" si="35"/>
        <v>-23</v>
      </c>
      <c r="G84" s="5">
        <f t="shared" si="18"/>
        <v>1.5737868386667508</v>
      </c>
      <c r="H84" s="5">
        <f t="shared" si="19"/>
        <v>0.9999955284227047</v>
      </c>
      <c r="I84" s="5">
        <f t="shared" si="31"/>
        <v>0.2098382451555668</v>
      </c>
      <c r="J84" s="77">
        <f t="shared" si="32"/>
        <v>12.022959695634942</v>
      </c>
      <c r="K84" s="5">
        <f t="shared" si="33"/>
        <v>1.0079001253344766</v>
      </c>
      <c r="L84" s="4">
        <f t="shared" si="34"/>
        <v>149410978.32014155</v>
      </c>
      <c r="M84" s="5">
        <f t="shared" si="20"/>
        <v>-0.3907311284892737</v>
      </c>
      <c r="N84" s="5">
        <f t="shared" si="21"/>
        <v>0.9205048534524404</v>
      </c>
      <c r="O84" s="5">
        <f t="shared" si="22"/>
        <v>-0.4244748162096047</v>
      </c>
      <c r="P84" s="5">
        <f t="shared" si="23"/>
        <v>-0.007045019130529746</v>
      </c>
      <c r="Q84" s="5">
        <f t="shared" si="24"/>
        <v>0.999975183544797</v>
      </c>
      <c r="R84" s="5">
        <f t="shared" si="25"/>
        <v>-0.007045193967270231</v>
      </c>
      <c r="S84" s="5">
        <f t="shared" si="26"/>
        <v>0.002990507414418047</v>
      </c>
      <c r="T84" s="61">
        <f t="shared" si="27"/>
        <v>35.04756856708563</v>
      </c>
      <c r="U84" s="62" t="s">
        <v>30</v>
      </c>
    </row>
    <row r="85" spans="1:21" ht="12" customHeight="1">
      <c r="A85" s="10">
        <v>22</v>
      </c>
      <c r="B85" s="11">
        <v>81</v>
      </c>
      <c r="C85" s="12">
        <f t="shared" si="28"/>
        <v>-5.745946253521428E-15</v>
      </c>
      <c r="D85" s="44">
        <f t="shared" si="29"/>
        <v>0.005740992150424236</v>
      </c>
      <c r="E85" s="13">
        <f t="shared" si="30"/>
        <v>1.377136505683197</v>
      </c>
      <c r="F85" s="12">
        <f t="shared" si="35"/>
        <v>-23</v>
      </c>
      <c r="G85" s="13">
        <f t="shared" si="18"/>
        <v>1.5707963267948966</v>
      </c>
      <c r="H85" s="13">
        <f t="shared" si="19"/>
        <v>1</v>
      </c>
      <c r="I85" s="13">
        <f t="shared" si="31"/>
        <v>0.20943951023931953</v>
      </c>
      <c r="J85" s="77">
        <f t="shared" si="32"/>
        <v>12.000113651417745</v>
      </c>
      <c r="K85" s="13">
        <f t="shared" si="33"/>
        <v>1.00731530146709</v>
      </c>
      <c r="L85" s="12">
        <f t="shared" si="34"/>
        <v>149454344.2985767</v>
      </c>
      <c r="M85" s="13">
        <f t="shared" si="20"/>
        <v>-0.3907311284892737</v>
      </c>
      <c r="N85" s="13">
        <f t="shared" si="21"/>
        <v>0.9205048534524404</v>
      </c>
      <c r="O85" s="13">
        <f t="shared" si="22"/>
        <v>-0.4244748162096047</v>
      </c>
      <c r="P85" s="13">
        <f t="shared" si="23"/>
        <v>-1.0028568076658174E-16</v>
      </c>
      <c r="Q85" s="13">
        <f t="shared" si="24"/>
        <v>1</v>
      </c>
      <c r="R85" s="13">
        <f t="shared" si="25"/>
        <v>-1.0028568076658174E-16</v>
      </c>
      <c r="S85" s="13">
        <f t="shared" si="26"/>
        <v>4.256874591184987E-17</v>
      </c>
      <c r="T85" s="65">
        <f t="shared" si="27"/>
        <v>34.86417226079691</v>
      </c>
      <c r="U85" s="66" t="s">
        <v>30</v>
      </c>
    </row>
    <row r="86" spans="1:21" ht="12" customHeight="1">
      <c r="A86" s="2">
        <v>23</v>
      </c>
      <c r="B86" s="3">
        <v>82</v>
      </c>
      <c r="C86" s="4">
        <f t="shared" si="28"/>
        <v>0.40365320185430503</v>
      </c>
      <c r="D86" s="30">
        <f t="shared" si="29"/>
        <v>0.01262648194218473</v>
      </c>
      <c r="E86" s="5">
        <f t="shared" si="30"/>
        <v>1.3943507120042369</v>
      </c>
      <c r="F86" s="4">
        <f t="shared" si="35"/>
        <v>-23</v>
      </c>
      <c r="G86" s="5">
        <f t="shared" si="18"/>
        <v>1.5678058149230425</v>
      </c>
      <c r="H86" s="5">
        <f t="shared" si="19"/>
        <v>0.9999955284227047</v>
      </c>
      <c r="I86" s="5">
        <f t="shared" si="31"/>
        <v>0.20904077532307233</v>
      </c>
      <c r="J86" s="77">
        <f t="shared" si="32"/>
        <v>11.97726760720055</v>
      </c>
      <c r="K86" s="5">
        <f t="shared" si="33"/>
        <v>1.0067289084225683</v>
      </c>
      <c r="L86" s="4">
        <f t="shared" si="34"/>
        <v>149497864.56957644</v>
      </c>
      <c r="M86" s="5">
        <f t="shared" si="20"/>
        <v>-0.3907311284892737</v>
      </c>
      <c r="N86" s="5">
        <f t="shared" si="21"/>
        <v>0.9205048534524404</v>
      </c>
      <c r="O86" s="5">
        <f t="shared" si="22"/>
        <v>-0.4244748162096047</v>
      </c>
      <c r="P86" s="5">
        <f t="shared" si="23"/>
        <v>0.0070450191305291825</v>
      </c>
      <c r="Q86" s="5">
        <f t="shared" si="24"/>
        <v>0.999975183544797</v>
      </c>
      <c r="R86" s="5">
        <f t="shared" si="25"/>
        <v>0.007045193967269667</v>
      </c>
      <c r="S86" s="5">
        <f t="shared" si="26"/>
        <v>-0.0029905074144178077</v>
      </c>
      <c r="T86" s="61">
        <f t="shared" si="27"/>
        <v>34.67949343878486</v>
      </c>
      <c r="U86" s="62" t="s">
        <v>30</v>
      </c>
    </row>
    <row r="87" spans="1:21" ht="12" customHeight="1">
      <c r="A87" s="2">
        <v>24</v>
      </c>
      <c r="B87" s="3">
        <v>83</v>
      </c>
      <c r="C87" s="4">
        <f t="shared" si="28"/>
        <v>0.8071867925533777</v>
      </c>
      <c r="D87" s="30">
        <f t="shared" si="29"/>
        <v>0.019504164587433426</v>
      </c>
      <c r="E87" s="5">
        <f t="shared" si="30"/>
        <v>1.4115649183252768</v>
      </c>
      <c r="F87" s="4">
        <f t="shared" si="35"/>
        <v>-23</v>
      </c>
      <c r="G87" s="5">
        <f t="shared" si="18"/>
        <v>1.5648158657488729</v>
      </c>
      <c r="H87" s="5">
        <f t="shared" si="19"/>
        <v>0.9999821170961385</v>
      </c>
      <c r="I87" s="5">
        <f t="shared" si="31"/>
        <v>0.20864211543318306</v>
      </c>
      <c r="J87" s="77">
        <f t="shared" si="32"/>
        <v>11.95442586171773</v>
      </c>
      <c r="K87" s="5">
        <f t="shared" si="33"/>
        <v>1.0061411301170637</v>
      </c>
      <c r="L87" s="4">
        <f t="shared" si="34"/>
        <v>149541525.82602808</v>
      </c>
      <c r="M87" s="5">
        <f t="shared" si="20"/>
        <v>-0.3907311284892737</v>
      </c>
      <c r="N87" s="5">
        <f t="shared" si="21"/>
        <v>0.9205048534524404</v>
      </c>
      <c r="O87" s="5">
        <f t="shared" si="22"/>
        <v>-0.4244748162096047</v>
      </c>
      <c r="P87" s="5">
        <f t="shared" si="23"/>
        <v>0.014087601194969029</v>
      </c>
      <c r="Q87" s="5">
        <f t="shared" si="24"/>
        <v>0.9999007648224755</v>
      </c>
      <c r="R87" s="5">
        <f t="shared" si="25"/>
        <v>0.014088999319317622</v>
      </c>
      <c r="S87" s="5">
        <f t="shared" si="26"/>
        <v>-0.005980425396644593</v>
      </c>
      <c r="T87" s="61">
        <f t="shared" si="27"/>
        <v>34.49359913818465</v>
      </c>
      <c r="U87" s="62" t="s">
        <v>30</v>
      </c>
    </row>
    <row r="88" spans="1:21" ht="12" customHeight="1">
      <c r="A88" s="2">
        <v>25</v>
      </c>
      <c r="B88" s="3">
        <v>84</v>
      </c>
      <c r="C88" s="4">
        <f t="shared" si="28"/>
        <v>1.2104811963852782</v>
      </c>
      <c r="D88" s="30">
        <f t="shared" si="29"/>
        <v>0.026372336658291348</v>
      </c>
      <c r="E88" s="5">
        <f t="shared" si="30"/>
        <v>1.428779124646317</v>
      </c>
      <c r="F88" s="4">
        <f t="shared" si="35"/>
        <v>-23</v>
      </c>
      <c r="G88" s="5">
        <f t="shared" si="18"/>
        <v>1.5618270425195282</v>
      </c>
      <c r="H88" s="5">
        <f t="shared" si="19"/>
        <v>0.9999597762394552</v>
      </c>
      <c r="I88" s="5">
        <f t="shared" si="31"/>
        <v>0.20824360566927042</v>
      </c>
      <c r="J88" s="77">
        <f t="shared" si="32"/>
        <v>11.931592717901232</v>
      </c>
      <c r="K88" s="5">
        <f t="shared" si="33"/>
        <v>1.0055521501944593</v>
      </c>
      <c r="L88" s="4">
        <f t="shared" si="34"/>
        <v>149585314.73482993</v>
      </c>
      <c r="M88" s="5">
        <f t="shared" si="20"/>
        <v>-0.3907311284892737</v>
      </c>
      <c r="N88" s="5">
        <f t="shared" si="21"/>
        <v>0.9205048534524404</v>
      </c>
      <c r="O88" s="5">
        <f t="shared" si="22"/>
        <v>-0.4244748162096047</v>
      </c>
      <c r="P88" s="5">
        <f t="shared" si="23"/>
        <v>0.02112531079852469</v>
      </c>
      <c r="Q88" s="5">
        <f t="shared" si="24"/>
        <v>0.9997768357206851</v>
      </c>
      <c r="R88" s="5">
        <f t="shared" si="25"/>
        <v>0.021130026265608157</v>
      </c>
      <c r="S88" s="5">
        <f t="shared" si="26"/>
        <v>-0.008969164015598143</v>
      </c>
      <c r="T88" s="61">
        <f t="shared" si="27"/>
        <v>34.3065579009249</v>
      </c>
      <c r="U88" s="62" t="s">
        <v>30</v>
      </c>
    </row>
    <row r="89" spans="1:21" ht="12" customHeight="1">
      <c r="A89" s="2">
        <v>26</v>
      </c>
      <c r="B89" s="3">
        <v>85</v>
      </c>
      <c r="C89" s="4">
        <f t="shared" si="28"/>
        <v>1.6134169085143868</v>
      </c>
      <c r="D89" s="30">
        <f t="shared" si="29"/>
        <v>0.033229304135459714</v>
      </c>
      <c r="E89" s="5">
        <f t="shared" si="30"/>
        <v>1.445993330967357</v>
      </c>
      <c r="F89" s="4">
        <f t="shared" si="35"/>
        <v>-23</v>
      </c>
      <c r="G89" s="5">
        <f t="shared" si="18"/>
        <v>1.5588399095799228</v>
      </c>
      <c r="H89" s="5">
        <f t="shared" si="19"/>
        <v>0.9999285228952031</v>
      </c>
      <c r="I89" s="5">
        <f t="shared" si="31"/>
        <v>0.20784532127732305</v>
      </c>
      <c r="J89" s="77">
        <f t="shared" si="32"/>
        <v>11.908772487069463</v>
      </c>
      <c r="K89" s="5">
        <f t="shared" si="33"/>
        <v>1.0049621519607257</v>
      </c>
      <c r="L89" s="4">
        <f t="shared" si="34"/>
        <v>149629217.94143677</v>
      </c>
      <c r="M89" s="5">
        <f t="shared" si="20"/>
        <v>-0.3907311284892737</v>
      </c>
      <c r="N89" s="5">
        <f t="shared" si="21"/>
        <v>0.9205048534524404</v>
      </c>
      <c r="O89" s="5">
        <f t="shared" si="22"/>
        <v>-0.4244748162096047</v>
      </c>
      <c r="P89" s="5">
        <f t="shared" si="23"/>
        <v>0.02815571588583939</v>
      </c>
      <c r="Q89" s="5">
        <f t="shared" si="24"/>
        <v>0.9996035492448774</v>
      </c>
      <c r="R89" s="5">
        <f t="shared" si="25"/>
        <v>0.02816688266774247</v>
      </c>
      <c r="S89" s="5">
        <f t="shared" si="26"/>
        <v>-0.011956132343587484</v>
      </c>
      <c r="T89" s="61">
        <f t="shared" si="27"/>
        <v>34.11843972070688</v>
      </c>
      <c r="U89" s="62" t="s">
        <v>30</v>
      </c>
    </row>
    <row r="90" spans="1:21" ht="12" customHeight="1">
      <c r="A90" s="2">
        <v>27</v>
      </c>
      <c r="B90" s="3">
        <v>86</v>
      </c>
      <c r="C90" s="4">
        <f t="shared" si="28"/>
        <v>2.0158745303931136</v>
      </c>
      <c r="D90" s="30">
        <f t="shared" si="29"/>
        <v>0.04007338194888849</v>
      </c>
      <c r="E90" s="5">
        <f t="shared" si="30"/>
        <v>1.4632075372883968</v>
      </c>
      <c r="F90" s="4">
        <f t="shared" si="35"/>
        <v>-23</v>
      </c>
      <c r="G90" s="5">
        <f t="shared" si="18"/>
        <v>1.5558550329187883</v>
      </c>
      <c r="H90" s="5">
        <f t="shared" si="19"/>
        <v>0.9998883809451846</v>
      </c>
      <c r="I90" s="5">
        <f t="shared" si="31"/>
        <v>0.20744733772250512</v>
      </c>
      <c r="J90" s="77">
        <f t="shared" si="32"/>
        <v>11.885969493098777</v>
      </c>
      <c r="K90" s="5">
        <f t="shared" si="33"/>
        <v>1.0043713183192007</v>
      </c>
      <c r="L90" s="4">
        <f t="shared" si="34"/>
        <v>149673222.07439676</v>
      </c>
      <c r="M90" s="5">
        <f t="shared" si="20"/>
        <v>-0.3907311284892737</v>
      </c>
      <c r="N90" s="5">
        <f t="shared" si="21"/>
        <v>0.9205048534524404</v>
      </c>
      <c r="O90" s="5">
        <f t="shared" si="22"/>
        <v>-0.4244748162096047</v>
      </c>
      <c r="P90" s="5">
        <f t="shared" si="23"/>
        <v>0.03517638940283151</v>
      </c>
      <c r="Q90" s="5">
        <f t="shared" si="24"/>
        <v>0.9993811193076345</v>
      </c>
      <c r="R90" s="5">
        <f t="shared" si="25"/>
        <v>0.035198172872428796</v>
      </c>
      <c r="S90" s="5">
        <f t="shared" si="26"/>
        <v>-0.014940737960938108</v>
      </c>
      <c r="T90" s="61">
        <f t="shared" si="27"/>
        <v>33.929315987912226</v>
      </c>
      <c r="U90" s="62" t="s">
        <v>30</v>
      </c>
    </row>
    <row r="91" spans="1:21" ht="12" customHeight="1">
      <c r="A91" s="2">
        <v>28</v>
      </c>
      <c r="B91" s="3">
        <v>87</v>
      </c>
      <c r="C91" s="4">
        <f t="shared" si="28"/>
        <v>2.4177348051423286</v>
      </c>
      <c r="D91" s="30">
        <f t="shared" si="29"/>
        <v>0.04690289351130121</v>
      </c>
      <c r="E91" s="5">
        <f t="shared" si="30"/>
        <v>1.4804217436094367</v>
      </c>
      <c r="F91" s="4">
        <f t="shared" si="35"/>
        <v>-23</v>
      </c>
      <c r="G91" s="5">
        <f t="shared" si="18"/>
        <v>1.5528729807112978</v>
      </c>
      <c r="H91" s="5">
        <f t="shared" si="19"/>
        <v>0.9998393811325047</v>
      </c>
      <c r="I91" s="5">
        <f t="shared" si="31"/>
        <v>0.20704973076150637</v>
      </c>
      <c r="J91" s="77">
        <f t="shared" si="32"/>
        <v>11.863188076568878</v>
      </c>
      <c r="K91" s="5">
        <f t="shared" si="33"/>
        <v>1.0037798317068185</v>
      </c>
      <c r="L91" s="4">
        <f t="shared" si="34"/>
        <v>149717313.74987957</v>
      </c>
      <c r="M91" s="5">
        <f t="shared" si="20"/>
        <v>-0.3907311284892737</v>
      </c>
      <c r="N91" s="5">
        <f t="shared" si="21"/>
        <v>0.9205048534524404</v>
      </c>
      <c r="O91" s="5">
        <f t="shared" si="22"/>
        <v>-0.4244748162096047</v>
      </c>
      <c r="P91" s="5">
        <f t="shared" si="23"/>
        <v>0.04218491094910616</v>
      </c>
      <c r="Q91" s="5">
        <f t="shared" si="24"/>
        <v>0.9991098204342784</v>
      </c>
      <c r="R91" s="5">
        <f t="shared" si="25"/>
        <v>0.04222249655275117</v>
      </c>
      <c r="S91" s="5">
        <f t="shared" si="26"/>
        <v>-0.01792238646413972</v>
      </c>
      <c r="T91" s="61">
        <f t="shared" si="27"/>
        <v>33.739259432547826</v>
      </c>
      <c r="U91" s="62" t="s">
        <v>30</v>
      </c>
    </row>
    <row r="92" spans="1:21" ht="12" customHeight="1">
      <c r="A92" s="2">
        <v>29</v>
      </c>
      <c r="B92" s="3">
        <v>88</v>
      </c>
      <c r="C92" s="4">
        <f t="shared" si="28"/>
        <v>2.8188786528898104</v>
      </c>
      <c r="D92" s="30">
        <f t="shared" si="29"/>
        <v>0.053716170247341204</v>
      </c>
      <c r="E92" s="5">
        <f t="shared" si="30"/>
        <v>1.4976359499304766</v>
      </c>
      <c r="F92" s="4">
        <f t="shared" si="35"/>
        <v>-23</v>
      </c>
      <c r="G92" s="5">
        <f t="shared" si="18"/>
        <v>1.549894323857122</v>
      </c>
      <c r="H92" s="5">
        <f t="shared" si="19"/>
        <v>0.9997815610896509</v>
      </c>
      <c r="I92" s="5">
        <f t="shared" si="31"/>
        <v>0.20665257651428293</v>
      </c>
      <c r="J92" s="77">
        <f t="shared" si="32"/>
        <v>11.840432598873296</v>
      </c>
      <c r="K92" s="5">
        <f t="shared" si="33"/>
        <v>1.0031878740313287</v>
      </c>
      <c r="L92" s="4">
        <f t="shared" si="34"/>
        <v>149761479.57619172</v>
      </c>
      <c r="M92" s="5">
        <f t="shared" si="20"/>
        <v>-0.3907311284892737</v>
      </c>
      <c r="N92" s="5">
        <f t="shared" si="21"/>
        <v>0.9205048534524404</v>
      </c>
      <c r="O92" s="5">
        <f t="shared" si="22"/>
        <v>-0.4244748162096047</v>
      </c>
      <c r="P92" s="5">
        <f t="shared" si="23"/>
        <v>0.04917886841783659</v>
      </c>
      <c r="Q92" s="5">
        <f t="shared" si="24"/>
        <v>0.9987899873853067</v>
      </c>
      <c r="R92" s="5">
        <f t="shared" si="25"/>
        <v>0.04923844756051273</v>
      </c>
      <c r="S92" s="5">
        <f t="shared" si="26"/>
        <v>-0.020900480978694902</v>
      </c>
      <c r="T92" s="61">
        <f t="shared" si="27"/>
        <v>33.548344065341404</v>
      </c>
      <c r="U92" s="62" t="s">
        <v>30</v>
      </c>
    </row>
    <row r="93" spans="1:21" ht="12" customHeight="1">
      <c r="A93" s="2">
        <v>30</v>
      </c>
      <c r="B93" s="3">
        <v>89</v>
      </c>
      <c r="C93" s="4">
        <f t="shared" si="28"/>
        <v>3.219187206056036</v>
      </c>
      <c r="D93" s="30">
        <f t="shared" si="29"/>
        <v>0.060511551121093764</v>
      </c>
      <c r="E93" s="5">
        <f t="shared" si="30"/>
        <v>1.5148501562515164</v>
      </c>
      <c r="F93" s="4">
        <f t="shared" si="35"/>
        <v>-23</v>
      </c>
      <c r="G93" s="5">
        <f t="shared" si="18"/>
        <v>1.5469196365127595</v>
      </c>
      <c r="H93" s="5">
        <f t="shared" si="19"/>
        <v>0.9997149653724046</v>
      </c>
      <c r="I93" s="5">
        <f t="shared" si="31"/>
        <v>0.2062559515350346</v>
      </c>
      <c r="J93" s="77">
        <f t="shared" si="32"/>
        <v>11.817707446286123</v>
      </c>
      <c r="K93" s="5">
        <f t="shared" si="33"/>
        <v>1.0025956266095266</v>
      </c>
      <c r="L93" s="4">
        <f t="shared" si="34"/>
        <v>149805706.1582775</v>
      </c>
      <c r="M93" s="5">
        <f t="shared" si="20"/>
        <v>-0.3907311284892737</v>
      </c>
      <c r="N93" s="5">
        <f t="shared" si="21"/>
        <v>0.9205048534524404</v>
      </c>
      <c r="O93" s="5">
        <f t="shared" si="22"/>
        <v>-0.4244748162096047</v>
      </c>
      <c r="P93" s="5">
        <f t="shared" si="23"/>
        <v>0.05615585962004588</v>
      </c>
      <c r="Q93" s="5">
        <f t="shared" si="24"/>
        <v>0.9984220146963576</v>
      </c>
      <c r="R93" s="5">
        <f t="shared" si="25"/>
        <v>0.056244612792441404</v>
      </c>
      <c r="S93" s="5">
        <f t="shared" si="26"/>
        <v>-0.023874421677851945</v>
      </c>
      <c r="T93" s="61">
        <f t="shared" si="27"/>
        <v>33.35664511710369</v>
      </c>
      <c r="U93" s="62" t="s">
        <v>30</v>
      </c>
    </row>
    <row r="94" spans="1:22" ht="12" customHeight="1">
      <c r="A94" s="2">
        <v>31</v>
      </c>
      <c r="B94" s="3">
        <v>90</v>
      </c>
      <c r="C94" s="4">
        <f t="shared" si="28"/>
        <v>3.6185418445773783</v>
      </c>
      <c r="D94" s="30">
        <f t="shared" si="29"/>
        <v>0.06728738216472646</v>
      </c>
      <c r="E94" s="5">
        <f t="shared" si="30"/>
        <v>1.5320643625725567</v>
      </c>
      <c r="F94" s="4">
        <f t="shared" si="35"/>
        <v>-23</v>
      </c>
      <c r="G94" s="5">
        <f t="shared" si="18"/>
        <v>1.5439494966169738</v>
      </c>
      <c r="H94" s="5">
        <f t="shared" si="19"/>
        <v>0.9996396454993399</v>
      </c>
      <c r="I94" s="5">
        <f t="shared" si="31"/>
        <v>0.20585993288226317</v>
      </c>
      <c r="J94" s="77">
        <f t="shared" si="32"/>
        <v>11.795017033976105</v>
      </c>
      <c r="K94" s="5">
        <f t="shared" si="33"/>
        <v>1.002003270106523</v>
      </c>
      <c r="L94" s="4">
        <f t="shared" si="34"/>
        <v>149849980.10220322</v>
      </c>
      <c r="M94" s="5">
        <f t="shared" si="20"/>
        <v>-0.3907311284892737</v>
      </c>
      <c r="N94" s="5">
        <f t="shared" si="21"/>
        <v>0.9205048534524404</v>
      </c>
      <c r="O94" s="5">
        <f t="shared" si="22"/>
        <v>-0.4244748162096047</v>
      </c>
      <c r="P94" s="5">
        <f t="shared" si="23"/>
        <v>0.06311349389027703</v>
      </c>
      <c r="Q94" s="5">
        <f t="shared" si="24"/>
        <v>0.9980063561365539</v>
      </c>
      <c r="R94" s="5">
        <f t="shared" si="25"/>
        <v>0.06323957107307382</v>
      </c>
      <c r="S94" s="5">
        <f t="shared" si="26"/>
        <v>-0.026843605308417243</v>
      </c>
      <c r="T94" s="61">
        <f t="shared" si="27"/>
        <v>33.164238976476206</v>
      </c>
      <c r="U94" s="62" t="s">
        <v>30</v>
      </c>
      <c r="V94" s="1" t="s">
        <v>28</v>
      </c>
    </row>
    <row r="95" spans="1:23" ht="12" customHeight="1">
      <c r="A95" s="2" t="s">
        <v>3</v>
      </c>
      <c r="B95" s="3">
        <v>91</v>
      </c>
      <c r="C95" s="4">
        <f t="shared" si="28"/>
        <v>4.016824231055643</v>
      </c>
      <c r="D95" s="30">
        <f t="shared" si="29"/>
        <v>0.07404201601096667</v>
      </c>
      <c r="E95" s="5">
        <f t="shared" si="30"/>
        <v>1.5492785688935966</v>
      </c>
      <c r="F95" s="4">
        <f t="shared" si="35"/>
        <v>-23</v>
      </c>
      <c r="G95" s="5">
        <f t="shared" si="18"/>
        <v>1.5409844864081559</v>
      </c>
      <c r="H95" s="5">
        <f t="shared" si="19"/>
        <v>0.9995556599966172</v>
      </c>
      <c r="I95" s="5">
        <f t="shared" si="31"/>
        <v>0.20546459818775412</v>
      </c>
      <c r="J95" s="77">
        <f t="shared" si="32"/>
        <v>11.77236580995903</v>
      </c>
      <c r="K95" s="5">
        <f t="shared" si="33"/>
        <v>1.0014109844760823</v>
      </c>
      <c r="L95" s="4">
        <f t="shared" si="34"/>
        <v>149894288.01962182</v>
      </c>
      <c r="M95" s="5">
        <f t="shared" si="20"/>
        <v>-0.3907311284892737</v>
      </c>
      <c r="N95" s="5">
        <f t="shared" si="21"/>
        <v>0.9205048534524404</v>
      </c>
      <c r="O95" s="5">
        <f t="shared" si="22"/>
        <v>-0.4244748162096047</v>
      </c>
      <c r="P95" s="5">
        <f t="shared" si="23"/>
        <v>0.07004939367067223</v>
      </c>
      <c r="Q95" s="5">
        <f t="shared" si="24"/>
        <v>0.9975435240862282</v>
      </c>
      <c r="R95" s="5">
        <f t="shared" si="25"/>
        <v>0.07022189205713006</v>
      </c>
      <c r="S95" s="5">
        <f t="shared" si="26"/>
        <v>-0.02980742472484098</v>
      </c>
      <c r="T95" s="61">
        <f t="shared" si="27"/>
        <v>32.97120312618686</v>
      </c>
      <c r="U95" s="62" t="s">
        <v>30</v>
      </c>
      <c r="V95" s="32">
        <f>AVERAGE(T64:T94)</f>
        <v>35.877913470214565</v>
      </c>
      <c r="W95" s="1" t="s">
        <v>30</v>
      </c>
    </row>
    <row r="96" spans="1:21" ht="12" customHeight="1">
      <c r="A96" s="2">
        <v>2</v>
      </c>
      <c r="B96" s="3">
        <v>92</v>
      </c>
      <c r="C96" s="4">
        <f t="shared" si="28"/>
        <v>4.413916345824059</v>
      </c>
      <c r="D96" s="30">
        <f t="shared" si="29"/>
        <v>0.0807738114321089</v>
      </c>
      <c r="E96" s="5">
        <f t="shared" si="30"/>
        <v>1.5664927752146365</v>
      </c>
      <c r="F96" s="4">
        <f t="shared" si="35"/>
        <v>-23</v>
      </c>
      <c r="G96" s="5">
        <f t="shared" si="18"/>
        <v>1.5380251929324213</v>
      </c>
      <c r="H96" s="5">
        <f t="shared" si="19"/>
        <v>0.9994630744477394</v>
      </c>
      <c r="I96" s="5">
        <f t="shared" si="31"/>
        <v>0.20507002572432284</v>
      </c>
      <c r="J96" s="77">
        <f t="shared" si="32"/>
        <v>11.749758258979348</v>
      </c>
      <c r="K96" s="5">
        <f t="shared" si="33"/>
        <v>1.0008189489020543</v>
      </c>
      <c r="L96" s="4">
        <f t="shared" si="34"/>
        <v>149938616.53221664</v>
      </c>
      <c r="M96" s="5">
        <f t="shared" si="20"/>
        <v>-0.3907311284892737</v>
      </c>
      <c r="N96" s="5">
        <f t="shared" si="21"/>
        <v>0.9205048534524404</v>
      </c>
      <c r="O96" s="5">
        <f t="shared" si="22"/>
        <v>-0.4244748162096047</v>
      </c>
      <c r="P96" s="5">
        <f t="shared" si="23"/>
        <v>0.0769611960705632</v>
      </c>
      <c r="Q96" s="5">
        <f t="shared" si="24"/>
        <v>0.9970340888351753</v>
      </c>
      <c r="R96" s="5">
        <f t="shared" si="25"/>
        <v>0.07719013515423145</v>
      </c>
      <c r="S96" s="5">
        <f t="shared" si="26"/>
        <v>-0.032765268432786945</v>
      </c>
      <c r="T96" s="61">
        <f t="shared" si="27"/>
        <v>32.77761607793695</v>
      </c>
      <c r="U96" s="62" t="s">
        <v>30</v>
      </c>
    </row>
    <row r="97" spans="1:21" ht="12" customHeight="1">
      <c r="A97" s="2">
        <v>3</v>
      </c>
      <c r="B97" s="3">
        <v>93</v>
      </c>
      <c r="C97" s="4">
        <f t="shared" si="28"/>
        <v>4.80970052191911</v>
      </c>
      <c r="D97" s="30">
        <f t="shared" si="29"/>
        <v>0.08748113288820195</v>
      </c>
      <c r="E97" s="5">
        <f t="shared" si="30"/>
        <v>1.5837069815356764</v>
      </c>
      <c r="F97" s="4">
        <f t="shared" si="35"/>
        <v>-23</v>
      </c>
      <c r="G97" s="5">
        <f t="shared" si="18"/>
        <v>1.5350722085412305</v>
      </c>
      <c r="H97" s="5">
        <f t="shared" si="19"/>
        <v>0.9993619615478898</v>
      </c>
      <c r="I97" s="5">
        <f t="shared" si="31"/>
        <v>0.20467629447216407</v>
      </c>
      <c r="J97" s="77">
        <f t="shared" si="32"/>
        <v>11.72719890631174</v>
      </c>
      <c r="K97" s="5">
        <f t="shared" si="33"/>
        <v>1.0002273417409187</v>
      </c>
      <c r="L97" s="4">
        <f t="shared" si="34"/>
        <v>149982952.27612045</v>
      </c>
      <c r="M97" s="5">
        <f t="shared" si="20"/>
        <v>-0.3907311284892737</v>
      </c>
      <c r="N97" s="5">
        <f t="shared" si="21"/>
        <v>0.9205048534524404</v>
      </c>
      <c r="O97" s="5">
        <f t="shared" si="22"/>
        <v>-0.4244748162096047</v>
      </c>
      <c r="P97" s="5">
        <f t="shared" si="23"/>
        <v>0.08384655439873098</v>
      </c>
      <c r="Q97" s="5">
        <f t="shared" si="24"/>
        <v>0.9964786778027218</v>
      </c>
      <c r="R97" s="5">
        <f t="shared" si="25"/>
        <v>0.08414284847882167</v>
      </c>
      <c r="S97" s="5">
        <f t="shared" si="26"/>
        <v>-0.035716520143400446</v>
      </c>
      <c r="T97" s="61">
        <f t="shared" si="27"/>
        <v>32.58355730604587</v>
      </c>
      <c r="U97" s="62" t="s">
        <v>30</v>
      </c>
    </row>
    <row r="98" spans="1:21" ht="12" customHeight="1">
      <c r="A98" s="2">
        <v>4</v>
      </c>
      <c r="B98" s="3">
        <v>94</v>
      </c>
      <c r="C98" s="4">
        <f t="shared" si="28"/>
        <v>5.2040594799476585</v>
      </c>
      <c r="D98" s="30">
        <f t="shared" si="29"/>
        <v>0.09416235008702688</v>
      </c>
      <c r="E98" s="5">
        <f t="shared" si="30"/>
        <v>1.6009211878567164</v>
      </c>
      <c r="F98" s="4">
        <f t="shared" si="35"/>
        <v>-23</v>
      </c>
      <c r="G98" s="5">
        <f t="shared" si="18"/>
        <v>1.5321261313773114</v>
      </c>
      <c r="H98" s="5">
        <f t="shared" si="19"/>
        <v>0.9992524011624282</v>
      </c>
      <c r="I98" s="5">
        <f t="shared" si="31"/>
        <v>0.2042834841836415</v>
      </c>
      <c r="J98" s="77">
        <f t="shared" si="32"/>
        <v>11.704692321473326</v>
      </c>
      <c r="K98" s="5">
        <f t="shared" si="33"/>
        <v>0.9996363404654715</v>
      </c>
      <c r="L98" s="4">
        <f t="shared" si="34"/>
        <v>150027281.9063092</v>
      </c>
      <c r="M98" s="5">
        <f t="shared" si="20"/>
        <v>-0.3907311284892737</v>
      </c>
      <c r="N98" s="5">
        <f t="shared" si="21"/>
        <v>0.9205048534524404</v>
      </c>
      <c r="O98" s="5">
        <f t="shared" si="22"/>
        <v>-0.4244748162096047</v>
      </c>
      <c r="P98" s="5">
        <f t="shared" si="23"/>
        <v>0.09070313966557163</v>
      </c>
      <c r="Q98" s="5">
        <f t="shared" si="24"/>
        <v>0.9958779746810388</v>
      </c>
      <c r="R98" s="5">
        <f t="shared" si="25"/>
        <v>0.09107856782817408</v>
      </c>
      <c r="S98" s="5">
        <f t="shared" si="26"/>
        <v>-0.03866055833949821</v>
      </c>
      <c r="T98" s="61">
        <f t="shared" si="27"/>
        <v>32.38910717998087</v>
      </c>
      <c r="U98" s="62" t="s">
        <v>30</v>
      </c>
    </row>
    <row r="99" spans="1:21" ht="12" customHeight="1">
      <c r="A99" s="2">
        <v>5</v>
      </c>
      <c r="B99" s="3">
        <v>95</v>
      </c>
      <c r="C99" s="4">
        <f t="shared" si="28"/>
        <v>5.596876362839516</v>
      </c>
      <c r="D99" s="30">
        <f t="shared" si="29"/>
        <v>0.10081583755842123</v>
      </c>
      <c r="E99" s="5">
        <f t="shared" si="30"/>
        <v>1.6181353941777565</v>
      </c>
      <c r="F99" s="4">
        <f t="shared" si="35"/>
        <v>-23</v>
      </c>
      <c r="G99" s="5">
        <f t="shared" si="18"/>
        <v>1.5291875658476366</v>
      </c>
      <c r="H99" s="5">
        <f t="shared" si="19"/>
        <v>0.9991344803890747</v>
      </c>
      <c r="I99" s="5">
        <f t="shared" si="31"/>
        <v>0.20389167544635153</v>
      </c>
      <c r="J99" s="77">
        <f t="shared" si="32"/>
        <v>11.682243121836994</v>
      </c>
      <c r="K99" s="5">
        <f t="shared" si="33"/>
        <v>0.9990461216096652</v>
      </c>
      <c r="L99" s="4">
        <f t="shared" si="34"/>
        <v>150071592.10096687</v>
      </c>
      <c r="M99" s="5">
        <f t="shared" si="20"/>
        <v>-0.3907311284892737</v>
      </c>
      <c r="N99" s="5">
        <f t="shared" si="21"/>
        <v>0.9205048534524404</v>
      </c>
      <c r="O99" s="5">
        <f t="shared" si="22"/>
        <v>-0.4244748162096047</v>
      </c>
      <c r="P99" s="5">
        <f t="shared" si="23"/>
        <v>0.09752864205250039</v>
      </c>
      <c r="Q99" s="5">
        <f t="shared" si="24"/>
        <v>0.9952327185032631</v>
      </c>
      <c r="R99" s="5">
        <f t="shared" si="25"/>
        <v>0.09799581569140367</v>
      </c>
      <c r="S99" s="5">
        <f t="shared" si="26"/>
        <v>-0.04159675585491887</v>
      </c>
      <c r="T99" s="61">
        <f t="shared" si="27"/>
        <v>32.19434689590048</v>
      </c>
      <c r="U99" s="62" t="s">
        <v>30</v>
      </c>
    </row>
    <row r="100" spans="1:21" ht="12" customHeight="1">
      <c r="A100" s="2">
        <v>6</v>
      </c>
      <c r="B100" s="3">
        <v>96</v>
      </c>
      <c r="C100" s="4">
        <f t="shared" si="28"/>
        <v>5.988034770474579</v>
      </c>
      <c r="D100" s="30">
        <f t="shared" si="29"/>
        <v>0.10743997424544742</v>
      </c>
      <c r="E100" s="5">
        <f t="shared" si="30"/>
        <v>1.6353496004987964</v>
      </c>
      <c r="F100" s="4">
        <f t="shared" si="35"/>
        <v>-23</v>
      </c>
      <c r="G100" s="5">
        <f t="shared" si="18"/>
        <v>1.5262571230822024</v>
      </c>
      <c r="H100" s="5">
        <f t="shared" si="19"/>
        <v>0.9990082936232708</v>
      </c>
      <c r="I100" s="5">
        <f t="shared" si="31"/>
        <v>0.20350094974429364</v>
      </c>
      <c r="J100" s="77">
        <f t="shared" si="32"/>
        <v>11.659855976136228</v>
      </c>
      <c r="K100" s="5">
        <f t="shared" si="33"/>
        <v>0.9984568607146312</v>
      </c>
      <c r="L100" s="4">
        <f t="shared" si="34"/>
        <v>150115869.5658201</v>
      </c>
      <c r="M100" s="5">
        <f t="shared" si="20"/>
        <v>-0.3907311284892737</v>
      </c>
      <c r="N100" s="5">
        <f t="shared" si="21"/>
        <v>0.9205048534524404</v>
      </c>
      <c r="O100" s="5">
        <f t="shared" si="22"/>
        <v>-0.4244748162096047</v>
      </c>
      <c r="P100" s="5">
        <f t="shared" si="23"/>
        <v>0.10432077234600082</v>
      </c>
      <c r="Q100" s="5">
        <f t="shared" si="24"/>
        <v>0.9945437026381163</v>
      </c>
      <c r="R100" s="5">
        <f t="shared" si="25"/>
        <v>0.10489310029240607</v>
      </c>
      <c r="S100" s="5">
        <f t="shared" si="26"/>
        <v>-0.0445244794682747</v>
      </c>
      <c r="T100" s="61">
        <f t="shared" si="27"/>
        <v>31.99935840734139</v>
      </c>
      <c r="U100" s="62" t="s">
        <v>30</v>
      </c>
    </row>
    <row r="101" spans="1:21" ht="12" customHeight="1">
      <c r="A101" s="2">
        <v>7</v>
      </c>
      <c r="B101" s="3">
        <v>97</v>
      </c>
      <c r="C101" s="4">
        <f t="shared" si="28"/>
        <v>6.377418794174756</v>
      </c>
      <c r="D101" s="30">
        <f t="shared" si="29"/>
        <v>0.11403314311483623</v>
      </c>
      <c r="E101" s="5">
        <f t="shared" si="30"/>
        <v>1.6525638068198363</v>
      </c>
      <c r="F101" s="4">
        <f t="shared" si="35"/>
        <v>-23</v>
      </c>
      <c r="G101" s="5">
        <f t="shared" si="18"/>
        <v>1.5233354213773214</v>
      </c>
      <c r="H101" s="5">
        <f t="shared" si="19"/>
        <v>0.9988739426261564</v>
      </c>
      <c r="I101" s="5">
        <f t="shared" si="31"/>
        <v>0.2031113895169762</v>
      </c>
      <c r="J101" s="77">
        <f t="shared" si="32"/>
        <v>11.637535607851659</v>
      </c>
      <c r="K101" s="5">
        <f t="shared" si="33"/>
        <v>0.9978687322758976</v>
      </c>
      <c r="L101" s="4">
        <f t="shared" si="34"/>
        <v>150160101.03843975</v>
      </c>
      <c r="M101" s="5">
        <f t="shared" si="20"/>
        <v>-0.3907311284892737</v>
      </c>
      <c r="N101" s="5">
        <f t="shared" si="21"/>
        <v>0.9205048534524404</v>
      </c>
      <c r="O101" s="5">
        <f t="shared" si="22"/>
        <v>-0.4244748162096047</v>
      </c>
      <c r="P101" s="5">
        <f t="shared" si="23"/>
        <v>0.11107726333384287</v>
      </c>
      <c r="Q101" s="5">
        <f t="shared" si="24"/>
        <v>0.9938117737128416</v>
      </c>
      <c r="R101" s="5">
        <f t="shared" si="25"/>
        <v>0.11176891466968901</v>
      </c>
      <c r="S101" s="5">
        <f t="shared" si="26"/>
        <v>-0.047443089512363236</v>
      </c>
      <c r="T101" s="61">
        <f t="shared" si="27"/>
        <v>31.8042243551788</v>
      </c>
      <c r="U101" s="62" t="s">
        <v>30</v>
      </c>
    </row>
    <row r="102" spans="1:21" ht="12" customHeight="1">
      <c r="A102" s="2">
        <v>8</v>
      </c>
      <c r="B102" s="3">
        <v>98</v>
      </c>
      <c r="C102" s="4">
        <f t="shared" si="28"/>
        <v>6.76491305105027</v>
      </c>
      <c r="D102" s="30">
        <f t="shared" si="29"/>
        <v>0.12059373078906375</v>
      </c>
      <c r="E102" s="5">
        <f t="shared" si="30"/>
        <v>1.6697780131408764</v>
      </c>
      <c r="F102" s="4">
        <f t="shared" si="35"/>
        <v>-23</v>
      </c>
      <c r="G102" s="5">
        <f t="shared" si="18"/>
        <v>1.5204230866221373</v>
      </c>
      <c r="H102" s="5">
        <f t="shared" si="19"/>
        <v>0.9987315365945635</v>
      </c>
      <c r="I102" s="5">
        <f t="shared" si="31"/>
        <v>0.20272307821628496</v>
      </c>
      <c r="J102" s="77">
        <f t="shared" si="32"/>
        <v>11.615286798469416</v>
      </c>
      <c r="K102" s="5">
        <f t="shared" si="33"/>
        <v>0.9972819096918172</v>
      </c>
      <c r="L102" s="4">
        <f t="shared" si="34"/>
        <v>150204273.29250795</v>
      </c>
      <c r="M102" s="5">
        <f t="shared" si="20"/>
        <v>-0.3907311284892737</v>
      </c>
      <c r="N102" s="5">
        <f t="shared" si="21"/>
        <v>0.9205048534524404</v>
      </c>
      <c r="O102" s="5">
        <f t="shared" si="22"/>
        <v>-0.4244748162096047</v>
      </c>
      <c r="P102" s="5">
        <f t="shared" si="23"/>
        <v>0.11779587116108857</v>
      </c>
      <c r="Q102" s="5">
        <f t="shared" si="24"/>
        <v>0.9930378304663927</v>
      </c>
      <c r="R102" s="5">
        <f t="shared" si="25"/>
        <v>0.11862173579607158</v>
      </c>
      <c r="S102" s="5">
        <f t="shared" si="26"/>
        <v>-0.05035193950050177</v>
      </c>
      <c r="T102" s="61">
        <f t="shared" si="27"/>
        <v>31.609027996990008</v>
      </c>
      <c r="U102" s="62" t="s">
        <v>30</v>
      </c>
    </row>
    <row r="103" spans="1:21" ht="12" customHeight="1">
      <c r="A103" s="2">
        <v>9</v>
      </c>
      <c r="B103" s="3">
        <v>99</v>
      </c>
      <c r="C103" s="4">
        <f t="shared" si="28"/>
        <v>7.150402718189955</v>
      </c>
      <c r="D103" s="30">
        <f t="shared" si="29"/>
        <v>0.12712012720233998</v>
      </c>
      <c r="E103" s="5">
        <f t="shared" si="30"/>
        <v>1.6869922194619162</v>
      </c>
      <c r="F103" s="4">
        <f t="shared" si="35"/>
        <v>-23</v>
      </c>
      <c r="G103" s="5">
        <f t="shared" si="18"/>
        <v>1.517520752707042</v>
      </c>
      <c r="H103" s="5">
        <f t="shared" si="19"/>
        <v>0.9985811922323798</v>
      </c>
      <c r="I103" s="5">
        <f t="shared" si="31"/>
        <v>0.20233610036093894</v>
      </c>
      <c r="J103" s="77">
        <f t="shared" si="32"/>
        <v>11.593114390601254</v>
      </c>
      <c r="K103" s="5">
        <f t="shared" si="33"/>
        <v>0.9966965652132262</v>
      </c>
      <c r="L103" s="4">
        <f t="shared" si="34"/>
        <v>150248373.14204764</v>
      </c>
      <c r="M103" s="5">
        <f t="shared" si="20"/>
        <v>-0.3907311284892737</v>
      </c>
      <c r="N103" s="5">
        <f t="shared" si="21"/>
        <v>0.9205048534524404</v>
      </c>
      <c r="O103" s="5">
        <f t="shared" si="22"/>
        <v>-0.4244748162096047</v>
      </c>
      <c r="P103" s="5">
        <f t="shared" si="23"/>
        <v>0.12447437664361506</v>
      </c>
      <c r="Q103" s="5">
        <f t="shared" si="24"/>
        <v>0.9922228225349301</v>
      </c>
      <c r="R103" s="5">
        <f t="shared" si="25"/>
        <v>0.12545002374124797</v>
      </c>
      <c r="S103" s="5">
        <f t="shared" si="26"/>
        <v>-0.05325037577105678</v>
      </c>
      <c r="T103" s="61">
        <f t="shared" si="27"/>
        <v>31.413853135951843</v>
      </c>
      <c r="U103" s="62" t="s">
        <v>30</v>
      </c>
    </row>
    <row r="104" spans="1:21" ht="12" customHeight="1">
      <c r="A104" s="2">
        <v>10</v>
      </c>
      <c r="B104" s="3">
        <v>100</v>
      </c>
      <c r="C104" s="4">
        <f t="shared" si="28"/>
        <v>7.533773566685933</v>
      </c>
      <c r="D104" s="30">
        <f t="shared" si="29"/>
        <v>0.13361072528270346</v>
      </c>
      <c r="E104" s="5">
        <f t="shared" si="30"/>
        <v>1.7042064257829563</v>
      </c>
      <c r="F104" s="4">
        <f t="shared" si="35"/>
        <v>-23</v>
      </c>
      <c r="G104" s="5">
        <f t="shared" si="18"/>
        <v>1.5146290619126557</v>
      </c>
      <c r="H104" s="5">
        <f t="shared" si="19"/>
        <v>0.9984230338225948</v>
      </c>
      <c r="I104" s="5">
        <f t="shared" si="31"/>
        <v>0.2019505415883541</v>
      </c>
      <c r="J104" s="77">
        <f t="shared" si="32"/>
        <v>11.571023290956147</v>
      </c>
      <c r="K104" s="5">
        <f t="shared" si="33"/>
        <v>0.9961128698943429</v>
      </c>
      <c r="L104" s="4">
        <f t="shared" si="34"/>
        <v>150292387.4456134</v>
      </c>
      <c r="M104" s="5">
        <f t="shared" si="20"/>
        <v>-0.3907311284892737</v>
      </c>
      <c r="N104" s="5">
        <f t="shared" si="21"/>
        <v>0.9205048534524404</v>
      </c>
      <c r="O104" s="5">
        <f t="shared" si="22"/>
        <v>-0.4244748162096047</v>
      </c>
      <c r="P104" s="5">
        <f t="shared" si="23"/>
        <v>0.1311105865370162</v>
      </c>
      <c r="Q104" s="5">
        <f t="shared" si="24"/>
        <v>0.9913677491717792</v>
      </c>
      <c r="R104" s="5">
        <f t="shared" si="25"/>
        <v>0.13225222088024374</v>
      </c>
      <c r="S104" s="5">
        <f t="shared" si="26"/>
        <v>-0.05613773715145351</v>
      </c>
      <c r="T104" s="61">
        <f t="shared" si="27"/>
        <v>31.21878404940065</v>
      </c>
      <c r="U104" s="62" t="s">
        <v>30</v>
      </c>
    </row>
    <row r="105" spans="1:21" ht="12" customHeight="1">
      <c r="A105" s="2">
        <v>11</v>
      </c>
      <c r="B105" s="3">
        <v>101</v>
      </c>
      <c r="C105" s="4">
        <f t="shared" si="28"/>
        <v>7.9149119954819485</v>
      </c>
      <c r="D105" s="30">
        <f t="shared" si="29"/>
        <v>0.1400639206623202</v>
      </c>
      <c r="E105" s="5">
        <f t="shared" si="30"/>
        <v>1.7214206321039962</v>
      </c>
      <c r="F105" s="4">
        <f t="shared" si="35"/>
        <v>-23</v>
      </c>
      <c r="G105" s="5">
        <f t="shared" si="18"/>
        <v>1.5117486652780214</v>
      </c>
      <c r="H105" s="5">
        <f t="shared" si="19"/>
        <v>0.9982571932992947</v>
      </c>
      <c r="I105" s="5">
        <f t="shared" si="31"/>
        <v>0.2015664887037362</v>
      </c>
      <c r="J105" s="77">
        <f t="shared" si="32"/>
        <v>11.54901847315313</v>
      </c>
      <c r="K105" s="5">
        <f t="shared" si="33"/>
        <v>0.99553099354492</v>
      </c>
      <c r="L105" s="4">
        <f t="shared" si="34"/>
        <v>150336303.11044097</v>
      </c>
      <c r="M105" s="5">
        <f t="shared" si="20"/>
        <v>-0.3907311284892737</v>
      </c>
      <c r="N105" s="5">
        <f t="shared" si="21"/>
        <v>0.9205048534524404</v>
      </c>
      <c r="O105" s="5">
        <f t="shared" si="22"/>
        <v>-0.4244748162096047</v>
      </c>
      <c r="P105" s="5">
        <f t="shared" si="23"/>
        <v>0.1377023347588473</v>
      </c>
      <c r="Q105" s="5">
        <f t="shared" si="24"/>
        <v>0.9904736579041172</v>
      </c>
      <c r="R105" s="5">
        <f t="shared" si="25"/>
        <v>0.13902675115078889</v>
      </c>
      <c r="S105" s="5">
        <f t="shared" si="26"/>
        <v>-0.05901335464294956</v>
      </c>
      <c r="T105" s="61">
        <f t="shared" si="27"/>
        <v>31.02390541718389</v>
      </c>
      <c r="U105" s="62" t="s">
        <v>30</v>
      </c>
    </row>
    <row r="106" spans="1:21" ht="12" customHeight="1">
      <c r="A106" s="2">
        <v>12</v>
      </c>
      <c r="B106" s="3">
        <v>102</v>
      </c>
      <c r="C106" s="4">
        <f t="shared" si="28"/>
        <v>8.293705065035894</v>
      </c>
      <c r="D106" s="30">
        <f t="shared" si="29"/>
        <v>0.1464781114179927</v>
      </c>
      <c r="E106" s="5">
        <f t="shared" si="30"/>
        <v>1.7386348384250363</v>
      </c>
      <c r="F106" s="4">
        <f t="shared" si="35"/>
        <v>-23</v>
      </c>
      <c r="G106" s="5">
        <f aca="true" t="shared" si="36" ref="G106:G120">ACOS(-S106)</f>
        <v>1.508880222946634</v>
      </c>
      <c r="H106" s="5">
        <f aca="true" t="shared" si="37" ref="H106:H120">SIN(G106)</f>
        <v>0.9980838103188376</v>
      </c>
      <c r="I106" s="5">
        <f t="shared" si="31"/>
        <v>0.20118402972621788</v>
      </c>
      <c r="J106" s="77">
        <f t="shared" si="32"/>
        <v>11.52710498036478</v>
      </c>
      <c r="K106" s="5">
        <f t="shared" si="33"/>
        <v>0.9949511046836627</v>
      </c>
      <c r="L106" s="4">
        <f t="shared" si="34"/>
        <v>150380107.0965536</v>
      </c>
      <c r="M106" s="5">
        <f>SIN(F106*PI()/180)</f>
        <v>-0.3907311284892737</v>
      </c>
      <c r="N106" s="5">
        <f>COS(F106*PI()/180)</f>
        <v>0.9205048534524404</v>
      </c>
      <c r="O106" s="5">
        <f>TAN(F106*PI()/180)</f>
        <v>-0.4244748162096047</v>
      </c>
      <c r="P106" s="5">
        <f>SIN(C106*PI()/180)</f>
        <v>0.14424748356232706</v>
      </c>
      <c r="Q106" s="5">
        <f>COS(C106*PI()/180)</f>
        <v>0.9895416431287448</v>
      </c>
      <c r="R106" s="5">
        <f>TAN(C106*PI()/180)</f>
        <v>0.14577201936266532</v>
      </c>
      <c r="S106" s="5">
        <f>R106*O106</f>
        <v>-0.0618765511274703</v>
      </c>
      <c r="T106" s="61">
        <f aca="true" t="shared" si="38" ref="T106:T120">37.6*K106*(G106*M106*P106+N106*Q106*H106)</f>
        <v>30.829302249930084</v>
      </c>
      <c r="U106" s="62" t="s">
        <v>30</v>
      </c>
    </row>
    <row r="107" spans="1:21" ht="12" customHeight="1">
      <c r="A107" s="2">
        <v>13</v>
      </c>
      <c r="B107" s="3">
        <v>103</v>
      </c>
      <c r="C107" s="4">
        <f t="shared" si="28"/>
        <v>8.670040530786276</v>
      </c>
      <c r="D107" s="30">
        <f t="shared" si="29"/>
        <v>0.15285169784377597</v>
      </c>
      <c r="E107" s="5">
        <f t="shared" si="30"/>
        <v>1.7558490447460762</v>
      </c>
      <c r="F107" s="4">
        <f t="shared" si="35"/>
        <v>-23</v>
      </c>
      <c r="G107" s="5">
        <f t="shared" si="36"/>
        <v>1.5060244044889237</v>
      </c>
      <c r="H107" s="5">
        <f t="shared" si="37"/>
        <v>0.9979030323293925</v>
      </c>
      <c r="I107" s="5">
        <f t="shared" si="31"/>
        <v>0.2008032539318565</v>
      </c>
      <c r="J107" s="77">
        <f t="shared" si="32"/>
        <v>11.50528792778084</v>
      </c>
      <c r="K107" s="5">
        <f t="shared" si="33"/>
        <v>0.9943733704929183</v>
      </c>
      <c r="L107" s="4">
        <f t="shared" si="34"/>
        <v>150423786.42082345</v>
      </c>
      <c r="M107" s="5">
        <f>SIN(F107*PI()/180)</f>
        <v>-0.3907311284892737</v>
      </c>
      <c r="N107" s="5">
        <f>COS(F107*PI()/180)</f>
        <v>0.9205048534524404</v>
      </c>
      <c r="O107" s="5">
        <f>TAN(F107*PI()/180)</f>
        <v>-0.4244748162096047</v>
      </c>
      <c r="P107" s="5">
        <f>SIN(C107*PI()/180)</f>
        <v>0.15074392465972966</v>
      </c>
      <c r="Q107" s="5">
        <f>COS(C107*PI()/180)</f>
        <v>0.9885728446493873</v>
      </c>
      <c r="R107" s="5">
        <f>TAN(C107*PI()/180)</f>
        <v>0.15248641056207984</v>
      </c>
      <c r="S107" s="5">
        <f>R107*O107</f>
        <v>-0.06472664109780117</v>
      </c>
      <c r="T107" s="61">
        <f t="shared" si="38"/>
        <v>30.63505981736297</v>
      </c>
      <c r="U107" s="62" t="s">
        <v>30</v>
      </c>
    </row>
    <row r="108" spans="1:21" ht="12" customHeight="1">
      <c r="A108" s="2">
        <v>14</v>
      </c>
      <c r="B108" s="3">
        <v>104</v>
      </c>
      <c r="C108" s="4">
        <f t="shared" si="28"/>
        <v>9.043806876412564</v>
      </c>
      <c r="D108" s="30">
        <f t="shared" si="29"/>
        <v>0.15918308225749336</v>
      </c>
      <c r="E108" s="5">
        <f t="shared" si="30"/>
        <v>1.773063251067116</v>
      </c>
      <c r="F108" s="4">
        <f t="shared" si="35"/>
        <v>-23</v>
      </c>
      <c r="G108" s="5">
        <f t="shared" si="36"/>
        <v>1.5031818891997877</v>
      </c>
      <c r="H108" s="5">
        <f t="shared" si="37"/>
        <v>0.99771501463799</v>
      </c>
      <c r="I108" s="5">
        <f t="shared" si="31"/>
        <v>0.200424251893305</v>
      </c>
      <c r="J108" s="77">
        <f t="shared" si="32"/>
        <v>11.483572504881218</v>
      </c>
      <c r="K108" s="5">
        <f t="shared" si="33"/>
        <v>0.9937979567746507</v>
      </c>
      <c r="L108" s="4">
        <f t="shared" si="34"/>
        <v>150467328.16098592</v>
      </c>
      <c r="M108" s="5">
        <f aca="true" t="shared" si="39" ref="M108:M120">SIN(F108*PI()/180)</f>
        <v>-0.3907311284892737</v>
      </c>
      <c r="N108" s="5">
        <f aca="true" t="shared" si="40" ref="N108:N120">COS(F108*PI()/180)</f>
        <v>0.9205048534524404</v>
      </c>
      <c r="O108" s="5">
        <f aca="true" t="shared" si="41" ref="O108:O120">TAN(F108*PI()/180)</f>
        <v>-0.4244748162096047</v>
      </c>
      <c r="P108" s="5">
        <f aca="true" t="shared" si="42" ref="P108:P120">SIN(C108*PI()/180)</f>
        <v>0.15718958029384106</v>
      </c>
      <c r="Q108" s="5">
        <f aca="true" t="shared" si="43" ref="Q108:Q120">COS(C108*PI()/180)</f>
        <v>0.9875684461580605</v>
      </c>
      <c r="R108" s="5">
        <f aca="true" t="shared" si="44" ref="R108:R120">TAN(C108*PI()/180)</f>
        <v>0.15916828945411934</v>
      </c>
      <c r="S108" s="5">
        <f aca="true" t="shared" si="45" ref="S108:S120">R108*O108</f>
        <v>-0.06756293041243447</v>
      </c>
      <c r="T108" s="61">
        <f t="shared" si="38"/>
        <v>30.441263576783665</v>
      </c>
      <c r="U108" s="62" t="s">
        <v>30</v>
      </c>
    </row>
    <row r="109" spans="1:21" ht="12" customHeight="1">
      <c r="A109" s="2">
        <v>15</v>
      </c>
      <c r="B109" s="3">
        <v>105</v>
      </c>
      <c r="C109" s="4">
        <f t="shared" si="28"/>
        <v>9.414893346880053</v>
      </c>
      <c r="D109" s="30">
        <f t="shared" si="29"/>
        <v>0.16547066884282802</v>
      </c>
      <c r="E109" s="5">
        <f t="shared" si="30"/>
        <v>1.7902774573881561</v>
      </c>
      <c r="F109" s="4">
        <f t="shared" si="35"/>
        <v>-23</v>
      </c>
      <c r="G109" s="5">
        <f t="shared" si="36"/>
        <v>1.5003533663697581</v>
      </c>
      <c r="H109" s="5">
        <f t="shared" si="37"/>
        <v>0.9975199204741971</v>
      </c>
      <c r="I109" s="5">
        <f t="shared" si="31"/>
        <v>0.20004711551596774</v>
      </c>
      <c r="J109" s="77">
        <f t="shared" si="32"/>
        <v>11.461963977507564</v>
      </c>
      <c r="K109" s="5">
        <f t="shared" si="33"/>
        <v>0.9932250279077002</v>
      </c>
      <c r="L109" s="4">
        <f t="shared" si="34"/>
        <v>150510719.45960543</v>
      </c>
      <c r="M109" s="5">
        <f t="shared" si="39"/>
        <v>-0.3907311284892737</v>
      </c>
      <c r="N109" s="5">
        <f t="shared" si="40"/>
        <v>0.9205048534524404</v>
      </c>
      <c r="O109" s="5">
        <f t="shared" si="41"/>
        <v>-0.4244748162096047</v>
      </c>
      <c r="P109" s="5">
        <f t="shared" si="42"/>
        <v>0.16358240425600395</v>
      </c>
      <c r="Q109" s="5">
        <f t="shared" si="43"/>
        <v>0.9865296736631014</v>
      </c>
      <c r="R109" s="5">
        <f t="shared" si="44"/>
        <v>0.1658159998863523</v>
      </c>
      <c r="S109" s="5">
        <f t="shared" si="45"/>
        <v>-0.07038471607637121</v>
      </c>
      <c r="T109" s="61">
        <f t="shared" si="38"/>
        <v>30.247999101842133</v>
      </c>
      <c r="U109" s="62" t="s">
        <v>30</v>
      </c>
    </row>
    <row r="110" spans="1:21" ht="12" customHeight="1">
      <c r="A110" s="2">
        <v>16</v>
      </c>
      <c r="B110" s="3">
        <v>106</v>
      </c>
      <c r="C110" s="4">
        <f t="shared" si="28"/>
        <v>9.783189981258822</v>
      </c>
      <c r="D110" s="30">
        <f t="shared" si="29"/>
        <v>0.17171286352854992</v>
      </c>
      <c r="E110" s="5">
        <f t="shared" si="30"/>
        <v>1.8074916637091962</v>
      </c>
      <c r="F110" s="4">
        <f t="shared" si="35"/>
        <v>-23</v>
      </c>
      <c r="G110" s="5">
        <f t="shared" si="36"/>
        <v>1.4975395355283843</v>
      </c>
      <c r="H110" s="5">
        <f t="shared" si="37"/>
        <v>0.9973179210494861</v>
      </c>
      <c r="I110" s="5">
        <f t="shared" si="31"/>
        <v>0.19967193807045122</v>
      </c>
      <c r="J110" s="77">
        <f t="shared" si="32"/>
        <v>11.440467689722595</v>
      </c>
      <c r="K110" s="5">
        <f t="shared" si="33"/>
        <v>0.9926547468063396</v>
      </c>
      <c r="L110" s="4">
        <f t="shared" si="34"/>
        <v>150553947.5279901</v>
      </c>
      <c r="M110" s="5">
        <f t="shared" si="39"/>
        <v>-0.3907311284892737</v>
      </c>
      <c r="N110" s="5">
        <f t="shared" si="40"/>
        <v>0.9205048534524404</v>
      </c>
      <c r="O110" s="5">
        <f t="shared" si="41"/>
        <v>-0.4244748162096047</v>
      </c>
      <c r="P110" s="5">
        <f t="shared" si="42"/>
        <v>0.16992038284940375</v>
      </c>
      <c r="Q110" s="5">
        <f t="shared" si="43"/>
        <v>0.9854577938665421</v>
      </c>
      <c r="R110" s="5">
        <f t="shared" si="44"/>
        <v>0.1724278643966112</v>
      </c>
      <c r="S110" s="5">
        <f t="shared" si="45"/>
        <v>-0.07319128604916618</v>
      </c>
      <c r="T110" s="61">
        <f t="shared" si="38"/>
        <v>30.055352011717215</v>
      </c>
      <c r="U110" s="62" t="s">
        <v>30</v>
      </c>
    </row>
    <row r="111" spans="1:21" ht="12" customHeight="1">
      <c r="A111" s="2">
        <v>17</v>
      </c>
      <c r="B111" s="3">
        <v>107</v>
      </c>
      <c r="C111" s="4">
        <f t="shared" si="28"/>
        <v>10.148587645307593</v>
      </c>
      <c r="D111" s="30">
        <f t="shared" si="29"/>
        <v>0.1779080739063144</v>
      </c>
      <c r="E111" s="5">
        <f t="shared" si="30"/>
        <v>1.824705870030236</v>
      </c>
      <c r="F111" s="4">
        <f t="shared" si="35"/>
        <v>-23</v>
      </c>
      <c r="G111" s="5">
        <f t="shared" si="36"/>
        <v>1.4947411066584004</v>
      </c>
      <c r="H111" s="5">
        <f t="shared" si="37"/>
        <v>0.997109195611339</v>
      </c>
      <c r="I111" s="5">
        <f t="shared" si="31"/>
        <v>0.19929881422112006</v>
      </c>
      <c r="J111" s="77">
        <f t="shared" si="32"/>
        <v>11.41908906544625</v>
      </c>
      <c r="K111" s="5">
        <f t="shared" si="33"/>
        <v>0.9920872748801248</v>
      </c>
      <c r="L111" s="4">
        <f t="shared" si="34"/>
        <v>150596999.65005475</v>
      </c>
      <c r="M111" s="5">
        <f t="shared" si="39"/>
        <v>-0.3907311284892737</v>
      </c>
      <c r="N111" s="5">
        <f t="shared" si="40"/>
        <v>0.9205048534524404</v>
      </c>
      <c r="O111" s="5">
        <f t="shared" si="41"/>
        <v>-0.4244748162096047</v>
      </c>
      <c r="P111" s="5">
        <f t="shared" si="42"/>
        <v>0.1762015357964143</v>
      </c>
      <c r="Q111" s="5">
        <f t="shared" si="43"/>
        <v>0.9843541124935604</v>
      </c>
      <c r="R111" s="5">
        <f t="shared" si="44"/>
        <v>0.1790021838279941</v>
      </c>
      <c r="S111" s="5">
        <f t="shared" si="45"/>
        <v>-0.07598191908150567</v>
      </c>
      <c r="T111" s="61">
        <f t="shared" si="38"/>
        <v>29.863407900821198</v>
      </c>
      <c r="U111" s="62" t="s">
        <v>30</v>
      </c>
    </row>
    <row r="112" spans="1:21" ht="12" customHeight="1">
      <c r="A112" s="2">
        <v>18</v>
      </c>
      <c r="B112" s="3">
        <v>108</v>
      </c>
      <c r="C112" s="4">
        <f t="shared" si="28"/>
        <v>10.510978063812619</v>
      </c>
      <c r="D112" s="30">
        <f t="shared" si="29"/>
        <v>0.18405470918834257</v>
      </c>
      <c r="E112" s="5">
        <f t="shared" si="30"/>
        <v>1.841920076351276</v>
      </c>
      <c r="F112" s="4">
        <f t="shared" si="35"/>
        <v>-23</v>
      </c>
      <c r="G112" s="5">
        <f t="shared" si="36"/>
        <v>1.491958800379249</v>
      </c>
      <c r="H112" s="5">
        <f t="shared" si="37"/>
        <v>0.9968939314910946</v>
      </c>
      <c r="I112" s="5">
        <f t="shared" si="31"/>
        <v>0.19892784005056655</v>
      </c>
      <c r="J112" s="77">
        <f t="shared" si="32"/>
        <v>11.397833609857686</v>
      </c>
      <c r="K112" s="5">
        <f t="shared" si="33"/>
        <v>0.9915227719950463</v>
      </c>
      <c r="L112" s="4">
        <f t="shared" si="34"/>
        <v>150639863.18612978</v>
      </c>
      <c r="M112" s="5">
        <f t="shared" si="39"/>
        <v>-0.3907311284892737</v>
      </c>
      <c r="N112" s="5">
        <f t="shared" si="40"/>
        <v>0.9205048534524404</v>
      </c>
      <c r="O112" s="5">
        <f t="shared" si="41"/>
        <v>-0.4244748162096047</v>
      </c>
      <c r="P112" s="5">
        <f t="shared" si="42"/>
        <v>0.1824239170889597</v>
      </c>
      <c r="Q112" s="5">
        <f t="shared" si="43"/>
        <v>0.9832199725767985</v>
      </c>
      <c r="R112" s="5">
        <f t="shared" si="44"/>
        <v>0.185537237014081</v>
      </c>
      <c r="S112" s="5">
        <f t="shared" si="45"/>
        <v>-0.0787558845815899</v>
      </c>
      <c r="T112" s="61">
        <f t="shared" si="38"/>
        <v>29.67225226914212</v>
      </c>
      <c r="U112" s="62" t="s">
        <v>30</v>
      </c>
    </row>
    <row r="113" spans="1:21" ht="12" customHeight="1">
      <c r="A113" s="2">
        <v>19</v>
      </c>
      <c r="B113" s="3">
        <v>109</v>
      </c>
      <c r="C113" s="4">
        <f t="shared" si="28"/>
        <v>10.870253852671832</v>
      </c>
      <c r="D113" s="30">
        <f t="shared" si="29"/>
        <v>0.19015118020616256</v>
      </c>
      <c r="E113" s="5">
        <f t="shared" si="30"/>
        <v>1.8591342826723158</v>
      </c>
      <c r="F113" s="4">
        <f t="shared" si="35"/>
        <v>-23</v>
      </c>
      <c r="G113" s="5">
        <f t="shared" si="36"/>
        <v>1.489193348098532</v>
      </c>
      <c r="H113" s="5">
        <f t="shared" si="37"/>
        <v>0.9966723241445173</v>
      </c>
      <c r="I113" s="5">
        <f t="shared" si="31"/>
        <v>0.19855911307980426</v>
      </c>
      <c r="J113" s="77">
        <f t="shared" si="32"/>
        <v>11.376706910552313</v>
      </c>
      <c r="K113" s="5">
        <f t="shared" si="33"/>
        <v>0.9909613964359815</v>
      </c>
      <c r="L113" s="4">
        <f t="shared" si="34"/>
        <v>150682525.57671404</v>
      </c>
      <c r="M113" s="5">
        <f t="shared" si="39"/>
        <v>-0.3907311284892737</v>
      </c>
      <c r="N113" s="5">
        <f t="shared" si="40"/>
        <v>0.9205048534524404</v>
      </c>
      <c r="O113" s="5">
        <f t="shared" si="41"/>
        <v>-0.4244748162096047</v>
      </c>
      <c r="P113" s="5">
        <f t="shared" si="42"/>
        <v>0.18858561578100122</v>
      </c>
      <c r="Q113" s="5">
        <f t="shared" si="43"/>
        <v>0.9820567526983869</v>
      </c>
      <c r="R113" s="5">
        <f t="shared" si="44"/>
        <v>0.19203128053732796</v>
      </c>
      <c r="S113" s="5">
        <f t="shared" si="45"/>
        <v>-0.08151244251257732</v>
      </c>
      <c r="T113" s="61">
        <f t="shared" si="38"/>
        <v>29.4819704533337</v>
      </c>
      <c r="U113" s="62" t="s">
        <v>30</v>
      </c>
    </row>
    <row r="114" spans="1:21" ht="12" customHeight="1">
      <c r="A114" s="2">
        <v>20</v>
      </c>
      <c r="B114" s="3">
        <v>110</v>
      </c>
      <c r="C114" s="4">
        <f t="shared" si="28"/>
        <v>11.226308550715224</v>
      </c>
      <c r="D114" s="30">
        <f t="shared" si="29"/>
        <v>0.19619589945145957</v>
      </c>
      <c r="E114" s="5">
        <f t="shared" si="30"/>
        <v>1.8763484889933557</v>
      </c>
      <c r="F114" s="4">
        <f t="shared" si="35"/>
        <v>-23</v>
      </c>
      <c r="G114" s="5">
        <f t="shared" si="36"/>
        <v>1.4864454921299661</v>
      </c>
      <c r="H114" s="5">
        <f t="shared" si="37"/>
        <v>0.9964445771840377</v>
      </c>
      <c r="I114" s="5">
        <f t="shared" si="31"/>
        <v>0.19819273228399548</v>
      </c>
      <c r="J114" s="77">
        <f t="shared" si="32"/>
        <v>11.35571463844292</v>
      </c>
      <c r="K114" s="5">
        <f t="shared" si="33"/>
        <v>0.9904033048704438</v>
      </c>
      <c r="L114" s="4">
        <f t="shared" si="34"/>
        <v>150724974.34617132</v>
      </c>
      <c r="M114" s="5">
        <f t="shared" si="39"/>
        <v>-0.3907311284892737</v>
      </c>
      <c r="N114" s="5">
        <f t="shared" si="40"/>
        <v>0.9205048534524404</v>
      </c>
      <c r="O114" s="5">
        <f t="shared" si="41"/>
        <v>-0.4244748162096047</v>
      </c>
      <c r="P114" s="5">
        <f t="shared" si="42"/>
        <v>0.19468475672242402</v>
      </c>
      <c r="Q114" s="5">
        <f t="shared" si="43"/>
        <v>0.9808658651925505</v>
      </c>
      <c r="R114" s="5">
        <f t="shared" si="44"/>
        <v>0.19848254856356543</v>
      </c>
      <c r="S114" s="5">
        <f t="shared" si="45"/>
        <v>-0.08425084332233337</v>
      </c>
      <c r="T114" s="61">
        <f t="shared" si="38"/>
        <v>29.29264755865863</v>
      </c>
      <c r="U114" s="62" t="s">
        <v>30</v>
      </c>
    </row>
    <row r="115" spans="1:21" ht="12" customHeight="1">
      <c r="A115" s="2">
        <v>21</v>
      </c>
      <c r="B115" s="3">
        <v>111</v>
      </c>
      <c r="C115" s="4">
        <f t="shared" si="28"/>
        <v>11.57903665125146</v>
      </c>
      <c r="D115" s="30">
        <f t="shared" si="29"/>
        <v>0.20218728115994378</v>
      </c>
      <c r="E115" s="5">
        <f t="shared" si="30"/>
        <v>1.893562695314396</v>
      </c>
      <c r="F115" s="4">
        <f t="shared" si="35"/>
        <v>-23</v>
      </c>
      <c r="G115" s="5">
        <f t="shared" si="36"/>
        <v>1.4837159857764328</v>
      </c>
      <c r="H115" s="5">
        <f t="shared" si="37"/>
        <v>0.996210902401596</v>
      </c>
      <c r="I115" s="5">
        <f t="shared" si="31"/>
        <v>0.19782879810352438</v>
      </c>
      <c r="J115" s="77">
        <f t="shared" si="32"/>
        <v>11.33486254839411</v>
      </c>
      <c r="K115" s="5">
        <f t="shared" si="33"/>
        <v>0.9898486523136344</v>
      </c>
      <c r="L115" s="4">
        <f t="shared" si="34"/>
        <v>150767197.1063679</v>
      </c>
      <c r="M115" s="5">
        <f t="shared" si="39"/>
        <v>-0.3907311284892737</v>
      </c>
      <c r="N115" s="5">
        <f t="shared" si="40"/>
        <v>0.9205048534524404</v>
      </c>
      <c r="O115" s="5">
        <f t="shared" si="41"/>
        <v>-0.4244748162096047</v>
      </c>
      <c r="P115" s="5">
        <f t="shared" si="42"/>
        <v>0.2007195012337327</v>
      </c>
      <c r="Q115" s="5">
        <f t="shared" si="43"/>
        <v>0.9796487543117082</v>
      </c>
      <c r="R115" s="5">
        <f t="shared" si="44"/>
        <v>0.20488925275544936</v>
      </c>
      <c r="S115" s="5">
        <f t="shared" si="45"/>
        <v>-0.08697032790669261</v>
      </c>
      <c r="T115" s="61">
        <f t="shared" si="38"/>
        <v>29.10436839188806</v>
      </c>
      <c r="U115" s="62" t="s">
        <v>30</v>
      </c>
    </row>
    <row r="116" spans="1:21" ht="12" customHeight="1">
      <c r="A116" s="2">
        <v>22</v>
      </c>
      <c r="B116" s="3">
        <v>112</v>
      </c>
      <c r="C116" s="4">
        <f t="shared" si="28"/>
        <v>11.928333633331833</v>
      </c>
      <c r="D116" s="30">
        <f t="shared" si="29"/>
        <v>0.20812374143900883</v>
      </c>
      <c r="E116" s="5">
        <f t="shared" si="30"/>
        <v>1.910776901635436</v>
      </c>
      <c r="F116" s="4">
        <f t="shared" si="35"/>
        <v>-23</v>
      </c>
      <c r="G116" s="5">
        <f t="shared" si="36"/>
        <v>1.4810055933767314</v>
      </c>
      <c r="H116" s="5">
        <f t="shared" si="37"/>
        <v>0.9959715197809969</v>
      </c>
      <c r="I116" s="5">
        <f t="shared" si="31"/>
        <v>0.19746741245023086</v>
      </c>
      <c r="J116" s="77">
        <f t="shared" si="32"/>
        <v>11.314156479579497</v>
      </c>
      <c r="K116" s="5">
        <f t="shared" si="33"/>
        <v>0.9892975920947826</v>
      </c>
      <c r="L116" s="4">
        <f t="shared" si="34"/>
        <v>150809181.56025022</v>
      </c>
      <c r="M116" s="5">
        <f t="shared" si="39"/>
        <v>-0.3907311284892737</v>
      </c>
      <c r="N116" s="5">
        <f t="shared" si="40"/>
        <v>0.9205048534524404</v>
      </c>
      <c r="O116" s="5">
        <f t="shared" si="41"/>
        <v>-0.4244748162096047</v>
      </c>
      <c r="P116" s="5">
        <f t="shared" si="42"/>
        <v>0.2066880477211413</v>
      </c>
      <c r="Q116" s="5">
        <f t="shared" si="43"/>
        <v>0.9784068943589999</v>
      </c>
      <c r="R116" s="5">
        <f t="shared" si="44"/>
        <v>0.2112495822676641</v>
      </c>
      <c r="S116" s="5">
        <f t="shared" si="45"/>
        <v>-0.08967012760742249</v>
      </c>
      <c r="T116" s="61">
        <f t="shared" si="38"/>
        <v>28.917217395254838</v>
      </c>
      <c r="U116" s="62" t="s">
        <v>30</v>
      </c>
    </row>
    <row r="117" spans="1:21" ht="12" customHeight="1">
      <c r="A117" s="2">
        <v>23</v>
      </c>
      <c r="B117" s="3">
        <v>113</v>
      </c>
      <c r="C117" s="4">
        <f t="shared" si="28"/>
        <v>12.274095992722144</v>
      </c>
      <c r="D117" s="30">
        <f t="shared" si="29"/>
        <v>0.21400369843981223</v>
      </c>
      <c r="E117" s="5">
        <f t="shared" si="30"/>
        <v>1.9279911079564758</v>
      </c>
      <c r="F117" s="4">
        <f t="shared" si="35"/>
        <v>-23</v>
      </c>
      <c r="G117" s="5">
        <f t="shared" si="36"/>
        <v>1.478315090314661</v>
      </c>
      <c r="H117" s="5">
        <f t="shared" si="37"/>
        <v>0.9957266574986683</v>
      </c>
      <c r="I117" s="5">
        <f t="shared" si="31"/>
        <v>0.19710867870862145</v>
      </c>
      <c r="J117" s="77">
        <f t="shared" si="32"/>
        <v>11.293602355551075</v>
      </c>
      <c r="K117" s="5">
        <f t="shared" si="33"/>
        <v>0.9887502758247826</v>
      </c>
      <c r="L117" s="4">
        <f t="shared" si="34"/>
        <v>150850915.50536135</v>
      </c>
      <c r="M117" s="5">
        <f t="shared" si="39"/>
        <v>-0.3907311284892737</v>
      </c>
      <c r="N117" s="5">
        <f t="shared" si="40"/>
        <v>0.9205048534524404</v>
      </c>
      <c r="O117" s="5">
        <f t="shared" si="41"/>
        <v>-0.4244748162096047</v>
      </c>
      <c r="P117" s="5">
        <f t="shared" si="42"/>
        <v>0.21258863223178312</v>
      </c>
      <c r="Q117" s="5">
        <f t="shared" si="43"/>
        <v>0.9771417877901956</v>
      </c>
      <c r="R117" s="5">
        <f t="shared" si="44"/>
        <v>0.21756170382657766</v>
      </c>
      <c r="S117" s="5">
        <f t="shared" si="45"/>
        <v>-0.092349464246035</v>
      </c>
      <c r="T117" s="61">
        <f t="shared" si="38"/>
        <v>28.731278581554896</v>
      </c>
      <c r="U117" s="62" t="s">
        <v>30</v>
      </c>
    </row>
    <row r="118" spans="1:21" ht="12" customHeight="1">
      <c r="A118" s="2">
        <v>24</v>
      </c>
      <c r="B118" s="3">
        <v>114</v>
      </c>
      <c r="C118" s="4">
        <f t="shared" si="28"/>
        <v>12.616221272573105</v>
      </c>
      <c r="D118" s="30">
        <f t="shared" si="29"/>
        <v>0.21982557257426574</v>
      </c>
      <c r="E118" s="5">
        <f t="shared" si="30"/>
        <v>1.9452053142775156</v>
      </c>
      <c r="F118" s="4">
        <f t="shared" si="35"/>
        <v>-23</v>
      </c>
      <c r="G118" s="5">
        <f t="shared" si="36"/>
        <v>1.4756452629890955</v>
      </c>
      <c r="H118" s="5">
        <f t="shared" si="37"/>
        <v>0.9954765519117111</v>
      </c>
      <c r="I118" s="5">
        <f t="shared" si="31"/>
        <v>0.1967527017318794</v>
      </c>
      <c r="J118" s="77">
        <f t="shared" si="32"/>
        <v>11.273206184010606</v>
      </c>
      <c r="K118" s="5">
        <f t="shared" si="33"/>
        <v>0.9882068533651087</v>
      </c>
      <c r="L118" s="4">
        <f t="shared" si="34"/>
        <v>150892386.837295</v>
      </c>
      <c r="M118" s="5">
        <f t="shared" si="39"/>
        <v>-0.3907311284892737</v>
      </c>
      <c r="N118" s="5">
        <f t="shared" si="40"/>
        <v>0.9205048534524404</v>
      </c>
      <c r="O118" s="5">
        <f t="shared" si="41"/>
        <v>-0.4244748162096047</v>
      </c>
      <c r="P118" s="5">
        <f t="shared" si="42"/>
        <v>0.21841952894892347</v>
      </c>
      <c r="Q118" s="5">
        <f t="shared" si="43"/>
        <v>0.9758549632879521</v>
      </c>
      <c r="R118" s="5">
        <f t="shared" si="44"/>
        <v>0.2238237618969541</v>
      </c>
      <c r="S118" s="5">
        <f t="shared" si="45"/>
        <v>-0.09500755019455191</v>
      </c>
      <c r="T118" s="61">
        <f t="shared" si="38"/>
        <v>28.54663547048589</v>
      </c>
      <c r="U118" s="62" t="s">
        <v>30</v>
      </c>
    </row>
    <row r="119" spans="1:21" ht="12" customHeight="1">
      <c r="A119" s="2">
        <v>25</v>
      </c>
      <c r="B119" s="3">
        <v>115</v>
      </c>
      <c r="C119" s="4">
        <f t="shared" si="28"/>
        <v>12.954608093780667</v>
      </c>
      <c r="D119" s="30">
        <f t="shared" si="29"/>
        <v>0.2255877867772809</v>
      </c>
      <c r="E119" s="5">
        <f t="shared" si="30"/>
        <v>1.9624195205985555</v>
      </c>
      <c r="F119" s="4">
        <f t="shared" si="35"/>
        <v>-23</v>
      </c>
      <c r="G119" s="5">
        <f t="shared" si="36"/>
        <v>1.4729969087437464</v>
      </c>
      <c r="H119" s="5">
        <f t="shared" si="37"/>
        <v>0.9952214475321115</v>
      </c>
      <c r="I119" s="5">
        <f t="shared" si="31"/>
        <v>0.19639958783249953</v>
      </c>
      <c r="J119" s="77">
        <f t="shared" si="32"/>
        <v>11.252974056273047</v>
      </c>
      <c r="K119" s="5">
        <f t="shared" si="33"/>
        <v>0.9876674727980115</v>
      </c>
      <c r="L119" s="4">
        <f t="shared" si="34"/>
        <v>150933583.5530859</v>
      </c>
      <c r="M119" s="5">
        <f t="shared" si="39"/>
        <v>-0.3907311284892737</v>
      </c>
      <c r="N119" s="5">
        <f t="shared" si="40"/>
        <v>0.9205048534524404</v>
      </c>
      <c r="O119" s="5">
        <f t="shared" si="41"/>
        <v>-0.4244748162096047</v>
      </c>
      <c r="P119" s="5">
        <f t="shared" si="42"/>
        <v>0.2241790506272215</v>
      </c>
      <c r="Q119" s="5">
        <f t="shared" si="43"/>
        <v>0.9745479738113859</v>
      </c>
      <c r="R119" s="5">
        <f t="shared" si="44"/>
        <v>0.2300338789382257</v>
      </c>
      <c r="S119" s="5">
        <f t="shared" si="45"/>
        <v>-0.09764358848428581</v>
      </c>
      <c r="T119" s="61">
        <f t="shared" si="38"/>
        <v>28.363371026307686</v>
      </c>
      <c r="U119" s="62" t="s">
        <v>30</v>
      </c>
    </row>
    <row r="120" spans="1:21" ht="12" customHeight="1">
      <c r="A120" s="2">
        <v>26</v>
      </c>
      <c r="B120" s="3">
        <v>116</v>
      </c>
      <c r="C120" s="4">
        <f t="shared" si="28"/>
        <v>13.2891561850267</v>
      </c>
      <c r="D120" s="30">
        <f t="shared" si="29"/>
        <v>0.2312887668144716</v>
      </c>
      <c r="E120" s="5">
        <f t="shared" si="30"/>
        <v>1.9796337269195958</v>
      </c>
      <c r="F120" s="4">
        <f t="shared" si="35"/>
        <v>-23</v>
      </c>
      <c r="G120" s="5">
        <f t="shared" si="36"/>
        <v>1.4703708357553522</v>
      </c>
      <c r="H120" s="5">
        <f t="shared" si="37"/>
        <v>0.9949615969859956</v>
      </c>
      <c r="I120" s="5">
        <f t="shared" si="31"/>
        <v>0.1960494447673803</v>
      </c>
      <c r="J120" s="77">
        <f t="shared" si="32"/>
        <v>11.232912146412366</v>
      </c>
      <c r="K120" s="5">
        <f t="shared" si="33"/>
        <v>0.9871322803979801</v>
      </c>
      <c r="L120" s="4">
        <f t="shared" si="34"/>
        <v>150974493.75453502</v>
      </c>
      <c r="M120" s="5">
        <f t="shared" si="39"/>
        <v>-0.3907311284892737</v>
      </c>
      <c r="N120" s="5">
        <f t="shared" si="40"/>
        <v>0.9205048534524404</v>
      </c>
      <c r="O120" s="5">
        <f t="shared" si="41"/>
        <v>-0.4244748162096047</v>
      </c>
      <c r="P120" s="5">
        <f t="shared" si="42"/>
        <v>0.22986554896822275</v>
      </c>
      <c r="Q120" s="5">
        <f t="shared" si="43"/>
        <v>0.9732223946239306</v>
      </c>
      <c r="R120" s="5">
        <f t="shared" si="44"/>
        <v>0.2361901557526804</v>
      </c>
      <c r="S120" s="5">
        <f t="shared" si="45"/>
        <v>-0.10025677295363693</v>
      </c>
      <c r="T120" s="61">
        <f t="shared" si="38"/>
        <v>28.18156759690481</v>
      </c>
      <c r="U120" s="62" t="s">
        <v>30</v>
      </c>
    </row>
    <row r="121" spans="1:21" ht="12" customHeight="1">
      <c r="A121" s="2">
        <v>27</v>
      </c>
      <c r="B121" s="3">
        <v>117</v>
      </c>
      <c r="C121" s="4">
        <f t="shared" si="28"/>
        <v>13.619766412491613</v>
      </c>
      <c r="D121" s="30">
        <f t="shared" si="29"/>
        <v>0.23692694163536718</v>
      </c>
      <c r="E121" s="5">
        <f t="shared" si="30"/>
        <v>1.9968479332406357</v>
      </c>
      <c r="F121" s="4">
        <f t="shared" si="35"/>
        <v>-23</v>
      </c>
      <c r="G121" s="5">
        <f>ACOS(-S121)</f>
        <v>1.4677678628790927</v>
      </c>
      <c r="H121" s="5">
        <f>SIN(G121)</f>
        <v>0.9946972609568046</v>
      </c>
      <c r="I121" s="5">
        <f t="shared" si="31"/>
        <v>0.19570238171721235</v>
      </c>
      <c r="J121" s="77">
        <f t="shared" si="32"/>
        <v>11.213026710080586</v>
      </c>
      <c r="K121" s="5">
        <f t="shared" si="33"/>
        <v>0.9866014206044641</v>
      </c>
      <c r="L121" s="4">
        <f t="shared" si="34"/>
        <v>151015105.6514699</v>
      </c>
      <c r="M121" s="5">
        <f>SIN(F121*PI()/180)</f>
        <v>-0.3907311284892737</v>
      </c>
      <c r="N121" s="5">
        <f>COS(F121*PI()/180)</f>
        <v>0.9205048534524404</v>
      </c>
      <c r="O121" s="5">
        <f>TAN(F121*PI()/180)</f>
        <v>-0.4244748162096047</v>
      </c>
      <c r="P121" s="5">
        <f>SIN(C121*PI()/180)</f>
        <v>0.23547741493643315</v>
      </c>
      <c r="Q121" s="5">
        <f>COS(C121*PI()/180)</f>
        <v>0.971879821302436</v>
      </c>
      <c r="R121" s="5">
        <f>TAN(C121*PI()/180)</f>
        <v>0.2422906719277956</v>
      </c>
      <c r="S121" s="5">
        <f>R121*O121</f>
        <v>-0.10284628843585267</v>
      </c>
      <c r="T121" s="61">
        <f>37.6*K121*(G121*M121*P121+N121*Q121*H121)</f>
        <v>28.00130685432528</v>
      </c>
      <c r="U121" s="62" t="s">
        <v>30</v>
      </c>
    </row>
    <row r="122" spans="1:21" ht="12" customHeight="1">
      <c r="A122" s="2">
        <v>28</v>
      </c>
      <c r="B122" s="3">
        <v>118</v>
      </c>
      <c r="C122" s="4">
        <f t="shared" si="28"/>
        <v>13.94634080922989</v>
      </c>
      <c r="D122" s="30">
        <f t="shared" si="29"/>
        <v>0.24250074377204953</v>
      </c>
      <c r="E122" s="5">
        <f t="shared" si="30"/>
        <v>2.0140621395616756</v>
      </c>
      <c r="F122" s="4">
        <f t="shared" si="35"/>
        <v>-23</v>
      </c>
      <c r="G122" s="5">
        <f>ACOS(-S122)</f>
        <v>1.4651888194500755</v>
      </c>
      <c r="H122" s="5">
        <f>SIN(G122)</f>
        <v>0.9944287081112807</v>
      </c>
      <c r="I122" s="5">
        <f t="shared" si="31"/>
        <v>0.19535850926001005</v>
      </c>
      <c r="J122" s="77">
        <f t="shared" si="32"/>
        <v>11.193324082991243</v>
      </c>
      <c r="K122" s="5">
        <f t="shared" si="33"/>
        <v>0.9860750359958437</v>
      </c>
      <c r="L122" s="4">
        <f t="shared" si="34"/>
        <v>151055407.56493714</v>
      </c>
      <c r="M122" s="5">
        <f>SIN(F122*PI()/180)</f>
        <v>-0.3907311284892737</v>
      </c>
      <c r="N122" s="5">
        <f>COS(F122*PI()/180)</f>
        <v>0.9205048534524404</v>
      </c>
      <c r="O122" s="5">
        <f>TAN(F122*PI()/180)</f>
        <v>-0.4244748162096047</v>
      </c>
      <c r="P122" s="5">
        <f>SIN(C122*PI()/180)</f>
        <v>0.2410130790164597</v>
      </c>
      <c r="Q122" s="5">
        <f>COS(C122*PI()/180)</f>
        <v>0.9705218677304523</v>
      </c>
      <c r="R122" s="5">
        <f>TAN(C122*PI()/180)</f>
        <v>0.24833348637477318</v>
      </c>
      <c r="S122" s="5">
        <f>R122*O122</f>
        <v>-0.10541131098762221</v>
      </c>
      <c r="T122" s="61">
        <f>37.6*K122*(G122*M122*P122+N122*Q122*H122)</f>
        <v>27.82266973686566</v>
      </c>
      <c r="U122" s="62" t="s">
        <v>30</v>
      </c>
    </row>
    <row r="123" spans="1:21" ht="12" customHeight="1">
      <c r="A123" s="2">
        <v>29</v>
      </c>
      <c r="B123" s="3">
        <v>119</v>
      </c>
      <c r="C123" s="4">
        <f t="shared" si="28"/>
        <v>14.268782604199687</v>
      </c>
      <c r="D123" s="30">
        <f t="shared" si="29"/>
        <v>0.24800860978297667</v>
      </c>
      <c r="E123" s="5">
        <f t="shared" si="30"/>
        <v>2.0312763458827154</v>
      </c>
      <c r="F123" s="4">
        <f t="shared" si="35"/>
        <v>-23</v>
      </c>
      <c r="G123" s="5">
        <f>ACOS(-S123)</f>
        <v>1.4626345450398257</v>
      </c>
      <c r="H123" s="5">
        <f>SIN(G123)</f>
        <v>0.9941562150071738</v>
      </c>
      <c r="I123" s="5">
        <f t="shared" si="31"/>
        <v>0.19501793933864342</v>
      </c>
      <c r="J123" s="77">
        <f t="shared" si="32"/>
        <v>11.17381067905908</v>
      </c>
      <c r="K123" s="5">
        <f t="shared" si="33"/>
        <v>0.985553267264634</v>
      </c>
      <c r="L123" s="4">
        <f t="shared" si="34"/>
        <v>151095387.93032828</v>
      </c>
      <c r="M123" s="5">
        <f>SIN(F123*PI()/180)</f>
        <v>-0.3907311284892737</v>
      </c>
      <c r="N123" s="5">
        <f>COS(F123*PI()/180)</f>
        <v>0.9205048534524404</v>
      </c>
      <c r="O123" s="5">
        <f>TAN(F123*PI()/180)</f>
        <v>-0.4244748162096047</v>
      </c>
      <c r="P123" s="5">
        <f>SIN(C123*PI()/180)</f>
        <v>0.24647101141185238</v>
      </c>
      <c r="Q123" s="5">
        <f>COS(C123*PI()/180)</f>
        <v>0.9691501640786213</v>
      </c>
      <c r="R123" s="5">
        <f>TAN(C123*PI()/180)</f>
        <v>0.254316637965154</v>
      </c>
      <c r="S123" s="5">
        <f>R123*O123</f>
        <v>-0.10795100815930334</v>
      </c>
      <c r="T123" s="61">
        <f>37.6*K123*(G123*M123*P123+N123*Q123*H123)</f>
        <v>27.64573639276667</v>
      </c>
      <c r="U123" s="62" t="s">
        <v>30</v>
      </c>
    </row>
    <row r="124" spans="1:22" ht="12.75">
      <c r="A124" s="15">
        <v>30</v>
      </c>
      <c r="B124" s="16">
        <v>120</v>
      </c>
      <c r="C124" s="17">
        <f t="shared" si="28"/>
        <v>14.586996250938329</v>
      </c>
      <c r="D124" s="31">
        <f t="shared" si="29"/>
        <v>0.253448980741617</v>
      </c>
      <c r="E124" s="18">
        <f t="shared" si="30"/>
        <v>2.0484905522037553</v>
      </c>
      <c r="F124" s="17">
        <f t="shared" si="35"/>
        <v>-23</v>
      </c>
      <c r="G124" s="18">
        <f>ACOS(-S124)</f>
        <v>1.460105889166773</v>
      </c>
      <c r="H124" s="18">
        <f>SIN(G124)</f>
        <v>0.9938800659815961</v>
      </c>
      <c r="I124" s="18">
        <f t="shared" si="31"/>
        <v>0.19468078522223642</v>
      </c>
      <c r="J124" s="77">
        <f t="shared" si="32"/>
        <v>11.154492988188318</v>
      </c>
      <c r="K124" s="18">
        <f t="shared" si="33"/>
        <v>0.9850362531939133</v>
      </c>
      <c r="L124" s="17">
        <f t="shared" si="34"/>
        <v>151135035.30043682</v>
      </c>
      <c r="M124" s="18">
        <f>SIN(F124*PI()/180)</f>
        <v>-0.3907311284892737</v>
      </c>
      <c r="N124" s="18">
        <f>COS(F124*PI()/180)</f>
        <v>0.9205048534524404</v>
      </c>
      <c r="O124" s="18">
        <f>TAN(F124*PI()/180)</f>
        <v>-0.4244748162096047</v>
      </c>
      <c r="P124" s="18">
        <f>SIN(C124*PI()/180)</f>
        <v>0.2518497221864322</v>
      </c>
      <c r="Q124" s="18">
        <f>COS(C124*PI()/180)</f>
        <v>0.967766354775065</v>
      </c>
      <c r="R124" s="18">
        <f>TAN(C124*PI()/180)</f>
        <v>0.260238146267204</v>
      </c>
      <c r="S124" s="18">
        <f>R124*O124</f>
        <v>-0.11046453930749964</v>
      </c>
      <c r="T124" s="67">
        <f>37.6*K124*(G124*M124*P124+N124*Q124*H124)</f>
        <v>27.470586125578098</v>
      </c>
      <c r="U124" s="68" t="s">
        <v>30</v>
      </c>
      <c r="V124" s="1" t="s">
        <v>28</v>
      </c>
    </row>
    <row r="125" spans="1:23" ht="12.75">
      <c r="A125" s="2" t="s">
        <v>4</v>
      </c>
      <c r="B125" s="3">
        <v>121</v>
      </c>
      <c r="C125" s="4">
        <f t="shared" si="28"/>
        <v>14.900887455874654</v>
      </c>
      <c r="D125" s="30">
        <f t="shared" si="29"/>
        <v>0.2588203027693721</v>
      </c>
      <c r="E125" s="5">
        <f aca="true" t="shared" si="46" ref="E125:E131">2*PI()*(B125-1)/365</f>
        <v>2.065704758524795</v>
      </c>
      <c r="F125" s="4">
        <f aca="true" t="shared" si="47" ref="F125:F131">F124</f>
        <v>-23</v>
      </c>
      <c r="G125" s="5">
        <f aca="true" t="shared" si="48" ref="G125:G131">ACOS(-S125)</f>
        <v>1.4576037109598337</v>
      </c>
      <c r="H125" s="5">
        <f aca="true" t="shared" si="49" ref="H125:H188">SIN(G125)</f>
        <v>0.99360055301899</v>
      </c>
      <c r="I125" s="5">
        <f t="shared" si="31"/>
        <v>0.19434716146131115</v>
      </c>
      <c r="J125" s="77">
        <f t="shared" si="32"/>
        <v>11.13537757370257</v>
      </c>
      <c r="K125" s="5">
        <f t="shared" si="33"/>
        <v>0.9845241306349578</v>
      </c>
      <c r="L125" s="4">
        <f t="shared" si="34"/>
        <v>151174338.34844622</v>
      </c>
      <c r="M125" s="5">
        <f aca="true" t="shared" si="50" ref="M125:M131">SIN(F125*PI()/180)</f>
        <v>-0.3907311284892737</v>
      </c>
      <c r="N125" s="5">
        <f aca="true" t="shared" si="51" ref="N125:N131">COS(F125*PI()/180)</f>
        <v>0.9205048534524404</v>
      </c>
      <c r="O125" s="5">
        <f aca="true" t="shared" si="52" ref="O125:O131">TAN(F125*PI()/180)</f>
        <v>-0.4244748162096047</v>
      </c>
      <c r="P125" s="5">
        <f aca="true" t="shared" si="53" ref="P125:P131">SIN(C125*PI()/180)</f>
        <v>0.2571477613490156</v>
      </c>
      <c r="Q125" s="5">
        <f aca="true" t="shared" si="54" ref="Q125:Q131">COS(C125*PI()/180)</f>
        <v>0.9663720964686375</v>
      </c>
      <c r="R125" s="5">
        <f aca="true" t="shared" si="55" ref="R125:R131">TAN(C125*PI()/180)</f>
        <v>0.2660960123835292</v>
      </c>
      <c r="S125" s="5">
        <f aca="true" t="shared" si="56" ref="S125:S131">R125*O125</f>
        <v>-0.11295105595060725</v>
      </c>
      <c r="T125" s="61">
        <f aca="true" t="shared" si="57" ref="T125:T131">37.6*K125*(G125*M125*P125+N125*Q125*H125)</f>
        <v>27.297297341246697</v>
      </c>
      <c r="U125" s="62" t="s">
        <v>30</v>
      </c>
      <c r="V125" s="32">
        <f>AVERAGE(T95:T124)</f>
        <v>30.176299215320707</v>
      </c>
      <c r="W125" s="1" t="s">
        <v>30</v>
      </c>
    </row>
    <row r="126" spans="1:21" ht="12.75">
      <c r="A126" s="2">
        <v>2</v>
      </c>
      <c r="B126" s="3">
        <v>122</v>
      </c>
      <c r="C126" s="4">
        <f t="shared" si="28"/>
        <v>15.210363206270298</v>
      </c>
      <c r="D126" s="30">
        <f t="shared" si="29"/>
        <v>0.264121027612126</v>
      </c>
      <c r="E126" s="5">
        <f t="shared" si="46"/>
        <v>2.0829189648458355</v>
      </c>
      <c r="F126" s="4">
        <f t="shared" si="47"/>
        <v>-23</v>
      </c>
      <c r="G126" s="5">
        <f t="shared" si="48"/>
        <v>1.4551288787742678</v>
      </c>
      <c r="H126" s="5">
        <f t="shared" si="49"/>
        <v>0.9933179755977067</v>
      </c>
      <c r="I126" s="5">
        <f t="shared" si="31"/>
        <v>0.19401718383656905</v>
      </c>
      <c r="J126" s="77">
        <f t="shared" si="32"/>
        <v>11.116471069410206</v>
      </c>
      <c r="K126" s="5">
        <f t="shared" si="33"/>
        <v>0.9840170344860686</v>
      </c>
      <c r="L126" s="4">
        <f t="shared" si="34"/>
        <v>151213285.87084863</v>
      </c>
      <c r="M126" s="5">
        <f t="shared" si="50"/>
        <v>-0.3907311284892737</v>
      </c>
      <c r="N126" s="5">
        <f t="shared" si="51"/>
        <v>0.9205048534524404</v>
      </c>
      <c r="O126" s="5">
        <f t="shared" si="52"/>
        <v>-0.4244748162096047</v>
      </c>
      <c r="P126" s="5">
        <f t="shared" si="53"/>
        <v>0.26236371888259463</v>
      </c>
      <c r="Q126" s="5">
        <f t="shared" si="54"/>
        <v>0.9649690559878564</v>
      </c>
      <c r="R126" s="5">
        <f t="shared" si="55"/>
        <v>0.27188821989116335</v>
      </c>
      <c r="S126" s="5">
        <f t="shared" si="56"/>
        <v>-0.11540970216785815</v>
      </c>
      <c r="T126" s="61">
        <f t="shared" si="57"/>
        <v>27.125947496974828</v>
      </c>
      <c r="U126" s="62" t="s">
        <v>30</v>
      </c>
    </row>
    <row r="127" spans="1:21" ht="12.75">
      <c r="A127" s="2">
        <v>3</v>
      </c>
      <c r="B127" s="3">
        <v>123</v>
      </c>
      <c r="C127" s="4">
        <f t="shared" si="28"/>
        <v>15.515331797781418</v>
      </c>
      <c r="D127" s="30">
        <f t="shared" si="29"/>
        <v>0.2693496132596172</v>
      </c>
      <c r="E127" s="5">
        <f t="shared" si="46"/>
        <v>2.1001331711668754</v>
      </c>
      <c r="F127" s="4">
        <f t="shared" si="47"/>
        <v>-23</v>
      </c>
      <c r="G127" s="5">
        <f t="shared" si="48"/>
        <v>1.4526822697591142</v>
      </c>
      <c r="H127" s="5">
        <f t="shared" si="49"/>
        <v>0.9930326405142421</v>
      </c>
      <c r="I127" s="5">
        <f t="shared" si="31"/>
        <v>0.19369096930121524</v>
      </c>
      <c r="J127" s="77">
        <f t="shared" si="32"/>
        <v>11.097780176299747</v>
      </c>
      <c r="K127" s="5">
        <f t="shared" si="33"/>
        <v>0.9835150976725757</v>
      </c>
      <c r="L127" s="4">
        <f t="shared" si="34"/>
        <v>151251866.79029286</v>
      </c>
      <c r="M127" s="5">
        <f t="shared" si="50"/>
        <v>-0.3907311284892737</v>
      </c>
      <c r="N127" s="5">
        <f t="shared" si="51"/>
        <v>0.9205048534524404</v>
      </c>
      <c r="O127" s="5">
        <f t="shared" si="52"/>
        <v>-0.4244748162096047</v>
      </c>
      <c r="P127" s="5">
        <f t="shared" si="53"/>
        <v>0.26749622471915624</v>
      </c>
      <c r="Q127" s="5">
        <f t="shared" si="54"/>
        <v>0.9635589082982933</v>
      </c>
      <c r="R127" s="5">
        <f t="shared" si="55"/>
        <v>0.2776127358851071</v>
      </c>
      <c r="S127" s="5">
        <f t="shared" si="56"/>
        <v>-0.11783961504227637</v>
      </c>
      <c r="T127" s="61">
        <f t="shared" si="57"/>
        <v>26.956613051892038</v>
      </c>
      <c r="U127" s="62" t="s">
        <v>30</v>
      </c>
    </row>
    <row r="128" spans="1:21" ht="12.75">
      <c r="A128" s="2">
        <v>4</v>
      </c>
      <c r="B128" s="3">
        <v>124</v>
      </c>
      <c r="C128" s="4">
        <f t="shared" si="28"/>
        <v>15.815702861632552</v>
      </c>
      <c r="D128" s="30">
        <f t="shared" si="29"/>
        <v>0.274504524606698</v>
      </c>
      <c r="E128" s="5">
        <f t="shared" si="46"/>
        <v>2.1173473774879152</v>
      </c>
      <c r="F128" s="4">
        <f t="shared" si="47"/>
        <v>-23</v>
      </c>
      <c r="G128" s="5">
        <f t="shared" si="48"/>
        <v>1.4502647693756126</v>
      </c>
      <c r="H128" s="5">
        <f t="shared" si="49"/>
        <v>0.9927448616842297</v>
      </c>
      <c r="I128" s="5">
        <f t="shared" si="31"/>
        <v>0.19336863591674833</v>
      </c>
      <c r="J128" s="77">
        <f t="shared" si="32"/>
        <v>11.07931165886085</v>
      </c>
      <c r="K128" s="5">
        <f t="shared" si="33"/>
        <v>0.9830184511279975</v>
      </c>
      <c r="L128" s="4">
        <f t="shared" si="34"/>
        <v>151290070.1583623</v>
      </c>
      <c r="M128" s="5">
        <f t="shared" si="50"/>
        <v>-0.3907311284892737</v>
      </c>
      <c r="N128" s="5">
        <f t="shared" si="51"/>
        <v>0.9205048534524404</v>
      </c>
      <c r="O128" s="5">
        <f t="shared" si="52"/>
        <v>-0.4244748162096047</v>
      </c>
      <c r="P128" s="5">
        <f t="shared" si="53"/>
        <v>0.27254394866144777</v>
      </c>
      <c r="Q128" s="5">
        <f t="shared" si="54"/>
        <v>0.962143334461153</v>
      </c>
      <c r="R128" s="5">
        <f t="shared" si="55"/>
        <v>0.28326751212602397</v>
      </c>
      <c r="S128" s="5">
        <f t="shared" si="56"/>
        <v>-0.120239925147846</v>
      </c>
      <c r="T128" s="61">
        <f t="shared" si="57"/>
        <v>26.789369419576456</v>
      </c>
      <c r="U128" s="62" t="s">
        <v>30</v>
      </c>
    </row>
    <row r="129" spans="1:21" ht="12.75">
      <c r="A129" s="2">
        <v>5</v>
      </c>
      <c r="B129" s="3">
        <v>125</v>
      </c>
      <c r="C129" s="4">
        <f t="shared" si="28"/>
        <v>16.111387391394977</v>
      </c>
      <c r="D129" s="30">
        <f t="shared" si="29"/>
        <v>0.2795842341554035</v>
      </c>
      <c r="E129" s="5">
        <f t="shared" si="46"/>
        <v>2.134561583808955</v>
      </c>
      <c r="F129" s="4">
        <f t="shared" si="47"/>
        <v>-23</v>
      </c>
      <c r="G129" s="5">
        <f t="shared" si="48"/>
        <v>1.447877270866153</v>
      </c>
      <c r="H129" s="5">
        <f t="shared" si="49"/>
        <v>0.9924549599193506</v>
      </c>
      <c r="I129" s="5">
        <f t="shared" si="31"/>
        <v>0.1930503027821537</v>
      </c>
      <c r="J129" s="77">
        <f t="shared" si="32"/>
        <v>11.061072341027348</v>
      </c>
      <c r="K129" s="5">
        <f t="shared" si="33"/>
        <v>0.9825272237763405</v>
      </c>
      <c r="L129" s="4">
        <f t="shared" si="34"/>
        <v>151327885.15828148</v>
      </c>
      <c r="M129" s="5">
        <f t="shared" si="50"/>
        <v>-0.3907311284892737</v>
      </c>
      <c r="N129" s="5">
        <f t="shared" si="51"/>
        <v>0.9205048534524404</v>
      </c>
      <c r="O129" s="5">
        <f t="shared" si="52"/>
        <v>-0.4244748162096047</v>
      </c>
      <c r="P129" s="5">
        <f t="shared" si="53"/>
        <v>0.27750560025313226</v>
      </c>
      <c r="Q129" s="5">
        <f t="shared" si="54"/>
        <v>0.9607240195957155</v>
      </c>
      <c r="R129" s="5">
        <f t="shared" si="55"/>
        <v>0.2888504862925256</v>
      </c>
      <c r="S129" s="5">
        <f t="shared" si="56"/>
        <v>-0.12260975708107473</v>
      </c>
      <c r="T129" s="61">
        <f t="shared" si="57"/>
        <v>26.624290922456492</v>
      </c>
      <c r="U129" s="62" t="s">
        <v>30</v>
      </c>
    </row>
    <row r="130" spans="1:21" ht="12.75">
      <c r="A130" s="2">
        <v>6</v>
      </c>
      <c r="B130" s="3">
        <v>126</v>
      </c>
      <c r="C130" s="4">
        <f t="shared" si="28"/>
        <v>16.402297769361116</v>
      </c>
      <c r="D130" s="30">
        <f t="shared" si="29"/>
        <v>0.28458722275662685</v>
      </c>
      <c r="E130" s="5">
        <f t="shared" si="46"/>
        <v>2.151775790129995</v>
      </c>
      <c r="F130" s="4">
        <f t="shared" si="47"/>
        <v>-23</v>
      </c>
      <c r="G130" s="5">
        <f t="shared" si="48"/>
        <v>1.4455206746734361</v>
      </c>
      <c r="H130" s="5">
        <f t="shared" si="49"/>
        <v>0.9921632626793949</v>
      </c>
      <c r="I130" s="5">
        <f t="shared" si="31"/>
        <v>0.19273608995645816</v>
      </c>
      <c r="J130" s="77">
        <f t="shared" si="32"/>
        <v>11.043069101739922</v>
      </c>
      <c r="K130" s="5">
        <f t="shared" si="33"/>
        <v>0.9820415425155187</v>
      </c>
      <c r="L130" s="4">
        <f t="shared" si="34"/>
        <v>151365301.1075515</v>
      </c>
      <c r="M130" s="5">
        <f t="shared" si="50"/>
        <v>-0.3907311284892737</v>
      </c>
      <c r="N130" s="5">
        <f t="shared" si="51"/>
        <v>0.9205048534524404</v>
      </c>
      <c r="O130" s="5">
        <f t="shared" si="52"/>
        <v>-0.4244748162096047</v>
      </c>
      <c r="P130" s="5">
        <f t="shared" si="53"/>
        <v>0.2823799285988731</v>
      </c>
      <c r="Q130" s="5">
        <f t="shared" si="54"/>
        <v>0.9593026508482583</v>
      </c>
      <c r="R130" s="5">
        <f t="shared" si="55"/>
        <v>0.2943595833381469</v>
      </c>
      <c r="S130" s="5">
        <f t="shared" si="56"/>
        <v>-0.12494823003699572</v>
      </c>
      <c r="T130" s="61">
        <f t="shared" si="57"/>
        <v>26.461450748118526</v>
      </c>
      <c r="U130" s="62" t="s">
        <v>30</v>
      </c>
    </row>
    <row r="131" spans="1:21" ht="12.75">
      <c r="A131" s="2">
        <v>7</v>
      </c>
      <c r="B131" s="3">
        <v>127</v>
      </c>
      <c r="C131" s="4">
        <f t="shared" si="28"/>
        <v>16.688347792507603</v>
      </c>
      <c r="D131" s="30">
        <f t="shared" si="29"/>
        <v>0.28951198039006854</v>
      </c>
      <c r="E131" s="5">
        <f t="shared" si="46"/>
        <v>2.1689899964510353</v>
      </c>
      <c r="F131" s="4">
        <f t="shared" si="47"/>
        <v>-23</v>
      </c>
      <c r="G131" s="5">
        <f t="shared" si="48"/>
        <v>1.4431958878096687</v>
      </c>
      <c r="H131" s="5">
        <f t="shared" si="49"/>
        <v>0.9918701037987833</v>
      </c>
      <c r="I131" s="5">
        <f t="shared" si="31"/>
        <v>0.19242611837462248</v>
      </c>
      <c r="J131" s="77">
        <f t="shared" si="32"/>
        <v>11.025308870127047</v>
      </c>
      <c r="K131" s="5">
        <f t="shared" si="33"/>
        <v>0.9815615322018703</v>
      </c>
      <c r="L131" s="4">
        <f t="shared" si="34"/>
        <v>151402307.46051398</v>
      </c>
      <c r="M131" s="5">
        <f t="shared" si="50"/>
        <v>-0.3907311284892737</v>
      </c>
      <c r="N131" s="5">
        <f t="shared" si="51"/>
        <v>0.9205048534524404</v>
      </c>
      <c r="O131" s="5">
        <f t="shared" si="52"/>
        <v>-0.4244748162096047</v>
      </c>
      <c r="P131" s="5">
        <f t="shared" si="53"/>
        <v>0.2871657221360204</v>
      </c>
      <c r="Q131" s="5">
        <f t="shared" si="54"/>
        <v>0.9578809153700151</v>
      </c>
      <c r="R131" s="5">
        <f t="shared" si="55"/>
        <v>0.29979271695280885</v>
      </c>
      <c r="S131" s="5">
        <f t="shared" si="56"/>
        <v>-0.12725445842952157</v>
      </c>
      <c r="T131" s="61">
        <f t="shared" si="57"/>
        <v>26.30092090753974</v>
      </c>
      <c r="U131" s="62" t="s">
        <v>30</v>
      </c>
    </row>
    <row r="132" spans="1:21" ht="12.75">
      <c r="A132" s="2">
        <v>8</v>
      </c>
      <c r="B132" s="3">
        <v>128</v>
      </c>
      <c r="C132" s="4">
        <f t="shared" si="28"/>
        <v>16.969452698039134</v>
      </c>
      <c r="D132" s="30">
        <f t="shared" si="29"/>
        <v>0.2943570069810007</v>
      </c>
      <c r="E132" s="5">
        <f aca="true" t="shared" si="58" ref="E132:E195">2*PI()*(B132-1)/365</f>
        <v>2.186204202772075</v>
      </c>
      <c r="F132" s="4">
        <f aca="true" t="shared" si="59" ref="F132:F195">F131</f>
        <v>-23</v>
      </c>
      <c r="G132" s="5">
        <f aca="true" t="shared" si="60" ref="G132:G195">ACOS(-S132)</f>
        <v>1.4409038231757794</v>
      </c>
      <c r="H132" s="5">
        <f t="shared" si="49"/>
        <v>0.9915758231869488</v>
      </c>
      <c r="I132" s="5">
        <f t="shared" si="31"/>
        <v>0.19212050975677059</v>
      </c>
      <c r="J132" s="77">
        <f t="shared" si="32"/>
        <v>11.00779862030415</v>
      </c>
      <c r="K132" s="5">
        <f t="shared" si="33"/>
        <v>0.981087315635751</v>
      </c>
      <c r="L132" s="4">
        <f t="shared" si="34"/>
        <v>151438893.81084368</v>
      </c>
      <c r="M132" s="5">
        <f aca="true" t="shared" si="61" ref="M132:M195">SIN(F132*PI()/180)</f>
        <v>-0.3907311284892737</v>
      </c>
      <c r="N132" s="5">
        <f aca="true" t="shared" si="62" ref="N132:N195">COS(F132*PI()/180)</f>
        <v>0.9205048534524404</v>
      </c>
      <c r="O132" s="5">
        <f aca="true" t="shared" si="63" ref="O132:O195">TAN(F132*PI()/180)</f>
        <v>-0.4244748162096047</v>
      </c>
      <c r="P132" s="5">
        <f aca="true" t="shared" si="64" ref="P132:P195">SIN(C132*PI()/180)</f>
        <v>0.2918618083596622</v>
      </c>
      <c r="Q132" s="5">
        <f aca="true" t="shared" si="65" ref="Q132:Q195">COS(C132*PI()/180)</f>
        <v>0.9564604983066618</v>
      </c>
      <c r="R132" s="5">
        <f aca="true" t="shared" si="66" ref="R132:R195">TAN(C132*PI()/180)</f>
        <v>0.30514779112820717</v>
      </c>
      <c r="S132" s="5">
        <f aca="true" t="shared" si="67" ref="S132:S195">R132*O132</f>
        <v>-0.12952755255591258</v>
      </c>
      <c r="T132" s="61">
        <f aca="true" t="shared" si="68" ref="T132:T195">37.6*K132*(G132*M132*P132+N132*Q132*H132)</f>
        <v>26.142772195260132</v>
      </c>
      <c r="U132" s="62" t="s">
        <v>30</v>
      </c>
    </row>
    <row r="133" spans="1:21" ht="12.75">
      <c r="A133" s="2">
        <v>9</v>
      </c>
      <c r="B133" s="3">
        <v>129</v>
      </c>
      <c r="C133" s="4">
        <f t="shared" si="28"/>
        <v>17.245529188505444</v>
      </c>
      <c r="D133" s="30">
        <f t="shared" si="29"/>
        <v>0.2991208132522704</v>
      </c>
      <c r="E133" s="5">
        <f t="shared" si="58"/>
        <v>2.203418409093115</v>
      </c>
      <c r="F133" s="4">
        <f t="shared" si="59"/>
        <v>-23</v>
      </c>
      <c r="G133" s="5">
        <f t="shared" si="60"/>
        <v>1.4386453988308128</v>
      </c>
      <c r="H133" s="5">
        <f t="shared" si="49"/>
        <v>0.9912807665020736</v>
      </c>
      <c r="I133" s="5">
        <f t="shared" si="31"/>
        <v>0.19181938651077504</v>
      </c>
      <c r="J133" s="77">
        <f t="shared" si="32"/>
        <v>10.990545365792137</v>
      </c>
      <c r="K133" s="5">
        <f t="shared" si="33"/>
        <v>0.9806190135481837</v>
      </c>
      <c r="L133" s="4">
        <f t="shared" si="34"/>
        <v>151475049.8939691</v>
      </c>
      <c r="M133" s="5">
        <f t="shared" si="61"/>
        <v>-0.3907311284892737</v>
      </c>
      <c r="N133" s="5">
        <f t="shared" si="62"/>
        <v>0.9205048534524404</v>
      </c>
      <c r="O133" s="5">
        <f t="shared" si="63"/>
        <v>-0.4244748162096047</v>
      </c>
      <c r="P133" s="5">
        <f t="shared" si="64"/>
        <v>0.29646705350291136</v>
      </c>
      <c r="Q133" s="5">
        <f t="shared" si="65"/>
        <v>0.955043080801752</v>
      </c>
      <c r="R133" s="5">
        <f t="shared" si="66"/>
        <v>0.3104227018262143</v>
      </c>
      <c r="S133" s="5">
        <f t="shared" si="67"/>
        <v>-0.13176661930497124</v>
      </c>
      <c r="T133" s="61">
        <f t="shared" si="68"/>
        <v>25.987074151501947</v>
      </c>
      <c r="U133" s="62" t="s">
        <v>30</v>
      </c>
    </row>
    <row r="134" spans="1:21" ht="12.75">
      <c r="A134" s="2">
        <v>10</v>
      </c>
      <c r="B134" s="3">
        <v>130</v>
      </c>
      <c r="C134" s="4">
        <f aca="true" t="shared" si="69" ref="C134:C197">23.45*SIN(2*PI()/365*(284+B134))</f>
        <v>17.516495456484208</v>
      </c>
      <c r="D134" s="30">
        <f aca="true" t="shared" si="70" ref="D134:D197">0.006918-0.399912*COS(E134)+0.070257*SIN(E134)-0.006758*COS(2*E134)+0.000907*SIN(2*E134)-0.002697*COS(3*E134)+0.00148*SIN(3*E134)</f>
        <v>0.30380192160984787</v>
      </c>
      <c r="E134" s="5">
        <f t="shared" si="58"/>
        <v>2.220632615414155</v>
      </c>
      <c r="F134" s="4">
        <f t="shared" si="59"/>
        <v>-23</v>
      </c>
      <c r="G134" s="5">
        <f t="shared" si="60"/>
        <v>1.4364215372118272</v>
      </c>
      <c r="H134" s="5">
        <f t="shared" si="49"/>
        <v>0.9909852847977798</v>
      </c>
      <c r="I134" s="5">
        <f aca="true" t="shared" si="71" ref="I134:I197">2*G134/15</f>
        <v>0.19152287162824363</v>
      </c>
      <c r="J134" s="77">
        <f aca="true" t="shared" si="72" ref="J134:J197">I134*180/3.1415629</f>
        <v>10.973556153557789</v>
      </c>
      <c r="K134" s="5">
        <f aca="true" t="shared" si="73" ref="K134:K197">1.00011+0.034221*COS(E134)+0.00128*SIN(E134)+0.000719*COS(2*E134)+0.000077*SIN(2*E134)</f>
        <v>0.9801567445885375</v>
      </c>
      <c r="L134" s="4">
        <f aca="true" t="shared" si="74" ref="L134:L197">150*10^6*SQRT(K134)/K134</f>
        <v>151510765.58942178</v>
      </c>
      <c r="M134" s="5">
        <f t="shared" si="61"/>
        <v>-0.3907311284892737</v>
      </c>
      <c r="N134" s="5">
        <f t="shared" si="62"/>
        <v>0.9205048534524404</v>
      </c>
      <c r="O134" s="5">
        <f t="shared" si="63"/>
        <v>-0.4244748162096047</v>
      </c>
      <c r="P134" s="5">
        <f t="shared" si="64"/>
        <v>0.3009803621743929</v>
      </c>
      <c r="Q134" s="5">
        <f t="shared" si="65"/>
        <v>0.9536303380164514</v>
      </c>
      <c r="R134" s="5">
        <f t="shared" si="66"/>
        <v>0.31561533874900755</v>
      </c>
      <c r="S134" s="5">
        <f t="shared" si="67"/>
        <v>-0.1339707629084171</v>
      </c>
      <c r="T134" s="61">
        <f t="shared" si="68"/>
        <v>25.833895026239077</v>
      </c>
      <c r="U134" s="62" t="s">
        <v>30</v>
      </c>
    </row>
    <row r="135" spans="1:21" ht="12.75">
      <c r="A135" s="2">
        <v>11</v>
      </c>
      <c r="B135" s="3">
        <v>131</v>
      </c>
      <c r="C135" s="4">
        <f t="shared" si="69"/>
        <v>17.782271208822284</v>
      </c>
      <c r="D135" s="30">
        <f t="shared" si="70"/>
        <v>0.30839886706011527</v>
      </c>
      <c r="E135" s="5">
        <f t="shared" si="58"/>
        <v>2.237846821735195</v>
      </c>
      <c r="F135" s="4">
        <f t="shared" si="59"/>
        <v>-23</v>
      </c>
      <c r="G135" s="5">
        <f t="shared" si="60"/>
        <v>1.4342331643048176</v>
      </c>
      <c r="H135" s="5">
        <f t="shared" si="49"/>
        <v>0.9906897341424874</v>
      </c>
      <c r="I135" s="5">
        <f t="shared" si="71"/>
        <v>0.1912310885739757</v>
      </c>
      <c r="J135" s="77">
        <f t="shared" si="72"/>
        <v>10.956838057680024</v>
      </c>
      <c r="K135" s="5">
        <f t="shared" si="73"/>
        <v>0.9797006253132131</v>
      </c>
      <c r="L135" s="4">
        <f t="shared" si="74"/>
        <v>151546030.92311445</v>
      </c>
      <c r="M135" s="5">
        <f t="shared" si="61"/>
        <v>-0.3907311284892737</v>
      </c>
      <c r="N135" s="5">
        <f t="shared" si="62"/>
        <v>0.9205048534524404</v>
      </c>
      <c r="O135" s="5">
        <f t="shared" si="63"/>
        <v>-0.4244748162096047</v>
      </c>
      <c r="P135" s="5">
        <f t="shared" si="64"/>
        <v>0.3054006769549796</v>
      </c>
      <c r="Q135" s="5">
        <f t="shared" si="65"/>
        <v>0.9522239371678493</v>
      </c>
      <c r="R135" s="5">
        <f t="shared" si="66"/>
        <v>0.32072358720924105</v>
      </c>
      <c r="S135" s="5">
        <f t="shared" si="67"/>
        <v>-0.13613908573472772</v>
      </c>
      <c r="T135" s="61">
        <f t="shared" si="68"/>
        <v>25.683301745213775</v>
      </c>
      <c r="U135" s="62" t="s">
        <v>30</v>
      </c>
    </row>
    <row r="136" spans="1:21" ht="12.75">
      <c r="A136" s="2">
        <v>12</v>
      </c>
      <c r="B136" s="3">
        <v>132</v>
      </c>
      <c r="C136" s="4">
        <f t="shared" si="69"/>
        <v>18.042777690428327</v>
      </c>
      <c r="D136" s="30">
        <f t="shared" si="70"/>
        <v>0.3129101981569881</v>
      </c>
      <c r="E136" s="5">
        <f t="shared" si="58"/>
        <v>2.255061028056235</v>
      </c>
      <c r="F136" s="4">
        <f t="shared" si="59"/>
        <v>-23</v>
      </c>
      <c r="G136" s="5">
        <f t="shared" si="60"/>
        <v>1.4320812087673729</v>
      </c>
      <c r="H136" s="5">
        <f t="shared" si="49"/>
        <v>0.9903944752112755</v>
      </c>
      <c r="I136" s="5">
        <f t="shared" si="71"/>
        <v>0.19094416116898305</v>
      </c>
      <c r="J136" s="77">
        <f t="shared" si="72"/>
        <v>10.940398172647425</v>
      </c>
      <c r="K136" s="5">
        <f t="shared" si="73"/>
        <v>0.9792507701753119</v>
      </c>
      <c r="L136" s="4">
        <f t="shared" si="74"/>
        <v>151580836.06954747</v>
      </c>
      <c r="M136" s="5">
        <f t="shared" si="61"/>
        <v>-0.3907311284892737</v>
      </c>
      <c r="N136" s="5">
        <f t="shared" si="62"/>
        <v>0.9205048534524404</v>
      </c>
      <c r="O136" s="5">
        <f t="shared" si="63"/>
        <v>-0.4244748162096047</v>
      </c>
      <c r="P136" s="5">
        <f t="shared" si="64"/>
        <v>0.3097269779559139</v>
      </c>
      <c r="Q136" s="5">
        <f t="shared" si="65"/>
        <v>0.9508255355880472</v>
      </c>
      <c r="R136" s="5">
        <f t="shared" si="66"/>
        <v>0.325745330098187</v>
      </c>
      <c r="S136" s="5">
        <f t="shared" si="67"/>
        <v>-0.13827068912456494</v>
      </c>
      <c r="T136" s="61">
        <f t="shared" si="68"/>
        <v>25.53535987789235</v>
      </c>
      <c r="U136" s="62" t="s">
        <v>30</v>
      </c>
    </row>
    <row r="137" spans="1:21" ht="12.75">
      <c r="A137" s="2">
        <v>13</v>
      </c>
      <c r="B137" s="3">
        <v>133</v>
      </c>
      <c r="C137" s="4">
        <f t="shared" si="69"/>
        <v>18.297937707609677</v>
      </c>
      <c r="D137" s="30">
        <f t="shared" si="70"/>
        <v>0.3173344779768556</v>
      </c>
      <c r="E137" s="5">
        <f t="shared" si="58"/>
        <v>2.272275234377275</v>
      </c>
      <c r="F137" s="4">
        <f t="shared" si="59"/>
        <v>-23</v>
      </c>
      <c r="G137" s="5">
        <f t="shared" si="60"/>
        <v>1.4299666010039833</v>
      </c>
      <c r="H137" s="5">
        <f t="shared" si="49"/>
        <v>0.9900998728502066</v>
      </c>
      <c r="I137" s="5">
        <f t="shared" si="71"/>
        <v>0.19066221346719778</v>
      </c>
      <c r="J137" s="77">
        <f t="shared" si="72"/>
        <v>10.924243606294054</v>
      </c>
      <c r="K137" s="5">
        <f t="shared" si="73"/>
        <v>0.9788072915152602</v>
      </c>
      <c r="L137" s="4">
        <f t="shared" si="74"/>
        <v>151615171.35394487</v>
      </c>
      <c r="M137" s="5">
        <f t="shared" si="61"/>
        <v>-0.3907311284892737</v>
      </c>
      <c r="N137" s="5">
        <f t="shared" si="62"/>
        <v>0.9205048534524404</v>
      </c>
      <c r="O137" s="5">
        <f t="shared" si="63"/>
        <v>-0.4244748162096047</v>
      </c>
      <c r="P137" s="5">
        <f t="shared" si="64"/>
        <v>0.31395828234052137</v>
      </c>
      <c r="Q137" s="5">
        <f t="shared" si="65"/>
        <v>0.9494367788061454</v>
      </c>
      <c r="R137" s="5">
        <f t="shared" si="66"/>
        <v>0.33067844994935136</v>
      </c>
      <c r="S137" s="5">
        <f t="shared" si="67"/>
        <v>-0.14036467426672788</v>
      </c>
      <c r="T137" s="61">
        <f t="shared" si="68"/>
        <v>25.390133607346254</v>
      </c>
      <c r="U137" s="62" t="s">
        <v>30</v>
      </c>
    </row>
    <row r="138" spans="1:21" ht="12.75">
      <c r="A138" s="2">
        <v>14</v>
      </c>
      <c r="B138" s="3">
        <v>134</v>
      </c>
      <c r="C138" s="4">
        <f t="shared" si="69"/>
        <v>18.54767565094641</v>
      </c>
      <c r="D138" s="30">
        <f t="shared" si="70"/>
        <v>0.3216702851192379</v>
      </c>
      <c r="E138" s="5">
        <f t="shared" si="58"/>
        <v>2.289489440698315</v>
      </c>
      <c r="F138" s="4">
        <f t="shared" si="59"/>
        <v>-23</v>
      </c>
      <c r="G138" s="5">
        <f t="shared" si="60"/>
        <v>1.4278902721951188</v>
      </c>
      <c r="H138" s="5">
        <f t="shared" si="49"/>
        <v>0.9898062956132176</v>
      </c>
      <c r="I138" s="5">
        <f t="shared" si="71"/>
        <v>0.19038536962601585</v>
      </c>
      <c r="J138" s="77">
        <f t="shared" si="72"/>
        <v>10.90838147238206</v>
      </c>
      <c r="K138" s="5">
        <f t="shared" si="73"/>
        <v>0.9783702995523634</v>
      </c>
      <c r="L138" s="4">
        <f t="shared" si="74"/>
        <v>151649027.25431964</v>
      </c>
      <c r="M138" s="5">
        <f t="shared" si="61"/>
        <v>-0.3907311284892737</v>
      </c>
      <c r="N138" s="5">
        <f t="shared" si="62"/>
        <v>0.9205048534524404</v>
      </c>
      <c r="O138" s="5">
        <f t="shared" si="63"/>
        <v>-0.4244748162096047</v>
      </c>
      <c r="P138" s="5">
        <f t="shared" si="64"/>
        <v>0.31809364381179106</v>
      </c>
      <c r="Q138" s="5">
        <f t="shared" si="65"/>
        <v>0.9480592986551725</v>
      </c>
      <c r="R138" s="5">
        <f t="shared" si="66"/>
        <v>0.3355208310946464</v>
      </c>
      <c r="S138" s="5">
        <f t="shared" si="67"/>
        <v>-0.14242014311339385</v>
      </c>
      <c r="T138" s="61">
        <f t="shared" si="68"/>
        <v>25.247685702040013</v>
      </c>
      <c r="U138" s="62" t="s">
        <v>30</v>
      </c>
    </row>
    <row r="139" spans="1:21" ht="12.75">
      <c r="A139" s="2">
        <v>15</v>
      </c>
      <c r="B139" s="3">
        <v>135</v>
      </c>
      <c r="C139" s="4">
        <f t="shared" si="69"/>
        <v>18.791917517696152</v>
      </c>
      <c r="D139" s="30">
        <f t="shared" si="70"/>
        <v>0.32591621473096355</v>
      </c>
      <c r="E139" s="5">
        <f t="shared" si="58"/>
        <v>2.3067036470193547</v>
      </c>
      <c r="F139" s="4">
        <f t="shared" si="59"/>
        <v>-23</v>
      </c>
      <c r="G139" s="5">
        <f t="shared" si="60"/>
        <v>1.4258531532814207</v>
      </c>
      <c r="H139" s="5">
        <f t="shared" si="49"/>
        <v>0.9895141152718193</v>
      </c>
      <c r="I139" s="5">
        <f t="shared" si="71"/>
        <v>0.1901137537708561</v>
      </c>
      <c r="J139" s="77">
        <f t="shared" si="72"/>
        <v>10.892818882841436</v>
      </c>
      <c r="K139" s="5">
        <f t="shared" si="73"/>
        <v>0.9779399023772641</v>
      </c>
      <c r="L139" s="4">
        <f t="shared" si="74"/>
        <v>151682394.40346894</v>
      </c>
      <c r="M139" s="5">
        <f t="shared" si="61"/>
        <v>-0.3907311284892737</v>
      </c>
      <c r="N139" s="5">
        <f t="shared" si="62"/>
        <v>0.9205048534524404</v>
      </c>
      <c r="O139" s="5">
        <f t="shared" si="63"/>
        <v>-0.4244748162096047</v>
      </c>
      <c r="P139" s="5">
        <f t="shared" si="64"/>
        <v>0.322132152068167</v>
      </c>
      <c r="Q139" s="5">
        <f t="shared" si="65"/>
        <v>0.9466947114059164</v>
      </c>
      <c r="R139" s="5">
        <f t="shared" si="66"/>
        <v>0.3402703619097811</v>
      </c>
      <c r="S139" s="5">
        <f t="shared" si="67"/>
        <v>-0.14443619933323001</v>
      </c>
      <c r="T139" s="61">
        <f t="shared" si="68"/>
        <v>25.10807748950219</v>
      </c>
      <c r="U139" s="62" t="s">
        <v>30</v>
      </c>
    </row>
    <row r="140" spans="1:21" ht="12.75">
      <c r="A140" s="2">
        <v>16</v>
      </c>
      <c r="B140" s="3">
        <v>136</v>
      </c>
      <c r="C140" s="4">
        <f t="shared" si="69"/>
        <v>19.03059093372261</v>
      </c>
      <c r="D140" s="30">
        <f t="shared" si="70"/>
        <v>0.33007087955159237</v>
      </c>
      <c r="E140" s="5">
        <f t="shared" si="58"/>
        <v>2.323917853340395</v>
      </c>
      <c r="F140" s="4">
        <f t="shared" si="59"/>
        <v>-23</v>
      </c>
      <c r="G140" s="5">
        <f t="shared" si="60"/>
        <v>1.4238561739045625</v>
      </c>
      <c r="H140" s="5">
        <f t="shared" si="49"/>
        <v>0.9892237062979988</v>
      </c>
      <c r="I140" s="5">
        <f t="shared" si="71"/>
        <v>0.18984748985394168</v>
      </c>
      <c r="J140" s="77">
        <f t="shared" si="72"/>
        <v>10.877562939678688</v>
      </c>
      <c r="K140" s="5">
        <f t="shared" si="73"/>
        <v>0.9775162059452743</v>
      </c>
      <c r="L140" s="4">
        <f t="shared" si="74"/>
        <v>151715263.5908999</v>
      </c>
      <c r="M140" s="5">
        <f t="shared" si="61"/>
        <v>-0.3907311284892737</v>
      </c>
      <c r="N140" s="5">
        <f t="shared" si="62"/>
        <v>0.9205048534524404</v>
      </c>
      <c r="O140" s="5">
        <f t="shared" si="63"/>
        <v>-0.4244748162096047</v>
      </c>
      <c r="P140" s="5">
        <f t="shared" si="64"/>
        <v>0.32607293222993705</v>
      </c>
      <c r="Q140" s="5">
        <f t="shared" si="65"/>
        <v>0.9453446159295408</v>
      </c>
      <c r="R140" s="5">
        <f t="shared" si="66"/>
        <v>0.3449249371450805</v>
      </c>
      <c r="S140" s="5">
        <f t="shared" si="67"/>
        <v>-0.1464119493007675</v>
      </c>
      <c r="T140" s="61">
        <f t="shared" si="68"/>
        <v>24.97136883185077</v>
      </c>
      <c r="U140" s="62" t="s">
        <v>30</v>
      </c>
    </row>
    <row r="141" spans="1:21" ht="12.75">
      <c r="A141" s="2">
        <v>17</v>
      </c>
      <c r="B141" s="3">
        <v>137</v>
      </c>
      <c r="C141" s="4">
        <f t="shared" si="69"/>
        <v>19.263625174941602</v>
      </c>
      <c r="D141" s="30">
        <f t="shared" si="70"/>
        <v>0.33413291097772674</v>
      </c>
      <c r="E141" s="5">
        <f t="shared" si="58"/>
        <v>2.341132059661435</v>
      </c>
      <c r="F141" s="4">
        <f t="shared" si="59"/>
        <v>-23</v>
      </c>
      <c r="G141" s="5">
        <f t="shared" si="60"/>
        <v>1.4219002613065668</v>
      </c>
      <c r="H141" s="5">
        <f t="shared" si="49"/>
        <v>0.9889354453208734</v>
      </c>
      <c r="I141" s="5">
        <f t="shared" si="71"/>
        <v>0.18958670150754223</v>
      </c>
      <c r="J141" s="77">
        <f t="shared" si="72"/>
        <v>10.862620726568169</v>
      </c>
      <c r="K141" s="5">
        <f t="shared" si="73"/>
        <v>0.977099314070557</v>
      </c>
      <c r="L141" s="4">
        <f t="shared" si="74"/>
        <v>151747625.7646865</v>
      </c>
      <c r="M141" s="5">
        <f t="shared" si="61"/>
        <v>-0.3907311284892737</v>
      </c>
      <c r="N141" s="5">
        <f t="shared" si="62"/>
        <v>0.9205048534524404</v>
      </c>
      <c r="O141" s="5">
        <f t="shared" si="63"/>
        <v>-0.4244748162096047</v>
      </c>
      <c r="P141" s="5">
        <f t="shared" si="64"/>
        <v>0.3299151442386664</v>
      </c>
      <c r="Q141" s="5">
        <f t="shared" si="65"/>
        <v>0.9440105918907795</v>
      </c>
      <c r="R141" s="5">
        <f t="shared" si="66"/>
        <v>0.3494824603375182</v>
      </c>
      <c r="S141" s="5">
        <f t="shared" si="67"/>
        <v>-0.1483465031202485</v>
      </c>
      <c r="T141" s="61">
        <f t="shared" si="68"/>
        <v>24.837618103139583</v>
      </c>
      <c r="U141" s="62" t="s">
        <v>30</v>
      </c>
    </row>
    <row r="142" spans="1:21" ht="12.75">
      <c r="A142" s="2">
        <v>18</v>
      </c>
      <c r="B142" s="3">
        <v>138</v>
      </c>
      <c r="C142" s="4">
        <f t="shared" si="69"/>
        <v>19.49095118827819</v>
      </c>
      <c r="D142" s="30">
        <f t="shared" si="70"/>
        <v>0.3381009601437927</v>
      </c>
      <c r="E142" s="5">
        <f t="shared" si="58"/>
        <v>2.3583462659824748</v>
      </c>
      <c r="F142" s="4">
        <f t="shared" si="59"/>
        <v>-23</v>
      </c>
      <c r="G142" s="5">
        <f t="shared" si="60"/>
        <v>1.4199863391895842</v>
      </c>
      <c r="H142" s="5">
        <f t="shared" si="49"/>
        <v>0.9886497105578058</v>
      </c>
      <c r="I142" s="5">
        <f t="shared" si="71"/>
        <v>0.18933151189194455</v>
      </c>
      <c r="J142" s="77">
        <f t="shared" si="72"/>
        <v>10.847999300141346</v>
      </c>
      <c r="K142" s="5">
        <f t="shared" si="73"/>
        <v>0.9766893284211244</v>
      </c>
      <c r="L142" s="4">
        <f t="shared" si="74"/>
        <v>151779472.03325787</v>
      </c>
      <c r="M142" s="5">
        <f t="shared" si="61"/>
        <v>-0.3907311284892737</v>
      </c>
      <c r="N142" s="5">
        <f t="shared" si="62"/>
        <v>0.9205048534524404</v>
      </c>
      <c r="O142" s="5">
        <f t="shared" si="63"/>
        <v>-0.4244748162096047</v>
      </c>
      <c r="P142" s="5">
        <f t="shared" si="64"/>
        <v>0.3336579822321557</v>
      </c>
      <c r="Q142" s="5">
        <f t="shared" si="65"/>
        <v>0.942694197973429</v>
      </c>
      <c r="R142" s="5">
        <f t="shared" si="66"/>
        <v>0.3539408462993004</v>
      </c>
      <c r="S142" s="5">
        <f t="shared" si="67"/>
        <v>-0.15023897568196748</v>
      </c>
      <c r="T142" s="61">
        <f t="shared" si="68"/>
        <v>24.706882168488033</v>
      </c>
      <c r="U142" s="62" t="s">
        <v>30</v>
      </c>
    </row>
    <row r="143" spans="1:21" ht="12.75">
      <c r="A143" s="2">
        <v>19</v>
      </c>
      <c r="B143" s="3">
        <v>139</v>
      </c>
      <c r="C143" s="4">
        <f t="shared" si="69"/>
        <v>19.7125016121285</v>
      </c>
      <c r="D143" s="30">
        <f t="shared" si="70"/>
        <v>0.34197369901679947</v>
      </c>
      <c r="E143" s="5">
        <f t="shared" si="58"/>
        <v>2.3755604723035146</v>
      </c>
      <c r="F143" s="4">
        <f t="shared" si="59"/>
        <v>-23</v>
      </c>
      <c r="G143" s="5">
        <f t="shared" si="60"/>
        <v>1.418115326538384</v>
      </c>
      <c r="H143" s="5">
        <f t="shared" si="49"/>
        <v>0.9883668812208554</v>
      </c>
      <c r="I143" s="5">
        <f t="shared" si="71"/>
        <v>0.18908204353845118</v>
      </c>
      <c r="J143" s="77">
        <f t="shared" si="72"/>
        <v>10.833705680991208</v>
      </c>
      <c r="K143" s="5">
        <f t="shared" si="73"/>
        <v>0.9762863485146288</v>
      </c>
      <c r="L143" s="4">
        <f t="shared" si="74"/>
        <v>151810793.66711944</v>
      </c>
      <c r="M143" s="5">
        <f t="shared" si="61"/>
        <v>-0.3907311284892737</v>
      </c>
      <c r="N143" s="5">
        <f t="shared" si="62"/>
        <v>0.9205048534524404</v>
      </c>
      <c r="O143" s="5">
        <f t="shared" si="63"/>
        <v>-0.4244748162096047</v>
      </c>
      <c r="P143" s="5">
        <f t="shared" si="64"/>
        <v>0.33730067389743906</v>
      </c>
      <c r="Q143" s="5">
        <f t="shared" si="65"/>
        <v>0.9413969701397671</v>
      </c>
      <c r="R143" s="5">
        <f t="shared" si="66"/>
        <v>0.35829802367789737</v>
      </c>
      <c r="S143" s="5">
        <f t="shared" si="67"/>
        <v>-0.15208848774894007</v>
      </c>
      <c r="T143" s="61">
        <f t="shared" si="68"/>
        <v>24.579216364951876</v>
      </c>
      <c r="U143" s="62" t="s">
        <v>30</v>
      </c>
    </row>
    <row r="144" spans="1:21" ht="12.75">
      <c r="A144" s="2">
        <v>20</v>
      </c>
      <c r="B144" s="3">
        <v>140</v>
      </c>
      <c r="C144" s="4">
        <f t="shared" si="69"/>
        <v>19.92821079632052</v>
      </c>
      <c r="D144" s="30">
        <f t="shared" si="70"/>
        <v>0.3457498215025395</v>
      </c>
      <c r="E144" s="5">
        <f t="shared" si="58"/>
        <v>2.392774678624555</v>
      </c>
      <c r="F144" s="4">
        <f t="shared" si="59"/>
        <v>-23</v>
      </c>
      <c r="G144" s="5">
        <f t="shared" si="60"/>
        <v>1.4162881364080138</v>
      </c>
      <c r="H144" s="5">
        <f t="shared" si="49"/>
        <v>0.9880873368996047</v>
      </c>
      <c r="I144" s="5">
        <f t="shared" si="71"/>
        <v>0.18883841818773517</v>
      </c>
      <c r="J144" s="77">
        <f t="shared" si="72"/>
        <v>10.819746844410576</v>
      </c>
      <c r="K144" s="5">
        <f t="shared" si="73"/>
        <v>0.9758904717149097</v>
      </c>
      <c r="L144" s="4">
        <f t="shared" si="74"/>
        <v>151841582.1005073</v>
      </c>
      <c r="M144" s="5">
        <f t="shared" si="61"/>
        <v>-0.3907311284892737</v>
      </c>
      <c r="N144" s="5">
        <f t="shared" si="62"/>
        <v>0.9205048534524404</v>
      </c>
      <c r="O144" s="5">
        <f t="shared" si="63"/>
        <v>-0.4244748162096047</v>
      </c>
      <c r="P144" s="5">
        <f t="shared" si="64"/>
        <v>0.3408424798043698</v>
      </c>
      <c r="Q144" s="5">
        <f t="shared" si="65"/>
        <v>0.9401204199254518</v>
      </c>
      <c r="R144" s="5">
        <f t="shared" si="66"/>
        <v>0.3625519375819934</v>
      </c>
      <c r="S144" s="5">
        <f t="shared" si="67"/>
        <v>-0.1538941670715527</v>
      </c>
      <c r="T144" s="61">
        <f t="shared" si="68"/>
        <v>24.454674484088684</v>
      </c>
      <c r="U144" s="62" t="s">
        <v>30</v>
      </c>
    </row>
    <row r="145" spans="1:21" ht="12.75">
      <c r="A145" s="2">
        <v>21</v>
      </c>
      <c r="B145" s="3">
        <v>141</v>
      </c>
      <c r="C145" s="4">
        <f t="shared" si="69"/>
        <v>20.138014821567573</v>
      </c>
      <c r="D145" s="30">
        <f t="shared" si="70"/>
        <v>0.34942804456063176</v>
      </c>
      <c r="E145" s="5">
        <f t="shared" si="58"/>
        <v>2.409988884945595</v>
      </c>
      <c r="F145" s="4">
        <f t="shared" si="59"/>
        <v>-23</v>
      </c>
      <c r="G145" s="5">
        <f t="shared" si="60"/>
        <v>1.4145056746793367</v>
      </c>
      <c r="H145" s="5">
        <f t="shared" si="49"/>
        <v>0.9878114569215735</v>
      </c>
      <c r="I145" s="5">
        <f t="shared" si="71"/>
        <v>0.18860075662391157</v>
      </c>
      <c r="J145" s="77">
        <f t="shared" si="72"/>
        <v>10.806129710885013</v>
      </c>
      <c r="K145" s="5">
        <f t="shared" si="73"/>
        <v>0.9755017932292762</v>
      </c>
      <c r="L145" s="4">
        <f t="shared" si="74"/>
        <v>151871828.93297622</v>
      </c>
      <c r="M145" s="5">
        <f t="shared" si="61"/>
        <v>-0.3907311284892737</v>
      </c>
      <c r="N145" s="5">
        <f t="shared" si="62"/>
        <v>0.9205048534524404</v>
      </c>
      <c r="O145" s="5">
        <f t="shared" si="63"/>
        <v>-0.4244748162096047</v>
      </c>
      <c r="P145" s="5">
        <f t="shared" si="64"/>
        <v>0.3442826927223529</v>
      </c>
      <c r="Q145" s="5">
        <f t="shared" si="65"/>
        <v>0.9388660327713672</v>
      </c>
      <c r="R145" s="5">
        <f t="shared" si="66"/>
        <v>0.366700552267389</v>
      </c>
      <c r="S145" s="5">
        <f t="shared" si="67"/>
        <v>-0.1556551495276605</v>
      </c>
      <c r="T145" s="61">
        <f t="shared" si="68"/>
        <v>24.333308756168023</v>
      </c>
      <c r="U145" s="62" t="s">
        <v>30</v>
      </c>
    </row>
    <row r="146" spans="1:21" ht="12.75">
      <c r="A146" s="2">
        <v>22</v>
      </c>
      <c r="B146" s="3">
        <v>142</v>
      </c>
      <c r="C146" s="4">
        <f t="shared" si="69"/>
        <v>20.341851518409033</v>
      </c>
      <c r="D146" s="30">
        <f t="shared" si="70"/>
        <v>0.3530071093257812</v>
      </c>
      <c r="E146" s="5">
        <f t="shared" si="58"/>
        <v>2.4272030912666347</v>
      </c>
      <c r="F146" s="4">
        <f t="shared" si="59"/>
        <v>-23</v>
      </c>
      <c r="G146" s="5">
        <f t="shared" si="60"/>
        <v>1.412768838785358</v>
      </c>
      <c r="H146" s="5">
        <f t="shared" si="49"/>
        <v>0.9875396196915991</v>
      </c>
      <c r="I146" s="5">
        <f t="shared" si="71"/>
        <v>0.1883691785047144</v>
      </c>
      <c r="J146" s="77">
        <f t="shared" si="72"/>
        <v>10.792861136362603</v>
      </c>
      <c r="K146" s="5">
        <f t="shared" si="73"/>
        <v>0.9751204061064858</v>
      </c>
      <c r="L146" s="4">
        <f t="shared" si="74"/>
        <v>151901525.93092352</v>
      </c>
      <c r="M146" s="5">
        <f t="shared" si="61"/>
        <v>-0.3907311284892737</v>
      </c>
      <c r="N146" s="5">
        <f t="shared" si="62"/>
        <v>0.9205048534524404</v>
      </c>
      <c r="O146" s="5">
        <f t="shared" si="63"/>
        <v>-0.4244748162096047</v>
      </c>
      <c r="P146" s="5">
        <f t="shared" si="64"/>
        <v>0.34762063692280576</v>
      </c>
      <c r="Q146" s="5">
        <f t="shared" si="65"/>
        <v>0.9376352663938056</v>
      </c>
      <c r="R146" s="5">
        <f t="shared" si="66"/>
        <v>0.37074185387647907</v>
      </c>
      <c r="S146" s="5">
        <f t="shared" si="67"/>
        <v>-0.15737058028542658</v>
      </c>
      <c r="T146" s="61">
        <f t="shared" si="68"/>
        <v>24.2151698359723</v>
      </c>
      <c r="U146" s="62" t="s">
        <v>30</v>
      </c>
    </row>
    <row r="147" spans="1:21" ht="12.75">
      <c r="A147" s="2">
        <v>23</v>
      </c>
      <c r="B147" s="3">
        <v>143</v>
      </c>
      <c r="C147" s="4">
        <f t="shared" si="69"/>
        <v>20.53966048563249</v>
      </c>
      <c r="D147" s="30">
        <f t="shared" si="70"/>
        <v>0.35648578223258137</v>
      </c>
      <c r="E147" s="5">
        <f t="shared" si="58"/>
        <v>2.4444172975876746</v>
      </c>
      <c r="F147" s="4">
        <f t="shared" si="59"/>
        <v>-23</v>
      </c>
      <c r="G147" s="5">
        <f t="shared" si="60"/>
        <v>1.411078516411491</v>
      </c>
      <c r="H147" s="5">
        <f t="shared" si="49"/>
        <v>0.9872722020117336</v>
      </c>
      <c r="I147" s="5">
        <f t="shared" si="71"/>
        <v>0.1881438021881988</v>
      </c>
      <c r="J147" s="77">
        <f t="shared" si="72"/>
        <v>10.779947902324599</v>
      </c>
      <c r="K147" s="5">
        <f t="shared" si="73"/>
        <v>0.9747464012353952</v>
      </c>
      <c r="L147" s="4">
        <f t="shared" si="74"/>
        <v>151930665.02904817</v>
      </c>
      <c r="M147" s="5">
        <f t="shared" si="61"/>
        <v>-0.3907311284892737</v>
      </c>
      <c r="N147" s="5">
        <f t="shared" si="62"/>
        <v>0.9205048534524404</v>
      </c>
      <c r="O147" s="5">
        <f t="shared" si="63"/>
        <v>-0.4244748162096047</v>
      </c>
      <c r="P147" s="5">
        <f t="shared" si="64"/>
        <v>0.350855667469929</v>
      </c>
      <c r="Q147" s="5">
        <f t="shared" si="65"/>
        <v>0.936429549194295</v>
      </c>
      <c r="R147" s="5">
        <f t="shared" si="66"/>
        <v>0.37467385322452246</v>
      </c>
      <c r="S147" s="5">
        <f t="shared" si="67"/>
        <v>-0.15903961498602356</v>
      </c>
      <c r="T147" s="61">
        <f t="shared" si="68"/>
        <v>24.10030679013118</v>
      </c>
      <c r="U147" s="62" t="s">
        <v>30</v>
      </c>
    </row>
    <row r="148" spans="1:21" ht="12.75">
      <c r="A148" s="2">
        <v>24</v>
      </c>
      <c r="B148" s="3">
        <v>144</v>
      </c>
      <c r="C148" s="4">
        <f t="shared" si="69"/>
        <v>20.731383108171862</v>
      </c>
      <c r="D148" s="30">
        <f t="shared" si="70"/>
        <v>0.3598628561411674</v>
      </c>
      <c r="E148" s="5">
        <f t="shared" si="58"/>
        <v>2.461631503908715</v>
      </c>
      <c r="F148" s="4">
        <f t="shared" si="59"/>
        <v>-23</v>
      </c>
      <c r="G148" s="5">
        <f t="shared" si="60"/>
        <v>1.4094355841731132</v>
      </c>
      <c r="H148" s="5">
        <f t="shared" si="49"/>
        <v>0.9870095783833748</v>
      </c>
      <c r="I148" s="5">
        <f t="shared" si="71"/>
        <v>0.18792474455641509</v>
      </c>
      <c r="J148" s="77">
        <f t="shared" si="72"/>
        <v>10.767396705682613</v>
      </c>
      <c r="K148" s="5">
        <f t="shared" si="73"/>
        <v>0.9743798673442499</v>
      </c>
      <c r="L148" s="4">
        <f t="shared" si="74"/>
        <v>151959238.33174768</v>
      </c>
      <c r="M148" s="5">
        <f t="shared" si="61"/>
        <v>-0.3907311284892737</v>
      </c>
      <c r="N148" s="5">
        <f t="shared" si="62"/>
        <v>0.9205048534524404</v>
      </c>
      <c r="O148" s="5">
        <f t="shared" si="63"/>
        <v>-0.4244748162096047</v>
      </c>
      <c r="P148" s="5">
        <f t="shared" si="64"/>
        <v>0.3539871695023688</v>
      </c>
      <c r="Q148" s="5">
        <f t="shared" si="65"/>
        <v>0.935250278710304</v>
      </c>
      <c r="R148" s="5">
        <f t="shared" si="66"/>
        <v>0.37849458862553004</v>
      </c>
      <c r="S148" s="5">
        <f t="shared" si="67"/>
        <v>-0.1606614209431518</v>
      </c>
      <c r="T148" s="61">
        <f t="shared" si="68"/>
        <v>23.988767085929386</v>
      </c>
      <c r="U148" s="62" t="s">
        <v>30</v>
      </c>
    </row>
    <row r="149" spans="1:21" ht="12.75">
      <c r="A149" s="2">
        <v>25</v>
      </c>
      <c r="B149" s="3">
        <v>145</v>
      </c>
      <c r="C149" s="4">
        <f t="shared" si="69"/>
        <v>20.916962574476404</v>
      </c>
      <c r="D149" s="30">
        <f t="shared" si="70"/>
        <v>0.3631371514610043</v>
      </c>
      <c r="E149" s="5">
        <f t="shared" si="58"/>
        <v>2.4788457102297548</v>
      </c>
      <c r="F149" s="4">
        <f t="shared" si="59"/>
        <v>-23</v>
      </c>
      <c r="G149" s="5">
        <f t="shared" si="60"/>
        <v>1.4078409062739787</v>
      </c>
      <c r="H149" s="5">
        <f t="shared" si="49"/>
        <v>0.986752120293511</v>
      </c>
      <c r="I149" s="5">
        <f t="shared" si="71"/>
        <v>0.1877121208365305</v>
      </c>
      <c r="J149" s="77">
        <f t="shared" si="72"/>
        <v>10.75521414852954</v>
      </c>
      <c r="K149" s="5">
        <f t="shared" si="73"/>
        <v>0.9740208910005811</v>
      </c>
      <c r="L149" s="4">
        <f t="shared" si="74"/>
        <v>151987238.1144526</v>
      </c>
      <c r="M149" s="5">
        <f t="shared" si="61"/>
        <v>-0.3907311284892737</v>
      </c>
      <c r="N149" s="5">
        <f t="shared" si="62"/>
        <v>0.9205048534524404</v>
      </c>
      <c r="O149" s="5">
        <f t="shared" si="63"/>
        <v>-0.4244748162096047</v>
      </c>
      <c r="P149" s="5">
        <f t="shared" si="64"/>
        <v>0.3570145575083527</v>
      </c>
      <c r="Q149" s="5">
        <f t="shared" si="65"/>
        <v>0.9340988201079772</v>
      </c>
      <c r="R149" s="5">
        <f t="shared" si="66"/>
        <v>0.38220212875023607</v>
      </c>
      <c r="S149" s="5">
        <f t="shared" si="67"/>
        <v>-0.16223517835617612</v>
      </c>
      <c r="T149" s="61">
        <f t="shared" si="68"/>
        <v>23.880596581524323</v>
      </c>
      <c r="U149" s="62" t="s">
        <v>30</v>
      </c>
    </row>
    <row r="150" spans="1:21" ht="12.75">
      <c r="A150" s="2">
        <v>26</v>
      </c>
      <c r="B150" s="3">
        <v>146</v>
      </c>
      <c r="C150" s="4">
        <f t="shared" si="69"/>
        <v>21.0963438933451</v>
      </c>
      <c r="D150" s="30">
        <f t="shared" si="70"/>
        <v>0.3663075172700854</v>
      </c>
      <c r="E150" s="5">
        <f t="shared" si="58"/>
        <v>2.4960599165507946</v>
      </c>
      <c r="F150" s="4">
        <f t="shared" si="59"/>
        <v>-23</v>
      </c>
      <c r="G150" s="5">
        <f t="shared" si="60"/>
        <v>1.4062953331492418</v>
      </c>
      <c r="H150" s="5">
        <f t="shared" si="49"/>
        <v>0.9865001954871228</v>
      </c>
      <c r="I150" s="5">
        <f t="shared" si="71"/>
        <v>0.1875060444198989</v>
      </c>
      <c r="J150" s="77">
        <f t="shared" si="72"/>
        <v>10.743406727772921</v>
      </c>
      <c r="K150" s="5">
        <f t="shared" si="73"/>
        <v>0.9736695566116826</v>
      </c>
      <c r="L150" s="4">
        <f t="shared" si="74"/>
        <v>152014656.82490072</v>
      </c>
      <c r="M150" s="5">
        <f t="shared" si="61"/>
        <v>-0.3907311284892737</v>
      </c>
      <c r="N150" s="5">
        <f t="shared" si="62"/>
        <v>0.9205048534524404</v>
      </c>
      <c r="O150" s="5">
        <f t="shared" si="63"/>
        <v>-0.4244748162096047</v>
      </c>
      <c r="P150" s="5">
        <f t="shared" si="64"/>
        <v>0.35993727459685415</v>
      </c>
      <c r="Q150" s="5">
        <f t="shared" si="65"/>
        <v>0.9329765047179853</v>
      </c>
      <c r="R150" s="5">
        <f t="shared" si="66"/>
        <v>0.38579457550825885</v>
      </c>
      <c r="S150" s="5">
        <f t="shared" si="67"/>
        <v>-0.16376008153353064</v>
      </c>
      <c r="T150" s="61">
        <f t="shared" si="68"/>
        <v>23.775839517508434</v>
      </c>
      <c r="U150" s="62" t="s">
        <v>30</v>
      </c>
    </row>
    <row r="151" spans="1:21" ht="12.75">
      <c r="A151" s="2">
        <v>27</v>
      </c>
      <c r="B151" s="3">
        <v>147</v>
      </c>
      <c r="C151" s="4">
        <f t="shared" si="69"/>
        <v>21.2694739102218</v>
      </c>
      <c r="D151" s="30">
        <f t="shared" si="70"/>
        <v>0.36937283242680813</v>
      </c>
      <c r="E151" s="5">
        <f t="shared" si="58"/>
        <v>2.5132741228718345</v>
      </c>
      <c r="F151" s="4">
        <f t="shared" si="59"/>
        <v>-23</v>
      </c>
      <c r="G151" s="5">
        <f t="shared" si="60"/>
        <v>1.404799700097039</v>
      </c>
      <c r="H151" s="5">
        <f t="shared" si="49"/>
        <v>0.9862541672279342</v>
      </c>
      <c r="I151" s="5">
        <f t="shared" si="71"/>
        <v>0.18730662667960518</v>
      </c>
      <c r="J151" s="77">
        <f t="shared" si="72"/>
        <v>10.731980824680905</v>
      </c>
      <c r="K151" s="5">
        <f t="shared" si="73"/>
        <v>0.9733259464256303</v>
      </c>
      <c r="L151" s="4">
        <f t="shared" si="74"/>
        <v>152041487.08435166</v>
      </c>
      <c r="M151" s="5">
        <f t="shared" si="61"/>
        <v>-0.3907311284892737</v>
      </c>
      <c r="N151" s="5">
        <f t="shared" si="62"/>
        <v>0.9205048534524404</v>
      </c>
      <c r="O151" s="5">
        <f t="shared" si="63"/>
        <v>-0.4244748162096047</v>
      </c>
      <c r="P151" s="5">
        <f t="shared" si="64"/>
        <v>0.3627547917673356</v>
      </c>
      <c r="Q151" s="5">
        <f t="shared" si="65"/>
        <v>0.9318846286154939</v>
      </c>
      <c r="R151" s="5">
        <f t="shared" si="66"/>
        <v>0.38927006694625105</v>
      </c>
      <c r="S151" s="5">
        <f t="shared" si="67"/>
        <v>-0.16523534012291044</v>
      </c>
      <c r="T151" s="61">
        <f t="shared" si="68"/>
        <v>23.67453850974767</v>
      </c>
      <c r="U151" s="62" t="s">
        <v>30</v>
      </c>
    </row>
    <row r="152" spans="1:21" ht="12.75">
      <c r="A152" s="2">
        <v>28</v>
      </c>
      <c r="B152" s="3">
        <v>148</v>
      </c>
      <c r="C152" s="4">
        <f t="shared" si="69"/>
        <v>21.436301322946072</v>
      </c>
      <c r="D152" s="30">
        <f t="shared" si="70"/>
        <v>0.37233200667180166</v>
      </c>
      <c r="E152" s="5">
        <f t="shared" si="58"/>
        <v>2.530488329192875</v>
      </c>
      <c r="F152" s="4">
        <f t="shared" si="59"/>
        <v>-23</v>
      </c>
      <c r="G152" s="5">
        <f t="shared" si="60"/>
        <v>1.4033548259027395</v>
      </c>
      <c r="H152" s="5">
        <f t="shared" si="49"/>
        <v>0.9860143935498568</v>
      </c>
      <c r="I152" s="5">
        <f t="shared" si="71"/>
        <v>0.18711397678703193</v>
      </c>
      <c r="J152" s="77">
        <f t="shared" si="72"/>
        <v>10.720942694372203</v>
      </c>
      <c r="K152" s="5">
        <f t="shared" si="73"/>
        <v>0.9729901405328193</v>
      </c>
      <c r="L152" s="4">
        <f t="shared" si="74"/>
        <v>152067721.68874308</v>
      </c>
      <c r="M152" s="5">
        <f t="shared" si="61"/>
        <v>-0.3907311284892737</v>
      </c>
      <c r="N152" s="5">
        <f t="shared" si="62"/>
        <v>0.9205048534524404</v>
      </c>
      <c r="O152" s="5">
        <f t="shared" si="63"/>
        <v>-0.4244748162096047</v>
      </c>
      <c r="P152" s="5">
        <f t="shared" si="64"/>
        <v>0.36546660718058077</v>
      </c>
      <c r="Q152" s="5">
        <f t="shared" si="65"/>
        <v>0.9308244512451932</v>
      </c>
      <c r="R152" s="5">
        <f t="shared" si="66"/>
        <v>0.3926267801535344</v>
      </c>
      <c r="S152" s="5">
        <f t="shared" si="67"/>
        <v>-0.1666601803446404</v>
      </c>
      <c r="T152" s="61">
        <f t="shared" si="68"/>
        <v>23.57673454342676</v>
      </c>
      <c r="U152" s="62" t="s">
        <v>30</v>
      </c>
    </row>
    <row r="153" spans="1:21" ht="12.75">
      <c r="A153" s="2">
        <v>29</v>
      </c>
      <c r="B153" s="3">
        <v>149</v>
      </c>
      <c r="C153" s="4">
        <f t="shared" si="69"/>
        <v>21.59677669695507</v>
      </c>
      <c r="D153" s="30">
        <f t="shared" si="70"/>
        <v>0.3751839817169876</v>
      </c>
      <c r="E153" s="5">
        <f t="shared" si="58"/>
        <v>2.5477025355139147</v>
      </c>
      <c r="F153" s="4">
        <f t="shared" si="59"/>
        <v>-23</v>
      </c>
      <c r="G153" s="5">
        <f t="shared" si="60"/>
        <v>1.4019615114601418</v>
      </c>
      <c r="H153" s="5">
        <f t="shared" si="49"/>
        <v>0.9857812265016007</v>
      </c>
      <c r="I153" s="5">
        <f t="shared" si="71"/>
        <v>0.1869282015280189</v>
      </c>
      <c r="J153" s="77">
        <f t="shared" si="72"/>
        <v>10.71029845528269</v>
      </c>
      <c r="K153" s="5">
        <f t="shared" si="73"/>
        <v>0.9726622168679852</v>
      </c>
      <c r="L153" s="4">
        <f t="shared" si="74"/>
        <v>152093353.6097902</v>
      </c>
      <c r="M153" s="5">
        <f t="shared" si="61"/>
        <v>-0.3907311284892737</v>
      </c>
      <c r="N153" s="5">
        <f t="shared" si="62"/>
        <v>0.9205048534524404</v>
      </c>
      <c r="O153" s="5">
        <f t="shared" si="63"/>
        <v>-0.4244748162096047</v>
      </c>
      <c r="P153" s="5">
        <f t="shared" si="64"/>
        <v>0.3680722454331014</v>
      </c>
      <c r="Q153" s="5">
        <f t="shared" si="65"/>
        <v>0.9297971940922573</v>
      </c>
      <c r="R153" s="5">
        <f t="shared" si="66"/>
        <v>0.39586293416645885</v>
      </c>
      <c r="S153" s="5">
        <f t="shared" si="67"/>
        <v>-0.16803384622450246</v>
      </c>
      <c r="T153" s="61">
        <f t="shared" si="68"/>
        <v>23.482466968229495</v>
      </c>
      <c r="U153" s="62" t="s">
        <v>30</v>
      </c>
    </row>
    <row r="154" spans="1:21" ht="12.75">
      <c r="A154" s="2">
        <v>30</v>
      </c>
      <c r="B154" s="3">
        <v>150</v>
      </c>
      <c r="C154" s="4">
        <f t="shared" si="69"/>
        <v>21.750852479932153</v>
      </c>
      <c r="D154" s="30">
        <f t="shared" si="70"/>
        <v>0.3779277323191801</v>
      </c>
      <c r="E154" s="5">
        <f t="shared" si="58"/>
        <v>2.5649167418349545</v>
      </c>
      <c r="F154" s="4">
        <f t="shared" si="59"/>
        <v>-23</v>
      </c>
      <c r="G154" s="5">
        <f t="shared" si="60"/>
        <v>1.4006205383940191</v>
      </c>
      <c r="H154" s="5">
        <f t="shared" si="49"/>
        <v>0.9855550113870604</v>
      </c>
      <c r="I154" s="5">
        <f t="shared" si="71"/>
        <v>0.18674940511920254</v>
      </c>
      <c r="J154" s="77">
        <f t="shared" si="72"/>
        <v>10.70005407864234</v>
      </c>
      <c r="K154" s="5">
        <f t="shared" si="73"/>
        <v>0.9723422512126751</v>
      </c>
      <c r="L154" s="4">
        <f t="shared" si="74"/>
        <v>152118375.9960295</v>
      </c>
      <c r="M154" s="5">
        <f t="shared" si="61"/>
        <v>-0.3907311284892737</v>
      </c>
      <c r="N154" s="5">
        <f t="shared" si="62"/>
        <v>0.9205048534524404</v>
      </c>
      <c r="O154" s="5">
        <f t="shared" si="63"/>
        <v>-0.4244748162096047</v>
      </c>
      <c r="P154" s="5">
        <f t="shared" si="64"/>
        <v>0.370571256837565</v>
      </c>
      <c r="Q154" s="5">
        <f t="shared" si="65"/>
        <v>0.9288040394000381</v>
      </c>
      <c r="R154" s="5">
        <f t="shared" si="66"/>
        <v>0.3989767928625029</v>
      </c>
      <c r="S154" s="5">
        <f t="shared" si="67"/>
        <v>-0.16935560082220846</v>
      </c>
      <c r="T154" s="61">
        <f t="shared" si="68"/>
        <v>23.391773494581276</v>
      </c>
      <c r="U154" s="62" t="s">
        <v>30</v>
      </c>
    </row>
    <row r="155" spans="1:22" ht="12.75">
      <c r="A155" s="2">
        <v>31</v>
      </c>
      <c r="B155" s="3">
        <v>151</v>
      </c>
      <c r="C155" s="4">
        <f t="shared" si="69"/>
        <v>21.89848301589759</v>
      </c>
      <c r="D155" s="30">
        <f t="shared" si="70"/>
        <v>0.380562267335547</v>
      </c>
      <c r="E155" s="5">
        <f t="shared" si="58"/>
        <v>2.5821309481559944</v>
      </c>
      <c r="F155" s="4">
        <f t="shared" si="59"/>
        <v>-23</v>
      </c>
      <c r="G155" s="5">
        <f t="shared" si="60"/>
        <v>1.399332667688554</v>
      </c>
      <c r="H155" s="5">
        <f t="shared" si="49"/>
        <v>0.985336086004192</v>
      </c>
      <c r="I155" s="5">
        <f t="shared" si="71"/>
        <v>0.18657768902514055</v>
      </c>
      <c r="J155" s="77">
        <f t="shared" si="72"/>
        <v>10.690215377997143</v>
      </c>
      <c r="K155" s="5">
        <f t="shared" si="73"/>
        <v>0.9720303171981449</v>
      </c>
      <c r="L155" s="4">
        <f t="shared" si="74"/>
        <v>152142782.1738079</v>
      </c>
      <c r="M155" s="5">
        <f t="shared" si="61"/>
        <v>-0.3907311284892737</v>
      </c>
      <c r="N155" s="5">
        <f t="shared" si="62"/>
        <v>0.9205048534524404</v>
      </c>
      <c r="O155" s="5">
        <f t="shared" si="63"/>
        <v>-0.4244748162096047</v>
      </c>
      <c r="P155" s="5">
        <f t="shared" si="64"/>
        <v>0.3729632167116391</v>
      </c>
      <c r="Q155" s="5">
        <f t="shared" si="65"/>
        <v>0.9278461289352383</v>
      </c>
      <c r="R155" s="5">
        <f t="shared" si="66"/>
        <v>0.40196666783493273</v>
      </c>
      <c r="S155" s="5">
        <f t="shared" si="67"/>
        <v>-0.1706247274516203</v>
      </c>
      <c r="T155" s="61">
        <f t="shared" si="68"/>
        <v>23.304690190880287</v>
      </c>
      <c r="U155" s="62" t="s">
        <v>30</v>
      </c>
      <c r="V155" s="1" t="s">
        <v>28</v>
      </c>
    </row>
    <row r="156" spans="1:23" ht="12.75">
      <c r="A156" s="2" t="s">
        <v>5</v>
      </c>
      <c r="B156" s="3">
        <v>152</v>
      </c>
      <c r="C156" s="4">
        <f t="shared" si="69"/>
        <v>22.03962455873744</v>
      </c>
      <c r="D156" s="30">
        <f t="shared" si="70"/>
        <v>0.38308663075829946</v>
      </c>
      <c r="E156" s="5">
        <f t="shared" si="58"/>
        <v>2.5993451544770343</v>
      </c>
      <c r="F156" s="4">
        <f t="shared" si="59"/>
        <v>-23</v>
      </c>
      <c r="G156" s="5">
        <f t="shared" si="60"/>
        <v>1.3980986383262874</v>
      </c>
      <c r="H156" s="5">
        <f t="shared" si="49"/>
        <v>0.9851247798852025</v>
      </c>
      <c r="I156" s="5">
        <f t="shared" si="71"/>
        <v>0.18641315177683832</v>
      </c>
      <c r="J156" s="77">
        <f t="shared" si="72"/>
        <v>10.680787998811324</v>
      </c>
      <c r="K156" s="5">
        <f t="shared" si="73"/>
        <v>0.971726486308643</v>
      </c>
      <c r="L156" s="4">
        <f t="shared" si="74"/>
        <v>152166565.64821953</v>
      </c>
      <c r="M156" s="5">
        <f t="shared" si="61"/>
        <v>-0.3907311284892737</v>
      </c>
      <c r="N156" s="5">
        <f t="shared" si="62"/>
        <v>0.9205048534524404</v>
      </c>
      <c r="O156" s="5">
        <f t="shared" si="63"/>
        <v>-0.4244748162096047</v>
      </c>
      <c r="P156" s="5">
        <f t="shared" si="64"/>
        <v>0.3752477246776048</v>
      </c>
      <c r="Q156" s="5">
        <f t="shared" si="65"/>
        <v>0.9269245628012457</v>
      </c>
      <c r="R156" s="5">
        <f t="shared" si="66"/>
        <v>0.404830921238697</v>
      </c>
      <c r="S156" s="5">
        <f t="shared" si="67"/>
        <v>-0.17184053088876086</v>
      </c>
      <c r="T156" s="61">
        <f t="shared" si="68"/>
        <v>23.221251481643016</v>
      </c>
      <c r="U156" s="62" t="s">
        <v>30</v>
      </c>
      <c r="V156" s="32">
        <f>AVERAGE(T125:T155)</f>
        <v>25.088972319658655</v>
      </c>
      <c r="W156" s="1" t="s">
        <v>30</v>
      </c>
    </row>
    <row r="157" spans="1:21" ht="12.75">
      <c r="A157" s="2">
        <v>2</v>
      </c>
      <c r="B157" s="3">
        <v>153</v>
      </c>
      <c r="C157" s="4">
        <f t="shared" si="69"/>
        <v>22.17423528516649</v>
      </c>
      <c r="D157" s="30">
        <f t="shared" si="70"/>
        <v>0.38549990272600837</v>
      </c>
      <c r="E157" s="5">
        <f t="shared" si="58"/>
        <v>2.616559360798074</v>
      </c>
      <c r="F157" s="4">
        <f t="shared" si="59"/>
        <v>-23</v>
      </c>
      <c r="G157" s="5">
        <f t="shared" si="60"/>
        <v>1.3969191659423008</v>
      </c>
      <c r="H157" s="5">
        <f t="shared" si="49"/>
        <v>0.9849214135409595</v>
      </c>
      <c r="I157" s="5">
        <f t="shared" si="71"/>
        <v>0.18625588879230678</v>
      </c>
      <c r="J157" s="77">
        <f t="shared" si="72"/>
        <v>10.671777408185978</v>
      </c>
      <c r="K157" s="5">
        <f t="shared" si="73"/>
        <v>0.9714308278850574</v>
      </c>
      <c r="L157" s="4">
        <f t="shared" si="74"/>
        <v>152189720.10399044</v>
      </c>
      <c r="M157" s="5">
        <f t="shared" si="61"/>
        <v>-0.3907311284892737</v>
      </c>
      <c r="N157" s="5">
        <f t="shared" si="62"/>
        <v>0.9205048534524404</v>
      </c>
      <c r="O157" s="5">
        <f t="shared" si="63"/>
        <v>-0.4244748162096047</v>
      </c>
      <c r="P157" s="5">
        <f t="shared" si="64"/>
        <v>0.3774244039750326</v>
      </c>
      <c r="Q157" s="5">
        <f t="shared" si="65"/>
        <v>0.9260403983002531</v>
      </c>
      <c r="R157" s="5">
        <f t="shared" si="66"/>
        <v>0.40756796859812483</v>
      </c>
      <c r="S157" s="5">
        <f t="shared" si="67"/>
        <v>-0.17300233856361097</v>
      </c>
      <c r="T157" s="61">
        <f t="shared" si="68"/>
        <v>23.141490146489303</v>
      </c>
      <c r="U157" s="62" t="s">
        <v>30</v>
      </c>
    </row>
    <row r="158" spans="1:21" ht="12.75">
      <c r="A158" s="2">
        <v>3</v>
      </c>
      <c r="B158" s="3">
        <v>154</v>
      </c>
      <c r="C158" s="4">
        <f t="shared" si="69"/>
        <v>22.30227530712134</v>
      </c>
      <c r="D158" s="30">
        <f t="shared" si="70"/>
        <v>0.3878012005090005</v>
      </c>
      <c r="E158" s="5">
        <f t="shared" si="58"/>
        <v>2.6337735671191145</v>
      </c>
      <c r="F158" s="4">
        <f t="shared" si="59"/>
        <v>-23</v>
      </c>
      <c r="G158" s="5">
        <f t="shared" si="60"/>
        <v>1.395794941498395</v>
      </c>
      <c r="H158" s="5">
        <f t="shared" si="49"/>
        <v>0.9847262977125947</v>
      </c>
      <c r="I158" s="5">
        <f t="shared" si="71"/>
        <v>0.186105992199786</v>
      </c>
      <c r="J158" s="77">
        <f t="shared" si="72"/>
        <v>10.663188884730426</v>
      </c>
      <c r="K158" s="5">
        <f t="shared" si="73"/>
        <v>0.9711434091288906</v>
      </c>
      <c r="L158" s="4">
        <f t="shared" si="74"/>
        <v>152212239.40631333</v>
      </c>
      <c r="M158" s="5">
        <f t="shared" si="61"/>
        <v>-0.3907311284892737</v>
      </c>
      <c r="N158" s="5">
        <f t="shared" si="62"/>
        <v>0.9205048534524404</v>
      </c>
      <c r="O158" s="5">
        <f t="shared" si="63"/>
        <v>-0.4244748162096047</v>
      </c>
      <c r="P158" s="5">
        <f t="shared" si="64"/>
        <v>0.3794929007887493</v>
      </c>
      <c r="Q158" s="5">
        <f t="shared" si="65"/>
        <v>0.9251946488447393</v>
      </c>
      <c r="R158" s="5">
        <f t="shared" si="66"/>
        <v>0.410176281566922</v>
      </c>
      <c r="S158" s="5">
        <f t="shared" si="67"/>
        <v>-0.1741095017316583</v>
      </c>
      <c r="T158" s="61">
        <f t="shared" si="68"/>
        <v>23.065437319892634</v>
      </c>
      <c r="U158" s="62" t="s">
        <v>30</v>
      </c>
    </row>
    <row r="159" spans="1:21" ht="12.75">
      <c r="A159" s="2">
        <v>4</v>
      </c>
      <c r="B159" s="3">
        <v>155</v>
      </c>
      <c r="C159" s="4">
        <f t="shared" si="69"/>
        <v>22.423706683580182</v>
      </c>
      <c r="D159" s="30">
        <f t="shared" si="70"/>
        <v>0.38998967946633745</v>
      </c>
      <c r="E159" s="5">
        <f t="shared" si="58"/>
        <v>2.6509877734401543</v>
      </c>
      <c r="F159" s="4">
        <f t="shared" si="59"/>
        <v>-23</v>
      </c>
      <c r="G159" s="5">
        <f t="shared" si="60"/>
        <v>1.3947266299820722</v>
      </c>
      <c r="H159" s="5">
        <f t="shared" si="49"/>
        <v>0.9845397326333376</v>
      </c>
      <c r="I159" s="5">
        <f t="shared" si="71"/>
        <v>0.1859635506642763</v>
      </c>
      <c r="J159" s="77">
        <f t="shared" si="72"/>
        <v>10.65502750862309</v>
      </c>
      <c r="K159" s="5">
        <f t="shared" si="73"/>
        <v>0.9708642951065346</v>
      </c>
      <c r="L159" s="4">
        <f t="shared" si="74"/>
        <v>152234117.60163397</v>
      </c>
      <c r="M159" s="5">
        <f t="shared" si="61"/>
        <v>-0.3907311284892737</v>
      </c>
      <c r="N159" s="5">
        <f t="shared" si="62"/>
        <v>0.9205048534524404</v>
      </c>
      <c r="O159" s="5">
        <f t="shared" si="63"/>
        <v>-0.4244748162096047</v>
      </c>
      <c r="P159" s="5">
        <f t="shared" si="64"/>
        <v>0.38145288359426627</v>
      </c>
      <c r="Q159" s="5">
        <f t="shared" si="65"/>
        <v>0.924388282918828</v>
      </c>
      <c r="R159" s="5">
        <f t="shared" si="66"/>
        <v>0.4126543906309577</v>
      </c>
      <c r="S159" s="5">
        <f t="shared" si="67"/>
        <v>-0.1751613966211622</v>
      </c>
      <c r="T159" s="61">
        <f t="shared" si="68"/>
        <v>22.993122491621506</v>
      </c>
      <c r="U159" s="62" t="s">
        <v>30</v>
      </c>
    </row>
    <row r="160" spans="1:21" ht="12.75">
      <c r="A160" s="2">
        <v>5</v>
      </c>
      <c r="B160" s="3">
        <v>156</v>
      </c>
      <c r="C160" s="4">
        <f t="shared" si="69"/>
        <v>22.53849343180545</v>
      </c>
      <c r="D160" s="30">
        <f t="shared" si="70"/>
        <v>0.39206453397194735</v>
      </c>
      <c r="E160" s="5">
        <f t="shared" si="58"/>
        <v>2.668201979761194</v>
      </c>
      <c r="F160" s="4">
        <f t="shared" si="59"/>
        <v>-23</v>
      </c>
      <c r="G160" s="5">
        <f t="shared" si="60"/>
        <v>1.3937148691351258</v>
      </c>
      <c r="H160" s="5">
        <f t="shared" si="49"/>
        <v>0.9843620073036417</v>
      </c>
      <c r="I160" s="5">
        <f t="shared" si="71"/>
        <v>0.18582864921801676</v>
      </c>
      <c r="J160" s="77">
        <f t="shared" si="72"/>
        <v>10.647298151898541</v>
      </c>
      <c r="K160" s="5">
        <f t="shared" si="73"/>
        <v>0.970593548753815</v>
      </c>
      <c r="L160" s="4">
        <f t="shared" si="74"/>
        <v>152255348.91838992</v>
      </c>
      <c r="M160" s="5">
        <f t="shared" si="61"/>
        <v>-0.3907311284892737</v>
      </c>
      <c r="N160" s="5">
        <f t="shared" si="62"/>
        <v>0.9205048534524404</v>
      </c>
      <c r="O160" s="5">
        <f t="shared" si="63"/>
        <v>-0.4244748162096047</v>
      </c>
      <c r="P160" s="5">
        <f t="shared" si="64"/>
        <v>0.38330404252275774</v>
      </c>
      <c r="Q160" s="5">
        <f t="shared" si="65"/>
        <v>0.923622223089999</v>
      </c>
      <c r="R160" s="5">
        <f t="shared" si="66"/>
        <v>0.4150008877443479</v>
      </c>
      <c r="S160" s="5">
        <f t="shared" si="67"/>
        <v>-0.17615742555210487</v>
      </c>
      <c r="T160" s="61">
        <f t="shared" si="68"/>
        <v>22.924573507798456</v>
      </c>
      <c r="U160" s="62" t="s">
        <v>30</v>
      </c>
    </row>
    <row r="161" spans="1:21" ht="12.75">
      <c r="A161" s="2">
        <v>6</v>
      </c>
      <c r="B161" s="3">
        <v>157</v>
      </c>
      <c r="C161" s="4">
        <f t="shared" si="69"/>
        <v>22.64660153800634</v>
      </c>
      <c r="D161" s="30">
        <f t="shared" si="70"/>
        <v>0.3940249983075454</v>
      </c>
      <c r="E161" s="5">
        <f t="shared" si="58"/>
        <v>2.685416186082234</v>
      </c>
      <c r="F161" s="4">
        <f t="shared" si="59"/>
        <v>-23</v>
      </c>
      <c r="G161" s="5">
        <f t="shared" si="60"/>
        <v>1.39276026821663</v>
      </c>
      <c r="H161" s="5">
        <f t="shared" si="49"/>
        <v>0.9841933987826881</v>
      </c>
      <c r="I161" s="5">
        <f t="shared" si="71"/>
        <v>0.18570136909555066</v>
      </c>
      <c r="J161" s="77">
        <f t="shared" si="72"/>
        <v>10.640005468997332</v>
      </c>
      <c r="K161" s="5">
        <f t="shared" si="73"/>
        <v>0.9703312308807757</v>
      </c>
      <c r="L161" s="4">
        <f t="shared" si="74"/>
        <v>152275927.7677037</v>
      </c>
      <c r="M161" s="5">
        <f t="shared" si="61"/>
        <v>-0.3907311284892737</v>
      </c>
      <c r="N161" s="5">
        <f t="shared" si="62"/>
        <v>0.9205048534524404</v>
      </c>
      <c r="O161" s="5">
        <f t="shared" si="63"/>
        <v>-0.4244748162096047</v>
      </c>
      <c r="P161" s="5">
        <f t="shared" si="64"/>
        <v>0.38504608874761004</v>
      </c>
      <c r="Q161" s="5">
        <f t="shared" si="65"/>
        <v>0.9228973450715782</v>
      </c>
      <c r="R161" s="5">
        <f t="shared" si="66"/>
        <v>0.41721442888943033</v>
      </c>
      <c r="S161" s="5">
        <f t="shared" si="67"/>
        <v>-0.17709701802283612</v>
      </c>
      <c r="T161" s="61">
        <f t="shared" si="68"/>
        <v>22.859816572504783</v>
      </c>
      <c r="U161" s="62" t="s">
        <v>30</v>
      </c>
    </row>
    <row r="162" spans="1:21" ht="12.75">
      <c r="A162" s="2">
        <v>7</v>
      </c>
      <c r="B162" s="3">
        <v>158</v>
      </c>
      <c r="C162" s="4">
        <f t="shared" si="69"/>
        <v>22.747998967417836</v>
      </c>
      <c r="D162" s="30">
        <f t="shared" si="70"/>
        <v>0.3958703475200545</v>
      </c>
      <c r="E162" s="5">
        <f t="shared" si="58"/>
        <v>2.702630392403274</v>
      </c>
      <c r="F162" s="4">
        <f t="shared" si="59"/>
        <v>-23</v>
      </c>
      <c r="G162" s="5">
        <f t="shared" si="60"/>
        <v>1.3918634068050728</v>
      </c>
      <c r="H162" s="5">
        <f t="shared" si="49"/>
        <v>0.9840341714993472</v>
      </c>
      <c r="I162" s="5">
        <f t="shared" si="71"/>
        <v>0.1855817875740097</v>
      </c>
      <c r="J162" s="77">
        <f t="shared" si="72"/>
        <v>10.633153887614903</v>
      </c>
      <c r="K162" s="5">
        <f t="shared" si="73"/>
        <v>0.9700774001766724</v>
      </c>
      <c r="L162" s="4">
        <f t="shared" si="74"/>
        <v>152295848.74403194</v>
      </c>
      <c r="M162" s="5">
        <f t="shared" si="61"/>
        <v>-0.3907311284892737</v>
      </c>
      <c r="N162" s="5">
        <f t="shared" si="62"/>
        <v>0.9205048534524404</v>
      </c>
      <c r="O162" s="5">
        <f t="shared" si="63"/>
        <v>-0.4244748162096047</v>
      </c>
      <c r="P162" s="5">
        <f t="shared" si="64"/>
        <v>0.38667875389447687</v>
      </c>
      <c r="Q162" s="5">
        <f t="shared" si="65"/>
        <v>0.922214476836389</v>
      </c>
      <c r="R162" s="5">
        <f t="shared" si="66"/>
        <v>0.41929373655134883</v>
      </c>
      <c r="S162" s="5">
        <f t="shared" si="67"/>
        <v>-0.1779796317604722</v>
      </c>
      <c r="T162" s="61">
        <f t="shared" si="68"/>
        <v>22.79887624985988</v>
      </c>
      <c r="U162" s="62" t="s">
        <v>30</v>
      </c>
    </row>
    <row r="163" spans="1:21" ht="12.75">
      <c r="A163" s="2">
        <v>8</v>
      </c>
      <c r="B163" s="3">
        <v>159</v>
      </c>
      <c r="C163" s="4">
        <f t="shared" si="69"/>
        <v>22.842655673793256</v>
      </c>
      <c r="D163" s="30">
        <f t="shared" si="70"/>
        <v>0.3975998982413216</v>
      </c>
      <c r="E163" s="5">
        <f t="shared" si="58"/>
        <v>2.7198445987243143</v>
      </c>
      <c r="F163" s="4">
        <f t="shared" si="59"/>
        <v>-23</v>
      </c>
      <c r="G163" s="5">
        <f t="shared" si="60"/>
        <v>1.3910248336443045</v>
      </c>
      <c r="H163" s="5">
        <f t="shared" si="49"/>
        <v>0.9838845765856536</v>
      </c>
      <c r="I163" s="5">
        <f t="shared" si="71"/>
        <v>0.1854699778192406</v>
      </c>
      <c r="J163" s="77">
        <f t="shared" si="72"/>
        <v>10.626747599885174</v>
      </c>
      <c r="K163" s="5">
        <f t="shared" si="73"/>
        <v>0.9698321132151515</v>
      </c>
      <c r="L163" s="4">
        <f t="shared" si="74"/>
        <v>152315106.6257711</v>
      </c>
      <c r="M163" s="5">
        <f t="shared" si="61"/>
        <v>-0.3907311284892737</v>
      </c>
      <c r="N163" s="5">
        <f t="shared" si="62"/>
        <v>0.9205048534524404</v>
      </c>
      <c r="O163" s="5">
        <f t="shared" si="63"/>
        <v>-0.4244748162096047</v>
      </c>
      <c r="P163" s="5">
        <f t="shared" si="64"/>
        <v>0.38820178947669154</v>
      </c>
      <c r="Q163" s="5">
        <f t="shared" si="65"/>
        <v>0.9215743977819124</v>
      </c>
      <c r="R163" s="5">
        <f t="shared" si="66"/>
        <v>0.42123760209814143</v>
      </c>
      <c r="S163" s="5">
        <f t="shared" si="67"/>
        <v>-0.17880475373118318</v>
      </c>
      <c r="T163" s="61">
        <f t="shared" si="68"/>
        <v>22.741775466506596</v>
      </c>
      <c r="U163" s="62" t="s">
        <v>30</v>
      </c>
    </row>
    <row r="164" spans="1:21" ht="12.75">
      <c r="A164" s="2">
        <v>9</v>
      </c>
      <c r="B164" s="3">
        <v>160</v>
      </c>
      <c r="C164" s="4">
        <f t="shared" si="69"/>
        <v>22.930543608307648</v>
      </c>
      <c r="D164" s="30">
        <f t="shared" si="70"/>
        <v>0.39921300946801175</v>
      </c>
      <c r="E164" s="5">
        <f t="shared" si="58"/>
        <v>2.737058805045354</v>
      </c>
      <c r="F164" s="4">
        <f t="shared" si="59"/>
        <v>-23</v>
      </c>
      <c r="G164" s="5">
        <f t="shared" si="60"/>
        <v>1.3902450655378704</v>
      </c>
      <c r="H164" s="5">
        <f t="shared" si="49"/>
        <v>0.9837448512358072</v>
      </c>
      <c r="I164" s="5">
        <f t="shared" si="71"/>
        <v>0.18536600873838271</v>
      </c>
      <c r="J164" s="77">
        <f t="shared" si="72"/>
        <v>10.620790553933805</v>
      </c>
      <c r="K164" s="5">
        <f t="shared" si="73"/>
        <v>0.9695954244595776</v>
      </c>
      <c r="L164" s="4">
        <f t="shared" si="74"/>
        <v>152333696.37582296</v>
      </c>
      <c r="M164" s="5">
        <f t="shared" si="61"/>
        <v>-0.3907311284892737</v>
      </c>
      <c r="N164" s="5">
        <f t="shared" si="62"/>
        <v>0.9205048534524404</v>
      </c>
      <c r="O164" s="5">
        <f t="shared" si="63"/>
        <v>-0.4244748162096047</v>
      </c>
      <c r="P164" s="5">
        <f t="shared" si="64"/>
        <v>0.3896149663577991</v>
      </c>
      <c r="Q164" s="5">
        <f t="shared" si="65"/>
        <v>0.9209778379472608</v>
      </c>
      <c r="R164" s="5">
        <f t="shared" si="66"/>
        <v>0.42304488805745843</v>
      </c>
      <c r="S164" s="5">
        <f t="shared" si="67"/>
        <v>-0.17957190110660246</v>
      </c>
      <c r="T164" s="61">
        <f t="shared" si="68"/>
        <v>22.688535514435486</v>
      </c>
      <c r="U164" s="62" t="s">
        <v>30</v>
      </c>
    </row>
    <row r="165" spans="1:21" ht="12.75">
      <c r="A165" s="2">
        <v>10</v>
      </c>
      <c r="B165" s="3">
        <v>161</v>
      </c>
      <c r="C165" s="4">
        <f t="shared" si="69"/>
        <v>23.011636727869234</v>
      </c>
      <c r="D165" s="30">
        <f t="shared" si="70"/>
        <v>0.4007090832996556</v>
      </c>
      <c r="E165" s="5">
        <f t="shared" si="58"/>
        <v>2.754273011366394</v>
      </c>
      <c r="F165" s="4">
        <f t="shared" si="59"/>
        <v>-23</v>
      </c>
      <c r="G165" s="5">
        <f t="shared" si="60"/>
        <v>1.3895245862961743</v>
      </c>
      <c r="H165" s="5">
        <f t="shared" si="49"/>
        <v>0.9836152180936487</v>
      </c>
      <c r="I165" s="5">
        <f t="shared" si="71"/>
        <v>0.18526994483948991</v>
      </c>
      <c r="J165" s="77">
        <f t="shared" si="72"/>
        <v>10.615286445835029</v>
      </c>
      <c r="K165" s="5">
        <f t="shared" si="73"/>
        <v>0.9693673862684922</v>
      </c>
      <c r="L165" s="4">
        <f t="shared" si="74"/>
        <v>152351613.142119</v>
      </c>
      <c r="M165" s="5">
        <f t="shared" si="61"/>
        <v>-0.3907311284892737</v>
      </c>
      <c r="N165" s="5">
        <f t="shared" si="62"/>
        <v>0.9205048534524404</v>
      </c>
      <c r="O165" s="5">
        <f t="shared" si="63"/>
        <v>-0.4244748162096047</v>
      </c>
      <c r="P165" s="5">
        <f t="shared" si="64"/>
        <v>0.39091807424287606</v>
      </c>
      <c r="Q165" s="5">
        <f t="shared" si="65"/>
        <v>0.920425477282241</v>
      </c>
      <c r="R165" s="5">
        <f t="shared" si="66"/>
        <v>0.4247145302813084</v>
      </c>
      <c r="S165" s="5">
        <f t="shared" si="67"/>
        <v>-0.18028062218270696</v>
      </c>
      <c r="T165" s="61">
        <f t="shared" si="68"/>
        <v>22.63917605408377</v>
      </c>
      <c r="U165" s="62" t="s">
        <v>30</v>
      </c>
    </row>
    <row r="166" spans="1:21" ht="12.75">
      <c r="A166" s="2">
        <v>11</v>
      </c>
      <c r="B166" s="3">
        <v>162</v>
      </c>
      <c r="C166" s="4">
        <f t="shared" si="69"/>
        <v>23.08591100283656</v>
      </c>
      <c r="D166" s="30">
        <f t="shared" si="70"/>
        <v>0.4020875656329285</v>
      </c>
      <c r="E166" s="5">
        <f t="shared" si="58"/>
        <v>2.771487217687434</v>
      </c>
      <c r="F166" s="4">
        <f t="shared" si="59"/>
        <v>-23</v>
      </c>
      <c r="G166" s="5">
        <f t="shared" si="60"/>
        <v>1.3888638457407545</v>
      </c>
      <c r="H166" s="5">
        <f t="shared" si="49"/>
        <v>0.9834958846714691</v>
      </c>
      <c r="I166" s="5">
        <f t="shared" si="71"/>
        <v>0.18518184609876726</v>
      </c>
      <c r="J166" s="77">
        <f t="shared" si="72"/>
        <v>10.610238712004815</v>
      </c>
      <c r="K166" s="5">
        <f t="shared" si="73"/>
        <v>0.9691480489011672</v>
      </c>
      <c r="L166" s="4">
        <f t="shared" si="74"/>
        <v>152368852.25810748</v>
      </c>
      <c r="M166" s="5">
        <f t="shared" si="61"/>
        <v>-0.3907311284892737</v>
      </c>
      <c r="N166" s="5">
        <f t="shared" si="62"/>
        <v>0.9205048534524404</v>
      </c>
      <c r="O166" s="5">
        <f t="shared" si="63"/>
        <v>-0.4244748162096047</v>
      </c>
      <c r="P166" s="5">
        <f t="shared" si="64"/>
        <v>0.39211092120021074</v>
      </c>
      <c r="Q166" s="5">
        <f t="shared" si="65"/>
        <v>0.9199179449687467</v>
      </c>
      <c r="R166" s="5">
        <f t="shared" si="66"/>
        <v>0.42624553999056114</v>
      </c>
      <c r="S166" s="5">
        <f t="shared" si="67"/>
        <v>-0.18093049724765714</v>
      </c>
      <c r="T166" s="61">
        <f t="shared" si="68"/>
        <v>22.593715117647218</v>
      </c>
      <c r="U166" s="62" t="s">
        <v>30</v>
      </c>
    </row>
    <row r="167" spans="1:21" ht="12.75">
      <c r="A167" s="2">
        <v>12</v>
      </c>
      <c r="B167" s="3">
        <v>163</v>
      </c>
      <c r="C167" s="4">
        <f t="shared" si="69"/>
        <v>23.153344424138975</v>
      </c>
      <c r="D167" s="30">
        <f t="shared" si="70"/>
        <v>0.40334794681034086</v>
      </c>
      <c r="E167" s="5">
        <f t="shared" si="58"/>
        <v>2.7887014240084738</v>
      </c>
      <c r="F167" s="4">
        <f t="shared" si="59"/>
        <v>-23</v>
      </c>
      <c r="G167" s="5">
        <f t="shared" si="60"/>
        <v>1.388263258769784</v>
      </c>
      <c r="H167" s="5">
        <f t="shared" si="49"/>
        <v>0.9833870428029101</v>
      </c>
      <c r="I167" s="5">
        <f t="shared" si="71"/>
        <v>0.1851017678359712</v>
      </c>
      <c r="J167" s="77">
        <f t="shared" si="72"/>
        <v>10.605650522061747</v>
      </c>
      <c r="K167" s="5">
        <f t="shared" si="73"/>
        <v>0.9689374605232319</v>
      </c>
      <c r="L167" s="4">
        <f t="shared" si="74"/>
        <v>152385409.2432033</v>
      </c>
      <c r="M167" s="5">
        <f t="shared" si="61"/>
        <v>-0.3907311284892737</v>
      </c>
      <c r="N167" s="5">
        <f t="shared" si="62"/>
        <v>0.9205048534524404</v>
      </c>
      <c r="O167" s="5">
        <f t="shared" si="63"/>
        <v>-0.4244748162096047</v>
      </c>
      <c r="P167" s="5">
        <f t="shared" si="64"/>
        <v>0.393193333214814</v>
      </c>
      <c r="Q167" s="5">
        <f t="shared" si="65"/>
        <v>0.9194558187946957</v>
      </c>
      <c r="R167" s="5">
        <f t="shared" si="66"/>
        <v>0.42763700569130847</v>
      </c>
      <c r="S167" s="5">
        <f t="shared" si="67"/>
        <v>-0.18152113939524384</v>
      </c>
      <c r="T167" s="61">
        <f t="shared" si="68"/>
        <v>22.55216911254642</v>
      </c>
      <c r="U167" s="62" t="s">
        <v>30</v>
      </c>
    </row>
    <row r="168" spans="1:21" ht="12.75">
      <c r="A168" s="2">
        <v>13</v>
      </c>
      <c r="B168" s="3">
        <v>164</v>
      </c>
      <c r="C168" s="4">
        <f t="shared" si="69"/>
        <v>23.21391700979843</v>
      </c>
      <c r="D168" s="30">
        <f t="shared" si="70"/>
        <v>0.404489762221632</v>
      </c>
      <c r="E168" s="5">
        <f t="shared" si="58"/>
        <v>2.8059156303295136</v>
      </c>
      <c r="F168" s="4">
        <f t="shared" si="59"/>
        <v>-23</v>
      </c>
      <c r="G168" s="5">
        <f t="shared" si="60"/>
        <v>1.3877232044886847</v>
      </c>
      <c r="H168" s="5">
        <f t="shared" si="49"/>
        <v>0.9832888681325813</v>
      </c>
      <c r="I168" s="5">
        <f t="shared" si="71"/>
        <v>0.1850297605984913</v>
      </c>
      <c r="J168" s="77">
        <f t="shared" si="72"/>
        <v>10.601524772185345</v>
      </c>
      <c r="K168" s="5">
        <f t="shared" si="73"/>
        <v>0.9687356672123462</v>
      </c>
      <c r="L168" s="4">
        <f t="shared" si="74"/>
        <v>152401279.80320203</v>
      </c>
      <c r="M168" s="5">
        <f t="shared" si="61"/>
        <v>-0.3907311284892737</v>
      </c>
      <c r="N168" s="5">
        <f t="shared" si="62"/>
        <v>0.9205048534524404</v>
      </c>
      <c r="O168" s="5">
        <f t="shared" si="63"/>
        <v>-0.4244748162096047</v>
      </c>
      <c r="P168" s="5">
        <f t="shared" si="64"/>
        <v>0.39416515377513106</v>
      </c>
      <c r="Q168" s="5">
        <f t="shared" si="65"/>
        <v>0.9190396245806963</v>
      </c>
      <c r="R168" s="5">
        <f t="shared" si="66"/>
        <v>0.428888094955607</v>
      </c>
      <c r="S168" s="5">
        <f t="shared" si="67"/>
        <v>-0.18205219528076877</v>
      </c>
      <c r="T168" s="61">
        <f t="shared" si="68"/>
        <v>22.514552824992172</v>
      </c>
      <c r="U168" s="62" t="s">
        <v>30</v>
      </c>
    </row>
    <row r="169" spans="1:21" ht="12.75">
      <c r="A169" s="2">
        <v>14</v>
      </c>
      <c r="B169" s="3">
        <v>165</v>
      </c>
      <c r="C169" s="4">
        <f t="shared" si="69"/>
        <v>23.26761081085051</v>
      </c>
      <c r="D169" s="30">
        <f t="shared" si="70"/>
        <v>0.4055125928562757</v>
      </c>
      <c r="E169" s="5">
        <f t="shared" si="58"/>
        <v>2.8231298366505535</v>
      </c>
      <c r="F169" s="4">
        <f t="shared" si="59"/>
        <v>-23</v>
      </c>
      <c r="G169" s="5">
        <f t="shared" si="60"/>
        <v>1.387244025409523</v>
      </c>
      <c r="H169" s="5">
        <f t="shared" si="49"/>
        <v>0.983201519644876</v>
      </c>
      <c r="I169" s="5">
        <f t="shared" si="71"/>
        <v>0.18496587005460308</v>
      </c>
      <c r="J169" s="77">
        <f t="shared" si="72"/>
        <v>10.597864078999836</v>
      </c>
      <c r="K169" s="5">
        <f t="shared" si="73"/>
        <v>0.968542712963894</v>
      </c>
      <c r="L169" s="4">
        <f t="shared" si="74"/>
        <v>152416459.83066055</v>
      </c>
      <c r="M169" s="5">
        <f t="shared" si="61"/>
        <v>-0.3907311284892737</v>
      </c>
      <c r="N169" s="5">
        <f t="shared" si="62"/>
        <v>0.9205048534524404</v>
      </c>
      <c r="O169" s="5">
        <f t="shared" si="63"/>
        <v>-0.4244748162096047</v>
      </c>
      <c r="P169" s="5">
        <f t="shared" si="64"/>
        <v>0.39502624349421384</v>
      </c>
      <c r="Q169" s="5">
        <f t="shared" si="65"/>
        <v>0.9186698356596074</v>
      </c>
      <c r="R169" s="5">
        <f t="shared" si="66"/>
        <v>0.42999805605958963</v>
      </c>
      <c r="S169" s="5">
        <f t="shared" si="67"/>
        <v>-0.1825233458163816</v>
      </c>
      <c r="T169" s="61">
        <f t="shared" si="68"/>
        <v>22.48087942359826</v>
      </c>
      <c r="U169" s="62" t="s">
        <v>30</v>
      </c>
    </row>
    <row r="170" spans="1:21" ht="12.75">
      <c r="A170" s="2">
        <v>15</v>
      </c>
      <c r="B170" s="3">
        <v>166</v>
      </c>
      <c r="C170" s="4">
        <f t="shared" si="69"/>
        <v>23.31440991666317</v>
      </c>
      <c r="D170" s="30">
        <f t="shared" si="70"/>
        <v>0.4064160658056223</v>
      </c>
      <c r="E170" s="5">
        <f t="shared" si="58"/>
        <v>2.8403440429715934</v>
      </c>
      <c r="F170" s="4">
        <f t="shared" si="59"/>
        <v>-23</v>
      </c>
      <c r="G170" s="5">
        <f t="shared" si="60"/>
        <v>1.3868260267225867</v>
      </c>
      <c r="H170" s="5">
        <f t="shared" si="49"/>
        <v>0.983125139234301</v>
      </c>
      <c r="I170" s="5">
        <f t="shared" si="71"/>
        <v>0.1849101368963449</v>
      </c>
      <c r="J170" s="77">
        <f t="shared" si="72"/>
        <v>10.594670774009357</v>
      </c>
      <c r="K170" s="5">
        <f t="shared" si="73"/>
        <v>0.9683586396966737</v>
      </c>
      <c r="L170" s="4">
        <f t="shared" si="74"/>
        <v>152430945.40524468</v>
      </c>
      <c r="M170" s="5">
        <f t="shared" si="61"/>
        <v>-0.3907311284892737</v>
      </c>
      <c r="N170" s="5">
        <f t="shared" si="62"/>
        <v>0.9205048534524404</v>
      </c>
      <c r="O170" s="5">
        <f t="shared" si="63"/>
        <v>-0.4244748162096047</v>
      </c>
      <c r="P170" s="5">
        <f t="shared" si="64"/>
        <v>0.3957764797665084</v>
      </c>
      <c r="Q170" s="5">
        <f t="shared" si="65"/>
        <v>0.9183468724091298</v>
      </c>
      <c r="R170" s="5">
        <f t="shared" si="66"/>
        <v>0.4309662194724471</v>
      </c>
      <c r="S170" s="5">
        <f t="shared" si="67"/>
        <v>-0.18293430680311515</v>
      </c>
      <c r="T170" s="61">
        <f t="shared" si="68"/>
        <v>22.451160462993826</v>
      </c>
      <c r="U170" s="62" t="s">
        <v>30</v>
      </c>
    </row>
    <row r="171" spans="1:21" ht="12.75">
      <c r="A171" s="2">
        <v>16</v>
      </c>
      <c r="B171" s="3">
        <v>167</v>
      </c>
      <c r="C171" s="4">
        <f t="shared" si="69"/>
        <v>23.354300459651345</v>
      </c>
      <c r="D171" s="30">
        <f t="shared" si="70"/>
        <v>0.4071998547133282</v>
      </c>
      <c r="E171" s="5">
        <f t="shared" si="58"/>
        <v>2.857558249292634</v>
      </c>
      <c r="F171" s="4">
        <f t="shared" si="59"/>
        <v>-23</v>
      </c>
      <c r="G171" s="5">
        <f t="shared" si="60"/>
        <v>1.386469475643268</v>
      </c>
      <c r="H171" s="5">
        <f t="shared" si="49"/>
        <v>0.9830598513194518</v>
      </c>
      <c r="I171" s="5">
        <f t="shared" si="71"/>
        <v>0.18486259675243574</v>
      </c>
      <c r="J171" s="77">
        <f t="shared" si="72"/>
        <v>10.591946898608471</v>
      </c>
      <c r="K171" s="5">
        <f t="shared" si="73"/>
        <v>0.9681834872585586</v>
      </c>
      <c r="L171" s="4">
        <f t="shared" si="74"/>
        <v>152444732.79404572</v>
      </c>
      <c r="M171" s="5">
        <f t="shared" si="61"/>
        <v>-0.3907311284892737</v>
      </c>
      <c r="N171" s="5">
        <f t="shared" si="62"/>
        <v>0.9205048534524404</v>
      </c>
      <c r="O171" s="5">
        <f t="shared" si="63"/>
        <v>-0.4244748162096047</v>
      </c>
      <c r="P171" s="5">
        <f t="shared" si="64"/>
        <v>0.39641575646129784</v>
      </c>
      <c r="Q171" s="5">
        <f t="shared" si="65"/>
        <v>0.9180711018375521</v>
      </c>
      <c r="R171" s="5">
        <f t="shared" si="66"/>
        <v>0.4317919991903215</v>
      </c>
      <c r="S171" s="5">
        <f t="shared" si="67"/>
        <v>-0.18328482949708952</v>
      </c>
      <c r="T171" s="61">
        <f t="shared" si="68"/>
        <v>22.425405887391424</v>
      </c>
      <c r="U171" s="62" t="s">
        <v>30</v>
      </c>
    </row>
    <row r="172" spans="1:21" ht="12.75">
      <c r="A172" s="2">
        <v>17</v>
      </c>
      <c r="B172" s="3">
        <v>168</v>
      </c>
      <c r="C172" s="4">
        <f t="shared" si="69"/>
        <v>23.387270619386246</v>
      </c>
      <c r="D172" s="30">
        <f t="shared" si="70"/>
        <v>0.4078636801728517</v>
      </c>
      <c r="E172" s="5">
        <f t="shared" si="58"/>
        <v>2.874772455613674</v>
      </c>
      <c r="F172" s="4">
        <f t="shared" si="59"/>
        <v>-23</v>
      </c>
      <c r="G172" s="5">
        <f t="shared" si="60"/>
        <v>1.386174600837077</v>
      </c>
      <c r="H172" s="5">
        <f t="shared" si="49"/>
        <v>0.9830057625025668</v>
      </c>
      <c r="I172" s="5">
        <f t="shared" si="71"/>
        <v>0.18482328011161026</v>
      </c>
      <c r="J172" s="77">
        <f t="shared" si="72"/>
        <v>10.58969419968954</v>
      </c>
      <c r="K172" s="5">
        <f t="shared" si="73"/>
        <v>0.9680172934321094</v>
      </c>
      <c r="L172" s="4">
        <f t="shared" si="74"/>
        <v>152457818.45186704</v>
      </c>
      <c r="M172" s="5">
        <f t="shared" si="61"/>
        <v>-0.3907311284892737</v>
      </c>
      <c r="N172" s="5">
        <f t="shared" si="62"/>
        <v>0.9205048534524404</v>
      </c>
      <c r="O172" s="5">
        <f t="shared" si="63"/>
        <v>-0.4244748162096047</v>
      </c>
      <c r="P172" s="5">
        <f t="shared" si="64"/>
        <v>0.3969439836537284</v>
      </c>
      <c r="Q172" s="5">
        <f t="shared" si="65"/>
        <v>0.9178428372227506</v>
      </c>
      <c r="R172" s="5">
        <f t="shared" si="66"/>
        <v>0.432474893909745</v>
      </c>
      <c r="S172" s="5">
        <f t="shared" si="67"/>
        <v>-0.1835747011076073</v>
      </c>
      <c r="T172" s="61">
        <f t="shared" si="68"/>
        <v>22.403624034071544</v>
      </c>
      <c r="U172" s="62" t="s">
        <v>30</v>
      </c>
    </row>
    <row r="173" spans="1:21" ht="12.75">
      <c r="A173" s="2">
        <v>18</v>
      </c>
      <c r="B173" s="3">
        <v>169</v>
      </c>
      <c r="C173" s="4">
        <f t="shared" si="69"/>
        <v>23.41331062609798</v>
      </c>
      <c r="D173" s="30">
        <f t="shared" si="70"/>
        <v>0.40840731007092196</v>
      </c>
      <c r="E173" s="5">
        <f t="shared" si="58"/>
        <v>2.891986661934714</v>
      </c>
      <c r="F173" s="4">
        <f t="shared" si="59"/>
        <v>-23</v>
      </c>
      <c r="G173" s="5">
        <f t="shared" si="60"/>
        <v>1.3859415919252773</v>
      </c>
      <c r="H173" s="5">
        <f t="shared" si="49"/>
        <v>0.9829629612763737</v>
      </c>
      <c r="I173" s="5">
        <f t="shared" si="71"/>
        <v>0.18479221225670364</v>
      </c>
      <c r="J173" s="77">
        <f t="shared" si="72"/>
        <v>10.587914125866032</v>
      </c>
      <c r="K173" s="5">
        <f t="shared" si="73"/>
        <v>0.9678600939401117</v>
      </c>
      <c r="L173" s="4">
        <f t="shared" si="74"/>
        <v>152470199.02148226</v>
      </c>
      <c r="M173" s="5">
        <f t="shared" si="61"/>
        <v>-0.3907311284892737</v>
      </c>
      <c r="N173" s="5">
        <f t="shared" si="62"/>
        <v>0.9205048534524404</v>
      </c>
      <c r="O173" s="5">
        <f t="shared" si="63"/>
        <v>-0.4244748162096047</v>
      </c>
      <c r="P173" s="5">
        <f t="shared" si="64"/>
        <v>0.39736108739423115</v>
      </c>
      <c r="Q173" s="5">
        <f t="shared" si="65"/>
        <v>0.9176623378045294</v>
      </c>
      <c r="R173" s="5">
        <f t="shared" si="66"/>
        <v>0.43301448803587356</v>
      </c>
      <c r="S173" s="5">
        <f t="shared" si="67"/>
        <v>-0.1838037452251235</v>
      </c>
      <c r="T173" s="61">
        <f t="shared" si="68"/>
        <v>22.385821636748275</v>
      </c>
      <c r="U173" s="62" t="s">
        <v>30</v>
      </c>
    </row>
    <row r="174" spans="1:21" ht="12.75">
      <c r="A174" s="2">
        <v>19</v>
      </c>
      <c r="B174" s="3">
        <v>170</v>
      </c>
      <c r="C174" s="4">
        <f t="shared" si="69"/>
        <v>23.43241276357058</v>
      </c>
      <c r="D174" s="30">
        <f t="shared" si="70"/>
        <v>0.4088305598760273</v>
      </c>
      <c r="E174" s="5">
        <f t="shared" si="58"/>
        <v>2.9092008682557537</v>
      </c>
      <c r="F174" s="4">
        <f t="shared" si="59"/>
        <v>-23</v>
      </c>
      <c r="G174" s="5">
        <f t="shared" si="60"/>
        <v>1.3857705990733147</v>
      </c>
      <c r="H174" s="5">
        <f t="shared" si="49"/>
        <v>0.982931517779721</v>
      </c>
      <c r="I174" s="5">
        <f t="shared" si="71"/>
        <v>0.1847694132097753</v>
      </c>
      <c r="J174" s="77">
        <f t="shared" si="72"/>
        <v>10.586607824328317</v>
      </c>
      <c r="K174" s="5">
        <f t="shared" si="73"/>
        <v>0.9677119224510191</v>
      </c>
      <c r="L174" s="4">
        <f t="shared" si="74"/>
        <v>152481871.33386585</v>
      </c>
      <c r="M174" s="5">
        <f t="shared" si="61"/>
        <v>-0.3907311284892737</v>
      </c>
      <c r="N174" s="5">
        <f t="shared" si="62"/>
        <v>0.9205048534524404</v>
      </c>
      <c r="O174" s="5">
        <f t="shared" si="63"/>
        <v>-0.4244748162096047</v>
      </c>
      <c r="P174" s="5">
        <f t="shared" si="64"/>
        <v>0.39766700951703454</v>
      </c>
      <c r="Q174" s="5">
        <f t="shared" si="65"/>
        <v>0.9175298085303707</v>
      </c>
      <c r="R174" s="5">
        <f t="shared" si="66"/>
        <v>0.43341045252141425</v>
      </c>
      <c r="S174" s="5">
        <f t="shared" si="67"/>
        <v>-0.18397182217734892</v>
      </c>
      <c r="T174" s="61">
        <f t="shared" si="68"/>
        <v>22.372003828785896</v>
      </c>
      <c r="U174" s="62" t="s">
        <v>30</v>
      </c>
    </row>
    <row r="175" spans="1:21" ht="12.75">
      <c r="A175" s="2">
        <v>20</v>
      </c>
      <c r="B175" s="3">
        <v>171</v>
      </c>
      <c r="C175" s="4">
        <f t="shared" si="69"/>
        <v>23.44457137142844</v>
      </c>
      <c r="D175" s="30">
        <f t="shared" si="70"/>
        <v>0.40913329287109973</v>
      </c>
      <c r="E175" s="5">
        <f t="shared" si="58"/>
        <v>2.9264150745767936</v>
      </c>
      <c r="F175" s="4">
        <f t="shared" si="59"/>
        <v>-23</v>
      </c>
      <c r="G175" s="5">
        <f t="shared" si="60"/>
        <v>1.3856617326638379</v>
      </c>
      <c r="H175" s="5">
        <f t="shared" si="49"/>
        <v>0.9829114836032345</v>
      </c>
      <c r="I175" s="5">
        <f t="shared" si="71"/>
        <v>0.18475489768851172</v>
      </c>
      <c r="J175" s="77">
        <f t="shared" si="72"/>
        <v>10.585776138345697</v>
      </c>
      <c r="K175" s="5">
        <f t="shared" si="73"/>
        <v>0.967572810584281</v>
      </c>
      <c r="L175" s="4">
        <f t="shared" si="74"/>
        <v>152492832.40839824</v>
      </c>
      <c r="M175" s="5">
        <f t="shared" si="61"/>
        <v>-0.3907311284892737</v>
      </c>
      <c r="N175" s="5">
        <f t="shared" si="62"/>
        <v>0.9205048534524404</v>
      </c>
      <c r="O175" s="5">
        <f t="shared" si="63"/>
        <v>-0.4244748162096047</v>
      </c>
      <c r="P175" s="5">
        <f t="shared" si="64"/>
        <v>0.3978617074883422</v>
      </c>
      <c r="Q175" s="5">
        <f t="shared" si="65"/>
        <v>0.9174453998546512</v>
      </c>
      <c r="R175" s="5">
        <f t="shared" si="66"/>
        <v>0.4336625455328181</v>
      </c>
      <c r="S175" s="5">
        <f t="shared" si="67"/>
        <v>-0.1840788293120323</v>
      </c>
      <c r="T175" s="61">
        <f t="shared" si="68"/>
        <v>22.36217414624074</v>
      </c>
      <c r="U175" s="62" t="s">
        <v>30</v>
      </c>
    </row>
    <row r="176" spans="1:21" ht="12.75">
      <c r="A176" s="10">
        <v>21</v>
      </c>
      <c r="B176" s="11">
        <v>172</v>
      </c>
      <c r="C176" s="12">
        <f t="shared" si="69"/>
        <v>23.449782846813658</v>
      </c>
      <c r="D176" s="44">
        <f t="shared" si="70"/>
        <v>0.40931542032971796</v>
      </c>
      <c r="E176" s="13">
        <f t="shared" si="58"/>
        <v>2.9436292808978335</v>
      </c>
      <c r="F176" s="12">
        <f t="shared" si="59"/>
        <v>-23</v>
      </c>
      <c r="G176" s="13">
        <f t="shared" si="60"/>
        <v>1.3856150630557609</v>
      </c>
      <c r="H176" s="13">
        <f t="shared" si="49"/>
        <v>0.9829028916460021</v>
      </c>
      <c r="I176" s="13">
        <f t="shared" si="71"/>
        <v>0.18474867507410145</v>
      </c>
      <c r="J176" s="77">
        <f t="shared" si="72"/>
        <v>10.585419605425777</v>
      </c>
      <c r="K176" s="13">
        <f t="shared" si="73"/>
        <v>0.967442787915536</v>
      </c>
      <c r="L176" s="12">
        <f t="shared" si="74"/>
        <v>152503079.45304534</v>
      </c>
      <c r="M176" s="13">
        <f t="shared" si="61"/>
        <v>-0.3907311284892737</v>
      </c>
      <c r="N176" s="13">
        <f t="shared" si="62"/>
        <v>0.9205048534524404</v>
      </c>
      <c r="O176" s="13">
        <f t="shared" si="63"/>
        <v>-0.4244748162096047</v>
      </c>
      <c r="P176" s="13">
        <f t="shared" si="64"/>
        <v>0.3979451542946341</v>
      </c>
      <c r="Q176" s="13">
        <f t="shared" si="65"/>
        <v>0.917409207591367</v>
      </c>
      <c r="R176" s="13">
        <f t="shared" si="66"/>
        <v>0.43377061294101066</v>
      </c>
      <c r="S176" s="13">
        <f t="shared" si="67"/>
        <v>-0.18412470120526309</v>
      </c>
      <c r="T176" s="65">
        <f t="shared" si="68"/>
        <v>22.35633453070754</v>
      </c>
      <c r="U176" s="66" t="s">
        <v>30</v>
      </c>
    </row>
    <row r="177" spans="1:21" ht="12.75">
      <c r="A177" s="10">
        <v>22</v>
      </c>
      <c r="B177" s="11">
        <v>173</v>
      </c>
      <c r="C177" s="12">
        <f t="shared" si="69"/>
        <v>23.448045645453604</v>
      </c>
      <c r="D177" s="44">
        <f t="shared" si="70"/>
        <v>0.4093769016352889</v>
      </c>
      <c r="E177" s="13">
        <f t="shared" si="58"/>
        <v>2.9608434872188734</v>
      </c>
      <c r="F177" s="12">
        <f t="shared" si="59"/>
        <v>-23</v>
      </c>
      <c r="G177" s="13">
        <f t="shared" si="60"/>
        <v>1.385630620430425</v>
      </c>
      <c r="H177" s="13">
        <f t="shared" si="49"/>
        <v>0.9829057560240166</v>
      </c>
      <c r="I177" s="13">
        <f t="shared" si="71"/>
        <v>0.18475074939072333</v>
      </c>
      <c r="J177" s="77">
        <f t="shared" si="72"/>
        <v>10.585538456139204</v>
      </c>
      <c r="K177" s="13">
        <f t="shared" si="73"/>
        <v>0.9673218819816507</v>
      </c>
      <c r="L177" s="12">
        <f t="shared" si="74"/>
        <v>152512609.8645151</v>
      </c>
      <c r="M177" s="13">
        <f t="shared" si="61"/>
        <v>-0.3907311284892737</v>
      </c>
      <c r="N177" s="13">
        <f t="shared" si="62"/>
        <v>0.9205048534524404</v>
      </c>
      <c r="O177" s="13">
        <f t="shared" si="63"/>
        <v>-0.4244748162096047</v>
      </c>
      <c r="P177" s="13">
        <f t="shared" si="64"/>
        <v>0.397917338371425</v>
      </c>
      <c r="Q177" s="13">
        <f t="shared" si="65"/>
        <v>0.917421272820399</v>
      </c>
      <c r="R177" s="13">
        <f t="shared" si="66"/>
        <v>0.4337345886346416</v>
      </c>
      <c r="S177" s="13">
        <f t="shared" si="67"/>
        <v>-0.184109409794438</v>
      </c>
      <c r="T177" s="65">
        <f t="shared" si="68"/>
        <v>22.354485331954702</v>
      </c>
      <c r="U177" s="66" t="s">
        <v>30</v>
      </c>
    </row>
    <row r="178" spans="1:21" ht="12.75">
      <c r="A178" s="2">
        <v>23</v>
      </c>
      <c r="B178" s="3">
        <v>174</v>
      </c>
      <c r="C178" s="4">
        <f t="shared" si="69"/>
        <v>23.43936028211853</v>
      </c>
      <c r="D178" s="30">
        <f t="shared" si="70"/>
        <v>0.4093177443428098</v>
      </c>
      <c r="E178" s="5">
        <f t="shared" si="58"/>
        <v>2.9780576935399132</v>
      </c>
      <c r="F178" s="4">
        <f t="shared" si="59"/>
        <v>-23</v>
      </c>
      <c r="G178" s="5">
        <f t="shared" si="60"/>
        <v>1.3857083947255469</v>
      </c>
      <c r="H178" s="5">
        <f t="shared" si="49"/>
        <v>0.982920072030854</v>
      </c>
      <c r="I178" s="5">
        <f t="shared" si="71"/>
        <v>0.18476111929673958</v>
      </c>
      <c r="J178" s="77">
        <f t="shared" si="72"/>
        <v>10.586132613615067</v>
      </c>
      <c r="K178" s="5">
        <f t="shared" si="73"/>
        <v>0.9672101182855873</v>
      </c>
      <c r="L178" s="4">
        <f t="shared" si="74"/>
        <v>152521421.22839117</v>
      </c>
      <c r="M178" s="5">
        <f t="shared" si="61"/>
        <v>-0.3907311284892737</v>
      </c>
      <c r="N178" s="5">
        <f t="shared" si="62"/>
        <v>0.9205048534524404</v>
      </c>
      <c r="O178" s="5">
        <f t="shared" si="63"/>
        <v>-0.4244748162096047</v>
      </c>
      <c r="P178" s="5">
        <f t="shared" si="64"/>
        <v>0.3977782635726937</v>
      </c>
      <c r="Q178" s="5">
        <f t="shared" si="65"/>
        <v>0.9174815818473375</v>
      </c>
      <c r="R178" s="5">
        <f t="shared" si="66"/>
        <v>0.4335544946545654</v>
      </c>
      <c r="S178" s="5">
        <f t="shared" si="67"/>
        <v>-0.1840329644353447</v>
      </c>
      <c r="T178" s="61">
        <f t="shared" si="68"/>
        <v>22.35662531033763</v>
      </c>
      <c r="U178" s="62" t="s">
        <v>30</v>
      </c>
    </row>
    <row r="179" spans="1:21" ht="12.75">
      <c r="A179" s="2">
        <v>24</v>
      </c>
      <c r="B179" s="3">
        <v>175</v>
      </c>
      <c r="C179" s="4">
        <f t="shared" si="69"/>
        <v>23.423729330469037</v>
      </c>
      <c r="D179" s="30">
        <f t="shared" si="70"/>
        <v>0.4091380041829627</v>
      </c>
      <c r="E179" s="5">
        <f t="shared" si="58"/>
        <v>2.995271899860953</v>
      </c>
      <c r="F179" s="4">
        <f t="shared" si="59"/>
        <v>-23</v>
      </c>
      <c r="G179" s="5">
        <f t="shared" si="60"/>
        <v>1.3858483356572449</v>
      </c>
      <c r="H179" s="5">
        <f t="shared" si="49"/>
        <v>0.982945816150786</v>
      </c>
      <c r="I179" s="5">
        <f t="shared" si="71"/>
        <v>0.18477977808763266</v>
      </c>
      <c r="J179" s="77">
        <f t="shared" si="72"/>
        <v>10.587201693709167</v>
      </c>
      <c r="K179" s="5">
        <f t="shared" si="73"/>
        <v>0.9671075203010829</v>
      </c>
      <c r="L179" s="4">
        <f t="shared" si="74"/>
        <v>152529511.31924498</v>
      </c>
      <c r="M179" s="5">
        <f t="shared" si="61"/>
        <v>-0.3907311284892737</v>
      </c>
      <c r="N179" s="5">
        <f t="shared" si="62"/>
        <v>0.9205048534524404</v>
      </c>
      <c r="O179" s="5">
        <f t="shared" si="63"/>
        <v>-0.4244748162096047</v>
      </c>
      <c r="P179" s="5">
        <f t="shared" si="64"/>
        <v>0.3975279491810761</v>
      </c>
      <c r="Q179" s="5">
        <f t="shared" si="65"/>
        <v>0.9175900662168743</v>
      </c>
      <c r="R179" s="5">
        <f t="shared" si="66"/>
        <v>0.43323044114899945</v>
      </c>
      <c r="S179" s="5">
        <f t="shared" si="67"/>
        <v>-0.1838954118831275</v>
      </c>
      <c r="T179" s="61">
        <f t="shared" si="68"/>
        <v>22.36275163898461</v>
      </c>
      <c r="U179" s="62" t="s">
        <v>30</v>
      </c>
    </row>
    <row r="180" spans="1:21" ht="12.75">
      <c r="A180" s="2">
        <v>25</v>
      </c>
      <c r="B180" s="3">
        <v>176</v>
      </c>
      <c r="C180" s="4">
        <f t="shared" si="69"/>
        <v>23.401157422293444</v>
      </c>
      <c r="D180" s="30">
        <f t="shared" si="70"/>
        <v>0.4088377850084296</v>
      </c>
      <c r="E180" s="5">
        <f t="shared" si="58"/>
        <v>3.012486106181993</v>
      </c>
      <c r="F180" s="4">
        <f t="shared" si="59"/>
        <v>-23</v>
      </c>
      <c r="G180" s="5">
        <f t="shared" si="60"/>
        <v>1.3860503528300434</v>
      </c>
      <c r="H180" s="5">
        <f t="shared" si="49"/>
        <v>0.9829829461242622</v>
      </c>
      <c r="I180" s="5">
        <f t="shared" si="71"/>
        <v>0.18480671371067245</v>
      </c>
      <c r="J180" s="77">
        <f t="shared" si="72"/>
        <v>10.588745005844398</v>
      </c>
      <c r="K180" s="5">
        <f t="shared" si="73"/>
        <v>0.967014109477124</v>
      </c>
      <c r="L180" s="4">
        <f t="shared" si="74"/>
        <v>152536878.10072756</v>
      </c>
      <c r="M180" s="5">
        <f t="shared" si="61"/>
        <v>-0.3907311284892737</v>
      </c>
      <c r="N180" s="5">
        <f t="shared" si="62"/>
        <v>0.9205048534524404</v>
      </c>
      <c r="O180" s="5">
        <f t="shared" si="63"/>
        <v>-0.4244748162096047</v>
      </c>
      <c r="P180" s="5">
        <f t="shared" si="64"/>
        <v>0.39716642995879015</v>
      </c>
      <c r="Q180" s="5">
        <f t="shared" si="65"/>
        <v>0.9177466027797594</v>
      </c>
      <c r="R180" s="5">
        <f t="shared" si="66"/>
        <v>0.432762626149543</v>
      </c>
      <c r="S180" s="5">
        <f t="shared" si="67"/>
        <v>-0.1836968361972131</v>
      </c>
      <c r="T180" s="61">
        <f t="shared" si="68"/>
        <v>22.372859905754733</v>
      </c>
      <c r="U180" s="62" t="s">
        <v>30</v>
      </c>
    </row>
    <row r="181" spans="1:21" ht="12.75">
      <c r="A181" s="20">
        <v>26</v>
      </c>
      <c r="B181" s="21">
        <v>177</v>
      </c>
      <c r="C181" s="22">
        <f t="shared" si="69"/>
        <v>23.37165124613529</v>
      </c>
      <c r="D181" s="45">
        <f t="shared" si="70"/>
        <v>0.408417238682471</v>
      </c>
      <c r="E181" s="23">
        <f t="shared" si="58"/>
        <v>3.029700312503033</v>
      </c>
      <c r="F181" s="22">
        <f t="shared" si="59"/>
        <v>-23</v>
      </c>
      <c r="G181" s="23">
        <f t="shared" si="60"/>
        <v>1.386314315934371</v>
      </c>
      <c r="H181" s="23">
        <f t="shared" si="49"/>
        <v>0.9830314010654214</v>
      </c>
      <c r="I181" s="23">
        <f t="shared" si="71"/>
        <v>0.18484190879124945</v>
      </c>
      <c r="J181" s="77">
        <f t="shared" si="72"/>
        <v>10.590761554519537</v>
      </c>
      <c r="K181" s="23">
        <f t="shared" si="73"/>
        <v>0.966929905242201</v>
      </c>
      <c r="L181" s="22">
        <f t="shared" si="74"/>
        <v>152543519.7256416</v>
      </c>
      <c r="M181" s="23">
        <f t="shared" si="61"/>
        <v>-0.3907311284892737</v>
      </c>
      <c r="N181" s="23">
        <f t="shared" si="62"/>
        <v>0.9205048534524404</v>
      </c>
      <c r="O181" s="23">
        <f t="shared" si="63"/>
        <v>-0.4244748162096047</v>
      </c>
      <c r="P181" s="23">
        <f t="shared" si="64"/>
        <v>0.3966937562391404</v>
      </c>
      <c r="Q181" s="23">
        <f t="shared" si="65"/>
        <v>0.9179510138133088</v>
      </c>
      <c r="R181" s="23">
        <f t="shared" si="66"/>
        <v>0.43215133516898024</v>
      </c>
      <c r="S181" s="23">
        <f t="shared" si="67"/>
        <v>-0.18343735857058818</v>
      </c>
      <c r="T181" s="69">
        <f t="shared" si="68"/>
        <v>22.386944114972486</v>
      </c>
      <c r="U181" s="70" t="s">
        <v>30</v>
      </c>
    </row>
    <row r="182" spans="1:21" ht="12.75">
      <c r="A182" s="20">
        <v>27</v>
      </c>
      <c r="B182" s="21">
        <v>178</v>
      </c>
      <c r="C182" s="22">
        <f t="shared" si="69"/>
        <v>23.33521954531136</v>
      </c>
      <c r="D182" s="45">
        <f t="shared" si="70"/>
        <v>0.4078765649099479</v>
      </c>
      <c r="E182" s="23">
        <f t="shared" si="58"/>
        <v>3.0469145188240736</v>
      </c>
      <c r="F182" s="22">
        <f t="shared" si="59"/>
        <v>-23</v>
      </c>
      <c r="G182" s="23">
        <f t="shared" si="60"/>
        <v>1.3866400550306752</v>
      </c>
      <c r="H182" s="23">
        <f t="shared" si="49"/>
        <v>0.9830911016310298</v>
      </c>
      <c r="I182" s="23">
        <f t="shared" si="71"/>
        <v>0.1848853406707567</v>
      </c>
      <c r="J182" s="77">
        <f t="shared" si="72"/>
        <v>10.593250041479738</v>
      </c>
      <c r="K182" s="23">
        <f t="shared" si="73"/>
        <v>0.9668549250083315</v>
      </c>
      <c r="L182" s="22">
        <f t="shared" si="74"/>
        <v>152549434.5359952</v>
      </c>
      <c r="M182" s="23">
        <f t="shared" si="61"/>
        <v>-0.3907311284892737</v>
      </c>
      <c r="N182" s="23">
        <f t="shared" si="62"/>
        <v>0.9205048534524404</v>
      </c>
      <c r="O182" s="23">
        <f t="shared" si="63"/>
        <v>-0.4244748162096047</v>
      </c>
      <c r="P182" s="23">
        <f t="shared" si="64"/>
        <v>0.39610999405832836</v>
      </c>
      <c r="Q182" s="23">
        <f t="shared" si="65"/>
        <v>0.9182030671954385</v>
      </c>
      <c r="R182" s="23">
        <f t="shared" si="66"/>
        <v>0.43139694062252215</v>
      </c>
      <c r="S182" s="23">
        <f t="shared" si="67"/>
        <v>-0.18311713708413085</v>
      </c>
      <c r="T182" s="69">
        <f t="shared" si="68"/>
        <v>22.404996688948554</v>
      </c>
      <c r="U182" s="70" t="s">
        <v>30</v>
      </c>
    </row>
    <row r="183" spans="1:21" ht="12.75">
      <c r="A183" s="20">
        <v>28</v>
      </c>
      <c r="B183" s="21">
        <v>179</v>
      </c>
      <c r="C183" s="22">
        <f t="shared" si="69"/>
        <v>23.291873115320865</v>
      </c>
      <c r="D183" s="45">
        <f t="shared" si="70"/>
        <v>0.4072160110111197</v>
      </c>
      <c r="E183" s="23">
        <f t="shared" si="58"/>
        <v>3.0641287251451135</v>
      </c>
      <c r="F183" s="22">
        <f t="shared" si="59"/>
        <v>-23</v>
      </c>
      <c r="G183" s="23">
        <f t="shared" si="60"/>
        <v>1.387027360918902</v>
      </c>
      <c r="H183" s="23">
        <f t="shared" si="49"/>
        <v>0.9831619502399768</v>
      </c>
      <c r="I183" s="23">
        <f t="shared" si="71"/>
        <v>0.1849369814558536</v>
      </c>
      <c r="J183" s="77">
        <f t="shared" si="72"/>
        <v>10.596208868539176</v>
      </c>
      <c r="K183" s="23">
        <f t="shared" si="73"/>
        <v>0.966789184174836</v>
      </c>
      <c r="L183" s="22">
        <f t="shared" si="74"/>
        <v>152554621.06303716</v>
      </c>
      <c r="M183" s="23">
        <f t="shared" si="61"/>
        <v>-0.3907311284892737</v>
      </c>
      <c r="N183" s="23">
        <f t="shared" si="62"/>
        <v>0.9205048534524404</v>
      </c>
      <c r="O183" s="23">
        <f t="shared" si="63"/>
        <v>-0.4244748162096047</v>
      </c>
      <c r="P183" s="23">
        <f t="shared" si="64"/>
        <v>0.3954152253271709</v>
      </c>
      <c r="Q183" s="23">
        <f t="shared" si="65"/>
        <v>0.9185024766321878</v>
      </c>
      <c r="R183" s="23">
        <f t="shared" si="66"/>
        <v>0.43049990107486014</v>
      </c>
      <c r="S183" s="23">
        <f t="shared" si="67"/>
        <v>-0.18273636638700427</v>
      </c>
      <c r="T183" s="69">
        <f t="shared" si="68"/>
        <v>22.427008469301676</v>
      </c>
      <c r="U183" s="70" t="s">
        <v>30</v>
      </c>
    </row>
    <row r="184" spans="1:21" ht="12.75">
      <c r="A184" s="2">
        <v>29</v>
      </c>
      <c r="B184" s="3">
        <v>180</v>
      </c>
      <c r="C184" s="4">
        <f t="shared" si="69"/>
        <v>23.241624800646516</v>
      </c>
      <c r="D184" s="30">
        <f t="shared" si="70"/>
        <v>0.40643587163868655</v>
      </c>
      <c r="E184" s="5">
        <f t="shared" si="58"/>
        <v>3.0813429314661533</v>
      </c>
      <c r="F184" s="4">
        <f t="shared" si="59"/>
        <v>-23</v>
      </c>
      <c r="G184" s="5">
        <f t="shared" si="60"/>
        <v>1.387475985591711</v>
      </c>
      <c r="H184" s="5">
        <f t="shared" si="49"/>
        <v>0.983243831342208</v>
      </c>
      <c r="I184" s="5">
        <f t="shared" si="71"/>
        <v>0.1849967980788948</v>
      </c>
      <c r="J184" s="77">
        <f t="shared" si="72"/>
        <v>10.599636141043385</v>
      </c>
      <c r="K184" s="5">
        <f t="shared" si="73"/>
        <v>0.9667326961318568</v>
      </c>
      <c r="L184" s="4">
        <f t="shared" si="74"/>
        <v>152559078.0272761</v>
      </c>
      <c r="M184" s="5">
        <f t="shared" si="61"/>
        <v>-0.3907311284892737</v>
      </c>
      <c r="N184" s="5">
        <f t="shared" si="62"/>
        <v>0.9205048534524404</v>
      </c>
      <c r="O184" s="5">
        <f t="shared" si="63"/>
        <v>-0.4244748162096047</v>
      </c>
      <c r="P184" s="5">
        <f t="shared" si="64"/>
        <v>0.394609548042214</v>
      </c>
      <c r="Q184" s="5">
        <f t="shared" si="65"/>
        <v>0.9188489019386809</v>
      </c>
      <c r="R184" s="5">
        <f t="shared" si="66"/>
        <v>0.4294607603161158</v>
      </c>
      <c r="S184" s="5">
        <f t="shared" si="67"/>
        <v>-0.18229527730442036</v>
      </c>
      <c r="T184" s="61">
        <f t="shared" si="68"/>
        <v>22.452968718100717</v>
      </c>
      <c r="U184" s="62" t="s">
        <v>30</v>
      </c>
    </row>
    <row r="185" spans="1:22" ht="12.75">
      <c r="A185" s="2">
        <v>30</v>
      </c>
      <c r="B185" s="3">
        <v>181</v>
      </c>
      <c r="C185" s="4">
        <f t="shared" si="69"/>
        <v>23.184489490948383</v>
      </c>
      <c r="D185" s="30">
        <f t="shared" si="70"/>
        <v>0.40553648843869755</v>
      </c>
      <c r="E185" s="5">
        <f t="shared" si="58"/>
        <v>3.098557137787193</v>
      </c>
      <c r="F185" s="4">
        <f t="shared" si="59"/>
        <v>-23</v>
      </c>
      <c r="G185" s="5">
        <f t="shared" si="60"/>
        <v>1.3879856427694428</v>
      </c>
      <c r="H185" s="5">
        <f t="shared" si="49"/>
        <v>0.9833366117357252</v>
      </c>
      <c r="I185" s="5">
        <f t="shared" si="71"/>
        <v>0.18506475236925904</v>
      </c>
      <c r="J185" s="77">
        <f t="shared" si="72"/>
        <v>10.603529671956156</v>
      </c>
      <c r="K185" s="5">
        <f t="shared" si="73"/>
        <v>0.9666854722636077</v>
      </c>
      <c r="L185" s="4">
        <f t="shared" si="74"/>
        <v>152562804.33848247</v>
      </c>
      <c r="M185" s="5">
        <f t="shared" si="61"/>
        <v>-0.3907311284892737</v>
      </c>
      <c r="N185" s="5">
        <f t="shared" si="62"/>
        <v>0.9205048534524404</v>
      </c>
      <c r="O185" s="5">
        <f t="shared" si="63"/>
        <v>-0.4244748162096047</v>
      </c>
      <c r="P185" s="5">
        <f t="shared" si="64"/>
        <v>0.39369307653560204</v>
      </c>
      <c r="Q185" s="5">
        <f t="shared" si="65"/>
        <v>0.9192419493734675</v>
      </c>
      <c r="R185" s="5">
        <f t="shared" si="66"/>
        <v>0.4282801462704498</v>
      </c>
      <c r="S185" s="5">
        <f t="shared" si="67"/>
        <v>-0.1817941363743718</v>
      </c>
      <c r="T185" s="61">
        <f t="shared" si="68"/>
        <v>22.48286511885155</v>
      </c>
      <c r="U185" s="62" t="s">
        <v>30</v>
      </c>
      <c r="V185" s="1" t="s">
        <v>28</v>
      </c>
    </row>
    <row r="186" spans="1:23" ht="12.75">
      <c r="A186" s="2" t="s">
        <v>6</v>
      </c>
      <c r="B186" s="3">
        <v>182</v>
      </c>
      <c r="C186" s="4">
        <f t="shared" si="69"/>
        <v>23.120484116651824</v>
      </c>
      <c r="D186" s="30">
        <f t="shared" si="70"/>
        <v>0.4045182496560775</v>
      </c>
      <c r="E186" s="5">
        <f t="shared" si="58"/>
        <v>3.115771344108233</v>
      </c>
      <c r="F186" s="4">
        <f t="shared" si="59"/>
        <v>-23</v>
      </c>
      <c r="G186" s="5">
        <f t="shared" si="60"/>
        <v>1.388556008514505</v>
      </c>
      <c r="H186" s="5">
        <f t="shared" si="49"/>
        <v>0.9834401409300495</v>
      </c>
      <c r="I186" s="5">
        <f t="shared" si="71"/>
        <v>0.18514080113526735</v>
      </c>
      <c r="J186" s="77">
        <f t="shared" si="72"/>
        <v>10.607886986553133</v>
      </c>
      <c r="K186" s="5">
        <f t="shared" si="73"/>
        <v>0.9666475219513478</v>
      </c>
      <c r="L186" s="4">
        <f t="shared" si="74"/>
        <v>152565799.0956752</v>
      </c>
      <c r="M186" s="5">
        <f t="shared" si="61"/>
        <v>-0.3907311284892737</v>
      </c>
      <c r="N186" s="5">
        <f t="shared" si="62"/>
        <v>0.9205048534524404</v>
      </c>
      <c r="O186" s="5">
        <f t="shared" si="63"/>
        <v>-0.4244748162096047</v>
      </c>
      <c r="P186" s="5">
        <f t="shared" si="64"/>
        <v>0.3926659417629523</v>
      </c>
      <c r="Q186" s="5">
        <f t="shared" si="65"/>
        <v>0.9196811720261614</v>
      </c>
      <c r="R186" s="5">
        <f t="shared" si="66"/>
        <v>0.42695876974176267</v>
      </c>
      <c r="S186" s="5">
        <f t="shared" si="67"/>
        <v>-0.18123324531521365</v>
      </c>
      <c r="T186" s="61">
        <f t="shared" si="68"/>
        <v>22.516683777357468</v>
      </c>
      <c r="U186" s="62" t="s">
        <v>30</v>
      </c>
      <c r="V186" s="32">
        <f>AVERAGE(T156:T185)</f>
        <v>22.585780036925517</v>
      </c>
      <c r="W186" s="1" t="s">
        <v>30</v>
      </c>
    </row>
    <row r="187" spans="1:21" ht="12.75">
      <c r="A187" s="2">
        <v>2</v>
      </c>
      <c r="B187" s="3">
        <v>183</v>
      </c>
      <c r="C187" s="4">
        <f t="shared" si="69"/>
        <v>23.049627643930588</v>
      </c>
      <c r="D187" s="30">
        <f t="shared" si="70"/>
        <v>0.403381589685673</v>
      </c>
      <c r="E187" s="5">
        <f t="shared" si="58"/>
        <v>3.132985550429273</v>
      </c>
      <c r="F187" s="4">
        <f t="shared" si="59"/>
        <v>-23</v>
      </c>
      <c r="G187" s="5">
        <f t="shared" si="60"/>
        <v>1.3891867219225122</v>
      </c>
      <c r="H187" s="5">
        <f t="shared" si="49"/>
        <v>0.983554251554324</v>
      </c>
      <c r="I187" s="5">
        <f t="shared" si="71"/>
        <v>0.18522489625633495</v>
      </c>
      <c r="J187" s="77">
        <f t="shared" si="72"/>
        <v>10.612705327701793</v>
      </c>
      <c r="K187" s="5">
        <f t="shared" si="73"/>
        <v>0.9666188525760673</v>
      </c>
      <c r="L187" s="4">
        <f t="shared" si="74"/>
        <v>152568061.58709347</v>
      </c>
      <c r="M187" s="5">
        <f t="shared" si="61"/>
        <v>-0.3907311284892737</v>
      </c>
      <c r="N187" s="5">
        <f t="shared" si="62"/>
        <v>0.9205048534524404</v>
      </c>
      <c r="O187" s="5">
        <f t="shared" si="63"/>
        <v>-0.4244748162096047</v>
      </c>
      <c r="P187" s="5">
        <f t="shared" si="64"/>
        <v>0.39152829162836283</v>
      </c>
      <c r="Q187" s="5">
        <f t="shared" si="65"/>
        <v>0.9201660702582853</v>
      </c>
      <c r="R187" s="5">
        <f t="shared" si="66"/>
        <v>0.4254974230015492</v>
      </c>
      <c r="S187" s="5">
        <f t="shared" si="67"/>
        <v>-0.180612940426243</v>
      </c>
      <c r="T187" s="61">
        <f t="shared" si="68"/>
        <v>22.554409222486495</v>
      </c>
      <c r="U187" s="62" t="s">
        <v>30</v>
      </c>
    </row>
    <row r="188" spans="1:21" ht="12.75">
      <c r="A188" s="2">
        <v>3</v>
      </c>
      <c r="B188" s="3">
        <v>184</v>
      </c>
      <c r="C188" s="4">
        <f t="shared" si="69"/>
        <v>22.971941069086743</v>
      </c>
      <c r="D188" s="30">
        <f t="shared" si="70"/>
        <v>0.40212698856985024</v>
      </c>
      <c r="E188" s="5">
        <f t="shared" si="58"/>
        <v>3.150199756750313</v>
      </c>
      <c r="F188" s="4">
        <f t="shared" si="59"/>
        <v>-23</v>
      </c>
      <c r="G188" s="5">
        <f t="shared" si="60"/>
        <v>1.38987738588721</v>
      </c>
      <c r="H188" s="5">
        <f t="shared" si="49"/>
        <v>0.9836787598080188</v>
      </c>
      <c r="I188" s="5">
        <f t="shared" si="71"/>
        <v>0.18531698478496134</v>
      </c>
      <c r="J188" s="77">
        <f t="shared" si="72"/>
        <v>10.617981661705084</v>
      </c>
      <c r="K188" s="5">
        <f t="shared" si="73"/>
        <v>0.9665994695208802</v>
      </c>
      <c r="L188" s="4">
        <f t="shared" si="74"/>
        <v>152569591.29015338</v>
      </c>
      <c r="M188" s="5">
        <f t="shared" si="61"/>
        <v>-0.3907311284892737</v>
      </c>
      <c r="N188" s="5">
        <f t="shared" si="62"/>
        <v>0.9205048534524404</v>
      </c>
      <c r="O188" s="5">
        <f t="shared" si="63"/>
        <v>-0.4244748162096047</v>
      </c>
      <c r="P188" s="5">
        <f t="shared" si="64"/>
        <v>0.3902802913455701</v>
      </c>
      <c r="Q188" s="5">
        <f t="shared" si="65"/>
        <v>0.9206960921972119</v>
      </c>
      <c r="R188" s="5">
        <f t="shared" si="66"/>
        <v>0.423896978224572</v>
      </c>
      <c r="S188" s="5">
        <f t="shared" si="67"/>
        <v>-0.179933591923682</v>
      </c>
      <c r="T188" s="61">
        <f t="shared" si="68"/>
        <v>22.596024406883203</v>
      </c>
      <c r="U188" s="62" t="s">
        <v>30</v>
      </c>
    </row>
    <row r="189" spans="1:21" ht="12.75">
      <c r="A189" s="2">
        <v>4</v>
      </c>
      <c r="B189" s="3">
        <v>185</v>
      </c>
      <c r="C189" s="4">
        <f t="shared" si="69"/>
        <v>22.887447412329042</v>
      </c>
      <c r="D189" s="30">
        <f t="shared" si="70"/>
        <v>0.40075497144381417</v>
      </c>
      <c r="E189" s="5">
        <f t="shared" si="58"/>
        <v>3.1674139630713527</v>
      </c>
      <c r="F189" s="4">
        <f t="shared" si="59"/>
        <v>-23</v>
      </c>
      <c r="G189" s="5">
        <f t="shared" si="60"/>
        <v>1.3906275679359108</v>
      </c>
      <c r="H189" s="5">
        <f aca="true" t="shared" si="75" ref="H189:H252">SIN(G189)</f>
        <v>0.9838134659520148</v>
      </c>
      <c r="I189" s="5">
        <f t="shared" si="71"/>
        <v>0.18541700905812145</v>
      </c>
      <c r="J189" s="77">
        <f t="shared" si="72"/>
        <v>10.623712684683747</v>
      </c>
      <c r="K189" s="5">
        <f t="shared" si="73"/>
        <v>0.9665893761731187</v>
      </c>
      <c r="L189" s="4">
        <f t="shared" si="74"/>
        <v>152570387.87139076</v>
      </c>
      <c r="M189" s="5">
        <f t="shared" si="61"/>
        <v>-0.3907311284892737</v>
      </c>
      <c r="N189" s="5">
        <f t="shared" si="62"/>
        <v>0.9205048534524404</v>
      </c>
      <c r="O189" s="5">
        <f t="shared" si="63"/>
        <v>-0.4244748162096047</v>
      </c>
      <c r="P189" s="5">
        <f t="shared" si="64"/>
        <v>0.38892212383415775</v>
      </c>
      <c r="Q189" s="5">
        <f t="shared" si="65"/>
        <v>0.9212706342830689</v>
      </c>
      <c r="R189" s="5">
        <f t="shared" si="66"/>
        <v>0.4221583857785896</v>
      </c>
      <c r="S189" s="5">
        <f t="shared" si="67"/>
        <v>-0.17919560321471023</v>
      </c>
      <c r="T189" s="61">
        <f t="shared" si="68"/>
        <v>22.641510707666782</v>
      </c>
      <c r="U189" s="62" t="s">
        <v>30</v>
      </c>
    </row>
    <row r="190" spans="1:21" ht="12.75">
      <c r="A190" s="48">
        <v>5</v>
      </c>
      <c r="B190" s="49">
        <v>186</v>
      </c>
      <c r="C190" s="47">
        <f t="shared" si="69"/>
        <v>22.796171710951494</v>
      </c>
      <c r="D190" s="50">
        <f t="shared" si="70"/>
        <v>0.3992661079299491</v>
      </c>
      <c r="E190" s="51">
        <f t="shared" si="58"/>
        <v>3.184628169392393</v>
      </c>
      <c r="F190" s="47">
        <f t="shared" si="59"/>
        <v>-23</v>
      </c>
      <c r="G190" s="51">
        <f t="shared" si="60"/>
        <v>1.391436801131911</v>
      </c>
      <c r="H190" s="51">
        <f t="shared" si="75"/>
        <v>0.9839581548376648</v>
      </c>
      <c r="I190" s="51">
        <f t="shared" si="71"/>
        <v>0.18552490681758813</v>
      </c>
      <c r="J190" s="77">
        <f t="shared" si="72"/>
        <v>10.629894829470347</v>
      </c>
      <c r="K190" s="51">
        <f t="shared" si="73"/>
        <v>0.9665885739261216</v>
      </c>
      <c r="L190" s="47">
        <f t="shared" si="74"/>
        <v>152570451.18639022</v>
      </c>
      <c r="M190" s="51">
        <f t="shared" si="61"/>
        <v>-0.3907311284892737</v>
      </c>
      <c r="N190" s="51">
        <f t="shared" si="62"/>
        <v>0.9205048534524404</v>
      </c>
      <c r="O190" s="51">
        <f t="shared" si="63"/>
        <v>-0.4244748162096047</v>
      </c>
      <c r="P190" s="51">
        <f t="shared" si="64"/>
        <v>0.3874539901496093</v>
      </c>
      <c r="Q190" s="51">
        <f t="shared" si="65"/>
        <v>0.9218890418684597</v>
      </c>
      <c r="R190" s="51">
        <f t="shared" si="66"/>
        <v>0.42028267237489675</v>
      </c>
      <c r="S190" s="51">
        <f t="shared" si="67"/>
        <v>-0.1783994101124158</v>
      </c>
      <c r="T190" s="63">
        <f t="shared" si="68"/>
        <v>22.6908479271607</v>
      </c>
      <c r="U190" s="64" t="s">
        <v>30</v>
      </c>
    </row>
    <row r="191" spans="1:21" ht="12.75">
      <c r="A191" s="2">
        <v>6</v>
      </c>
      <c r="B191" s="3">
        <v>187</v>
      </c>
      <c r="C191" s="4">
        <f t="shared" si="69"/>
        <v>22.698141011914306</v>
      </c>
      <c r="D191" s="30">
        <f t="shared" si="70"/>
        <v>0.39766101148260924</v>
      </c>
      <c r="E191" s="5">
        <f t="shared" si="58"/>
        <v>3.201842375713433</v>
      </c>
      <c r="F191" s="4">
        <f t="shared" si="59"/>
        <v>-23</v>
      </c>
      <c r="G191" s="5">
        <f t="shared" si="60"/>
        <v>1.3923045850401023</v>
      </c>
      <c r="H191" s="5">
        <f t="shared" si="75"/>
        <v>0.9841125964712757</v>
      </c>
      <c r="I191" s="5">
        <f t="shared" si="71"/>
        <v>0.18564061133868032</v>
      </c>
      <c r="J191" s="77">
        <f t="shared" si="72"/>
        <v>10.636524272986055</v>
      </c>
      <c r="K191" s="5">
        <f t="shared" si="73"/>
        <v>0.9665970621807147</v>
      </c>
      <c r="L191" s="4">
        <f t="shared" si="74"/>
        <v>152569781.2797006</v>
      </c>
      <c r="M191" s="5">
        <f t="shared" si="61"/>
        <v>-0.3907311284892737</v>
      </c>
      <c r="N191" s="5">
        <f t="shared" si="62"/>
        <v>0.9205048534524404</v>
      </c>
      <c r="O191" s="5">
        <f t="shared" si="63"/>
        <v>-0.4244748162096047</v>
      </c>
      <c r="P191" s="5">
        <f t="shared" si="64"/>
        <v>0.3858761099458908</v>
      </c>
      <c r="Q191" s="5">
        <f t="shared" si="65"/>
        <v>0.9225506098708226</v>
      </c>
      <c r="R191" s="5">
        <f t="shared" si="66"/>
        <v>0.41827093908693197</v>
      </c>
      <c r="S191" s="5">
        <f t="shared" si="67"/>
        <v>-0.1775454799947442</v>
      </c>
      <c r="T191" s="61">
        <f t="shared" si="68"/>
        <v>22.744014293703152</v>
      </c>
      <c r="U191" s="62" t="s">
        <v>30</v>
      </c>
    </row>
    <row r="192" spans="1:21" ht="12.75">
      <c r="A192" s="2">
        <v>7</v>
      </c>
      <c r="B192" s="3">
        <v>188</v>
      </c>
      <c r="C192" s="4">
        <f t="shared" si="69"/>
        <v>22.593384363829294</v>
      </c>
      <c r="D192" s="30">
        <f t="shared" si="70"/>
        <v>0.39594033868491124</v>
      </c>
      <c r="E192" s="5">
        <f t="shared" si="58"/>
        <v>3.219056582034473</v>
      </c>
      <c r="F192" s="4">
        <f t="shared" si="59"/>
        <v>-23</v>
      </c>
      <c r="G192" s="5">
        <f t="shared" si="60"/>
        <v>1.393230386751778</v>
      </c>
      <c r="H192" s="5">
        <f t="shared" si="75"/>
        <v>0.9842765466113165</v>
      </c>
      <c r="I192" s="5">
        <f t="shared" si="71"/>
        <v>0.18576405156690373</v>
      </c>
      <c r="J192" s="77">
        <f t="shared" si="72"/>
        <v>10.643596944069678</v>
      </c>
      <c r="K192" s="5">
        <f t="shared" si="73"/>
        <v>0.9666148383463806</v>
      </c>
      <c r="L192" s="4">
        <f t="shared" si="74"/>
        <v>152568378.38473713</v>
      </c>
      <c r="M192" s="5">
        <f t="shared" si="61"/>
        <v>-0.3907311284892737</v>
      </c>
      <c r="N192" s="5">
        <f t="shared" si="62"/>
        <v>0.9205048534524404</v>
      </c>
      <c r="O192" s="5">
        <f t="shared" si="63"/>
        <v>-0.4244748162096047</v>
      </c>
      <c r="P192" s="5">
        <f t="shared" si="64"/>
        <v>0.3841887219691411</v>
      </c>
      <c r="Q192" s="5">
        <f t="shared" si="65"/>
        <v>0.9232545834772324</v>
      </c>
      <c r="R192" s="5">
        <f t="shared" si="66"/>
        <v>0.41612435924464086</v>
      </c>
      <c r="S192" s="5">
        <f t="shared" si="67"/>
        <v>-0.17663431091070844</v>
      </c>
      <c r="T192" s="61">
        <f t="shared" si="68"/>
        <v>22.8009864625906</v>
      </c>
      <c r="U192" s="62" t="s">
        <v>30</v>
      </c>
    </row>
    <row r="193" spans="1:21" ht="12.75">
      <c r="A193" s="2">
        <v>8</v>
      </c>
      <c r="B193" s="3">
        <v>189</v>
      </c>
      <c r="C193" s="4">
        <f t="shared" si="69"/>
        <v>22.48193280835211</v>
      </c>
      <c r="D193" s="30">
        <f t="shared" si="70"/>
        <v>0.3941047884992</v>
      </c>
      <c r="E193" s="5">
        <f t="shared" si="58"/>
        <v>3.236270788355513</v>
      </c>
      <c r="F193" s="4">
        <f t="shared" si="59"/>
        <v>-23</v>
      </c>
      <c r="G193" s="5">
        <f t="shared" si="60"/>
        <v>1.3942136419644309</v>
      </c>
      <c r="H193" s="5">
        <f t="shared" si="75"/>
        <v>0.9844497473955449</v>
      </c>
      <c r="I193" s="5">
        <f t="shared" si="71"/>
        <v>0.18589515226192413</v>
      </c>
      <c r="J193" s="77">
        <f t="shared" si="72"/>
        <v>10.651108531726786</v>
      </c>
      <c r="K193" s="5">
        <f t="shared" si="73"/>
        <v>0.9666418978421153</v>
      </c>
      <c r="L193" s="4">
        <f t="shared" si="74"/>
        <v>152566242.9236704</v>
      </c>
      <c r="M193" s="5">
        <f t="shared" si="61"/>
        <v>-0.3907311284892737</v>
      </c>
      <c r="N193" s="5">
        <f t="shared" si="62"/>
        <v>0.9205048534524404</v>
      </c>
      <c r="O193" s="5">
        <f t="shared" si="63"/>
        <v>-0.4244748162096047</v>
      </c>
      <c r="P193" s="5">
        <f t="shared" si="64"/>
        <v>0.38239208458094787</v>
      </c>
      <c r="Q193" s="5">
        <f t="shared" si="65"/>
        <v>0.9240001589014134</v>
      </c>
      <c r="R193" s="5">
        <f t="shared" si="66"/>
        <v>0.4138441762126876</v>
      </c>
      <c r="S193" s="5">
        <f t="shared" si="67"/>
        <v>-0.17566643063729584</v>
      </c>
      <c r="T193" s="61">
        <f t="shared" si="68"/>
        <v>22.861739517209916</v>
      </c>
      <c r="U193" s="62" t="s">
        <v>30</v>
      </c>
    </row>
    <row r="194" spans="1:21" ht="12.75">
      <c r="A194" s="2">
        <v>9</v>
      </c>
      <c r="B194" s="3">
        <v>190</v>
      </c>
      <c r="C194" s="4">
        <f t="shared" si="69"/>
        <v>22.363819370983947</v>
      </c>
      <c r="D194" s="30">
        <f t="shared" si="70"/>
        <v>0.3921551014729781</v>
      </c>
      <c r="E194" s="5">
        <f t="shared" si="58"/>
        <v>3.253484994676553</v>
      </c>
      <c r="F194" s="4">
        <f t="shared" si="59"/>
        <v>-23</v>
      </c>
      <c r="G194" s="5">
        <f t="shared" si="60"/>
        <v>1.3952537561121765</v>
      </c>
      <c r="H194" s="5">
        <f t="shared" si="75"/>
        <v>0.984631927995141</v>
      </c>
      <c r="I194" s="5">
        <f t="shared" si="71"/>
        <v>0.1860338341482902</v>
      </c>
      <c r="J194" s="77">
        <f t="shared" si="72"/>
        <v>10.659054493765582</v>
      </c>
      <c r="K194" s="5">
        <f t="shared" si="73"/>
        <v>0.9666782340969721</v>
      </c>
      <c r="L194" s="4">
        <f t="shared" si="74"/>
        <v>152563375.5073027</v>
      </c>
      <c r="M194" s="5">
        <f t="shared" si="61"/>
        <v>-0.3907311284892737</v>
      </c>
      <c r="N194" s="5">
        <f t="shared" si="62"/>
        <v>0.9205048534524404</v>
      </c>
      <c r="O194" s="5">
        <f t="shared" si="63"/>
        <v>-0.4244748162096047</v>
      </c>
      <c r="P194" s="5">
        <f t="shared" si="64"/>
        <v>0.38048647630959004</v>
      </c>
      <c r="Q194" s="5">
        <f t="shared" si="65"/>
        <v>0.924786484192709</v>
      </c>
      <c r="R194" s="5">
        <f t="shared" si="66"/>
        <v>0.41143170106095905</v>
      </c>
      <c r="S194" s="5">
        <f t="shared" si="67"/>
        <v>-0.17464239569065562</v>
      </c>
      <c r="T194" s="61">
        <f t="shared" si="68"/>
        <v>22.92624697041707</v>
      </c>
      <c r="U194" s="62" t="s">
        <v>30</v>
      </c>
    </row>
    <row r="195" spans="1:21" ht="12.75">
      <c r="A195" s="2">
        <v>10</v>
      </c>
      <c r="B195" s="3">
        <v>191</v>
      </c>
      <c r="C195" s="4">
        <f t="shared" si="69"/>
        <v>22.239079051285426</v>
      </c>
      <c r="D195" s="30">
        <f t="shared" si="70"/>
        <v>0.3900920589021947</v>
      </c>
      <c r="E195" s="5">
        <f t="shared" si="58"/>
        <v>3.270699200997593</v>
      </c>
      <c r="F195" s="4">
        <f t="shared" si="59"/>
        <v>-23</v>
      </c>
      <c r="G195" s="5">
        <f t="shared" si="60"/>
        <v>1.3963501055422904</v>
      </c>
      <c r="H195" s="5">
        <f t="shared" si="75"/>
        <v>0.9848228052928695</v>
      </c>
      <c r="I195" s="5">
        <f t="shared" si="71"/>
        <v>0.1861800140723054</v>
      </c>
      <c r="J195" s="77">
        <f t="shared" si="72"/>
        <v>10.667430065785082</v>
      </c>
      <c r="K195" s="5">
        <f t="shared" si="73"/>
        <v>0.9667238385502933</v>
      </c>
      <c r="L195" s="4">
        <f t="shared" si="74"/>
        <v>152559776.93493086</v>
      </c>
      <c r="M195" s="5">
        <f t="shared" si="61"/>
        <v>-0.3907311284892737</v>
      </c>
      <c r="N195" s="5">
        <f t="shared" si="62"/>
        <v>0.9205048534524404</v>
      </c>
      <c r="O195" s="5">
        <f t="shared" si="63"/>
        <v>-0.4244748162096047</v>
      </c>
      <c r="P195" s="5">
        <f t="shared" si="64"/>
        <v>0.3784721964275313</v>
      </c>
      <c r="Q195" s="5">
        <f t="shared" si="65"/>
        <v>0.9256126600967168</v>
      </c>
      <c r="R195" s="5">
        <f t="shared" si="66"/>
        <v>0.4088883101361048</v>
      </c>
      <c r="S195" s="5">
        <f t="shared" si="67"/>
        <v>-0.17356279029527893</v>
      </c>
      <c r="T195" s="61">
        <f t="shared" si="68"/>
        <v>22.994480766223184</v>
      </c>
      <c r="U195" s="62" t="s">
        <v>30</v>
      </c>
    </row>
    <row r="196" spans="1:21" ht="12.75">
      <c r="A196" s="2">
        <v>11</v>
      </c>
      <c r="B196" s="3">
        <v>192</v>
      </c>
      <c r="C196" s="4">
        <f t="shared" si="69"/>
        <v>22.107748812505374</v>
      </c>
      <c r="D196" s="30">
        <f t="shared" si="70"/>
        <v>0.387916481953899</v>
      </c>
      <c r="E196" s="5">
        <f aca="true" t="shared" si="76" ref="E196:E259">2*PI()*(B196-1)/365</f>
        <v>3.2879134073186327</v>
      </c>
      <c r="F196" s="4">
        <f aca="true" t="shared" si="77" ref="F196:F259">F195</f>
        <v>-23</v>
      </c>
      <c r="G196" s="5">
        <f aca="true" t="shared" si="78" ref="G196:G259">ACOS(-S196)</f>
        <v>1.3975020387332373</v>
      </c>
      <c r="H196" s="5">
        <f t="shared" si="75"/>
        <v>0.985022084582231</v>
      </c>
      <c r="I196" s="5">
        <f t="shared" si="71"/>
        <v>0.18633360516443165</v>
      </c>
      <c r="J196" s="77">
        <f t="shared" si="72"/>
        <v>10.676230270480243</v>
      </c>
      <c r="K196" s="5">
        <f t="shared" si="73"/>
        <v>0.9667787006516319</v>
      </c>
      <c r="L196" s="4">
        <f t="shared" si="74"/>
        <v>152555448.1941961</v>
      </c>
      <c r="M196" s="5">
        <f aca="true" t="shared" si="79" ref="M196:M259">SIN(F196*PI()/180)</f>
        <v>-0.3907311284892737</v>
      </c>
      <c r="N196" s="5">
        <f aca="true" t="shared" si="80" ref="N196:N259">COS(F196*PI()/180)</f>
        <v>0.9205048534524404</v>
      </c>
      <c r="O196" s="5">
        <f aca="true" t="shared" si="81" ref="O196:O259">TAN(F196*PI()/180)</f>
        <v>-0.4244748162096047</v>
      </c>
      <c r="P196" s="5">
        <f aca="true" t="shared" si="82" ref="P196:P259">SIN(C196*PI()/180)</f>
        <v>0.37634956555335275</v>
      </c>
      <c r="Q196" s="5">
        <f aca="true" t="shared" si="83" ref="Q196:Q259">COS(C196*PI()/180)</f>
        <v>0.9264777409672629</v>
      </c>
      <c r="R196" s="5">
        <f aca="true" t="shared" si="84" ref="R196:R259">TAN(C196*PI()/180)</f>
        <v>0.4062154425431048</v>
      </c>
      <c r="S196" s="5">
        <f aca="true" t="shared" si="85" ref="S196:S259">R196*O196</f>
        <v>-0.17242822531498767</v>
      </c>
      <c r="T196" s="61">
        <f aca="true" t="shared" si="86" ref="T196:T259">37.6*K196*(G196*M196*P196+N196*Q196*H196)</f>
        <v>23.0664112818505</v>
      </c>
      <c r="U196" s="62" t="s">
        <v>30</v>
      </c>
    </row>
    <row r="197" spans="1:21" ht="12.75">
      <c r="A197" s="2">
        <v>12</v>
      </c>
      <c r="B197" s="3">
        <v>193</v>
      </c>
      <c r="C197" s="4">
        <f t="shared" si="69"/>
        <v>21.96986757062788</v>
      </c>
      <c r="D197" s="30">
        <f t="shared" si="70"/>
        <v>0.38562923075036254</v>
      </c>
      <c r="E197" s="5">
        <f t="shared" si="76"/>
        <v>3.3051276136396726</v>
      </c>
      <c r="F197" s="4">
        <f t="shared" si="77"/>
        <v>-23</v>
      </c>
      <c r="G197" s="5">
        <f t="shared" si="78"/>
        <v>1.3987088775494758</v>
      </c>
      <c r="H197" s="5">
        <f t="shared" si="75"/>
        <v>0.9852294602845327</v>
      </c>
      <c r="I197" s="5">
        <f t="shared" si="71"/>
        <v>0.18649451700659678</v>
      </c>
      <c r="J197" s="77">
        <f t="shared" si="72"/>
        <v>10.685449927228076</v>
      </c>
      <c r="K197" s="5">
        <f t="shared" si="73"/>
        <v>0.9668428078603654</v>
      </c>
      <c r="L197" s="4">
        <f t="shared" si="74"/>
        <v>152550390.46092108</v>
      </c>
      <c r="M197" s="5">
        <f t="shared" si="79"/>
        <v>-0.3907311284892737</v>
      </c>
      <c r="N197" s="5">
        <f t="shared" si="80"/>
        <v>0.9205048534524404</v>
      </c>
      <c r="O197" s="5">
        <f t="shared" si="81"/>
        <v>-0.4244748162096047</v>
      </c>
      <c r="P197" s="5">
        <f t="shared" si="82"/>
        <v>0.37411892627623744</v>
      </c>
      <c r="Q197" s="5">
        <f t="shared" si="83"/>
        <v>0.9273807357293525</v>
      </c>
      <c r="R197" s="5">
        <f t="shared" si="84"/>
        <v>0.40341459754607256</v>
      </c>
      <c r="S197" s="5">
        <f t="shared" si="85"/>
        <v>-0.1712393371496408</v>
      </c>
      <c r="T197" s="61">
        <f t="shared" si="86"/>
        <v>23.142007330222768</v>
      </c>
      <c r="U197" s="62" t="s">
        <v>30</v>
      </c>
    </row>
    <row r="198" spans="1:21" ht="12.75">
      <c r="A198" s="2">
        <v>13</v>
      </c>
      <c r="B198" s="3">
        <v>194</v>
      </c>
      <c r="C198" s="4">
        <f aca="true" t="shared" si="87" ref="C198:C261">23.45*SIN(2*PI()/365*(284+B198))</f>
        <v>21.82547618284062</v>
      </c>
      <c r="D198" s="30">
        <f aca="true" t="shared" si="88" ref="D198:D261">0.006918-0.399912*COS(E198)+0.070257*SIN(E198)-0.006758*COS(2*E198)+0.000907*SIN(2*E198)-0.002697*COS(3*E198)+0.00148*SIN(3*E198)</f>
        <v>0.3832312034168683</v>
      </c>
      <c r="E198" s="5">
        <f t="shared" si="76"/>
        <v>3.322341819960713</v>
      </c>
      <c r="F198" s="4">
        <f t="shared" si="77"/>
        <v>-23</v>
      </c>
      <c r="G198" s="5">
        <f t="shared" si="78"/>
        <v>1.3999699185282748</v>
      </c>
      <c r="H198" s="5">
        <f t="shared" si="75"/>
        <v>0.9854446166807933</v>
      </c>
      <c r="I198" s="5">
        <f aca="true" t="shared" si="89" ref="I198:I261">2*G198/15</f>
        <v>0.18666265580376998</v>
      </c>
      <c r="J198" s="77">
        <f aca="true" t="shared" si="90" ref="J198:J261">I198*180/3.1415629</f>
        <v>10.695083661918277</v>
      </c>
      <c r="K198" s="5">
        <f aca="true" t="shared" si="91" ref="K198:K261">1.00011+0.034221*COS(E198)+0.00128*SIN(E198)+0.000719*COS(2*E198)+0.000077*SIN(2*E198)</f>
        <v>0.9669161456450084</v>
      </c>
      <c r="L198" s="4">
        <f aca="true" t="shared" si="92" ref="L198:L261">150*10^6*SQRT(K198)/K198</f>
        <v>152544605.09893283</v>
      </c>
      <c r="M198" s="5">
        <f t="shared" si="79"/>
        <v>-0.3907311284892737</v>
      </c>
      <c r="N198" s="5">
        <f t="shared" si="80"/>
        <v>0.9205048534524404</v>
      </c>
      <c r="O198" s="5">
        <f t="shared" si="81"/>
        <v>-0.4244748162096047</v>
      </c>
      <c r="P198" s="5">
        <f t="shared" si="82"/>
        <v>0.3717806438010239</v>
      </c>
      <c r="Q198" s="5">
        <f t="shared" si="83"/>
        <v>0.9283206088926909</v>
      </c>
      <c r="R198" s="5">
        <f t="shared" si="84"/>
        <v>0.40048733189763736</v>
      </c>
      <c r="S198" s="5">
        <f t="shared" si="85"/>
        <v>-0.16999678660152456</v>
      </c>
      <c r="T198" s="61">
        <f t="shared" si="86"/>
        <v>23.2212361629561</v>
      </c>
      <c r="U198" s="62" t="s">
        <v>30</v>
      </c>
    </row>
    <row r="199" spans="1:21" ht="12.75">
      <c r="A199" s="2">
        <v>14</v>
      </c>
      <c r="B199" s="3">
        <v>195</v>
      </c>
      <c r="C199" s="4">
        <f t="shared" si="87"/>
        <v>21.674617435428043</v>
      </c>
      <c r="D199" s="30">
        <f t="shared" si="88"/>
        <v>0.38072333509545525</v>
      </c>
      <c r="E199" s="5">
        <f t="shared" si="76"/>
        <v>3.3395560262817527</v>
      </c>
      <c r="F199" s="4">
        <f t="shared" si="77"/>
        <v>-23</v>
      </c>
      <c r="G199" s="5">
        <f t="shared" si="78"/>
        <v>1.401284434193733</v>
      </c>
      <c r="H199" s="5">
        <f t="shared" si="75"/>
        <v>0.9856672286554059</v>
      </c>
      <c r="I199" s="5">
        <f t="shared" si="89"/>
        <v>0.1868379245591644</v>
      </c>
      <c r="J199" s="77">
        <f t="shared" si="90"/>
        <v>10.705125916991696</v>
      </c>
      <c r="K199" s="5">
        <f t="shared" si="91"/>
        <v>0.9669986974822259</v>
      </c>
      <c r="L199" s="4">
        <f t="shared" si="92"/>
        <v>152538093.6598726</v>
      </c>
      <c r="M199" s="5">
        <f t="shared" si="79"/>
        <v>-0.3907311284892737</v>
      </c>
      <c r="N199" s="5">
        <f t="shared" si="80"/>
        <v>0.9205048534524404</v>
      </c>
      <c r="O199" s="5">
        <f t="shared" si="81"/>
        <v>-0.4244748162096047</v>
      </c>
      <c r="P199" s="5">
        <f t="shared" si="82"/>
        <v>0.3693351066117752</v>
      </c>
      <c r="Q199" s="5">
        <f t="shared" si="83"/>
        <v>0.9292962816153246</v>
      </c>
      <c r="R199" s="5">
        <f t="shared" si="84"/>
        <v>0.3974352571063647</v>
      </c>
      <c r="S199" s="5">
        <f t="shared" si="85"/>
        <v>-0.16870125771544114</v>
      </c>
      <c r="T199" s="61">
        <f t="shared" si="86"/>
        <v>23.304063473917292</v>
      </c>
      <c r="U199" s="62" t="s">
        <v>30</v>
      </c>
    </row>
    <row r="200" spans="1:21" ht="12.75">
      <c r="A200" s="2">
        <v>15</v>
      </c>
      <c r="B200" s="3">
        <v>196</v>
      </c>
      <c r="C200" s="4">
        <f t="shared" si="87"/>
        <v>21.517336031092796</v>
      </c>
      <c r="D200" s="30">
        <f t="shared" si="88"/>
        <v>0.3781065969269852</v>
      </c>
      <c r="E200" s="5">
        <f t="shared" si="76"/>
        <v>3.3567702326027926</v>
      </c>
      <c r="F200" s="4">
        <f t="shared" si="77"/>
        <v>-23</v>
      </c>
      <c r="G200" s="5">
        <f t="shared" si="78"/>
        <v>1.4026516743931987</v>
      </c>
      <c r="H200" s="5">
        <f t="shared" si="75"/>
        <v>0.9858969624485072</v>
      </c>
      <c r="I200" s="5">
        <f t="shared" si="89"/>
        <v>0.18702022325242648</v>
      </c>
      <c r="J200" s="77">
        <f t="shared" si="90"/>
        <v>10.71557096164994</v>
      </c>
      <c r="K200" s="5">
        <f t="shared" si="91"/>
        <v>0.9670904448555574</v>
      </c>
      <c r="L200" s="4">
        <f t="shared" si="92"/>
        <v>152530857.88299137</v>
      </c>
      <c r="M200" s="5">
        <f t="shared" si="79"/>
        <v>-0.3907311284892737</v>
      </c>
      <c r="N200" s="5">
        <f t="shared" si="80"/>
        <v>0.9205048534524404</v>
      </c>
      <c r="O200" s="5">
        <f t="shared" si="81"/>
        <v>-0.4244748162096047</v>
      </c>
      <c r="P200" s="5">
        <f t="shared" si="82"/>
        <v>0.36678272715173194</v>
      </c>
      <c r="Q200" s="5">
        <f t="shared" si="83"/>
        <v>0.9303066328169106</v>
      </c>
      <c r="R200" s="5">
        <f t="shared" si="84"/>
        <v>0.3942600366517184</v>
      </c>
      <c r="S200" s="5">
        <f t="shared" si="85"/>
        <v>-0.16735345659653017</v>
      </c>
      <c r="T200" s="61">
        <f t="shared" si="86"/>
        <v>23.390453403417514</v>
      </c>
      <c r="U200" s="62" t="s">
        <v>30</v>
      </c>
    </row>
    <row r="201" spans="1:21" ht="12.75">
      <c r="A201" s="2">
        <v>16</v>
      </c>
      <c r="B201" s="3">
        <v>197</v>
      </c>
      <c r="C201" s="4">
        <f t="shared" si="87"/>
        <v>21.353678575709374</v>
      </c>
      <c r="D201" s="30">
        <f t="shared" si="88"/>
        <v>0.37538199500397995</v>
      </c>
      <c r="E201" s="5">
        <f t="shared" si="76"/>
        <v>3.3739844389238325</v>
      </c>
      <c r="F201" s="4">
        <f t="shared" si="77"/>
        <v>-23</v>
      </c>
      <c r="G201" s="5">
        <f t="shared" si="78"/>
        <v>1.4040708676512956</v>
      </c>
      <c r="H201" s="5">
        <f t="shared" si="75"/>
        <v>0.9861334764140465</v>
      </c>
      <c r="I201" s="5">
        <f t="shared" si="89"/>
        <v>0.18720944902017275</v>
      </c>
      <c r="J201" s="77">
        <f t="shared" si="90"/>
        <v>10.726412902199442</v>
      </c>
      <c r="K201" s="5">
        <f t="shared" si="91"/>
        <v>0.9671913672538568</v>
      </c>
      <c r="L201" s="4">
        <f t="shared" si="92"/>
        <v>152522899.6949308</v>
      </c>
      <c r="M201" s="5">
        <f t="shared" si="79"/>
        <v>-0.3907311284892737</v>
      </c>
      <c r="N201" s="5">
        <f t="shared" si="80"/>
        <v>0.9205048534524404</v>
      </c>
      <c r="O201" s="5">
        <f t="shared" si="81"/>
        <v>-0.4244748162096047</v>
      </c>
      <c r="P201" s="5">
        <f t="shared" si="82"/>
        <v>0.36412394251745045</v>
      </c>
      <c r="Q201" s="5">
        <f t="shared" si="83"/>
        <v>0.931350500341063</v>
      </c>
      <c r="R201" s="5">
        <f t="shared" si="84"/>
        <v>0.39096338315608065</v>
      </c>
      <c r="S201" s="5">
        <f t="shared" si="85"/>
        <v>-0.1659541102098626</v>
      </c>
      <c r="T201" s="61">
        <f t="shared" si="86"/>
        <v>23.480368543109893</v>
      </c>
      <c r="U201" s="62" t="s">
        <v>30</v>
      </c>
    </row>
    <row r="202" spans="1:21" ht="12.75">
      <c r="A202" s="2">
        <v>17</v>
      </c>
      <c r="B202" s="3">
        <v>198</v>
      </c>
      <c r="C202" s="4">
        <f t="shared" si="87"/>
        <v>21.18369356451386</v>
      </c>
      <c r="D202" s="30">
        <f t="shared" si="88"/>
        <v>0.37255056929674196</v>
      </c>
      <c r="E202" s="5">
        <f t="shared" si="76"/>
        <v>3.3911986452448724</v>
      </c>
      <c r="F202" s="4">
        <f t="shared" si="77"/>
        <v>-23</v>
      </c>
      <c r="G202" s="5">
        <f t="shared" si="78"/>
        <v>1.4055412225368165</v>
      </c>
      <c r="H202" s="5">
        <f t="shared" si="75"/>
        <v>0.9863764217806102</v>
      </c>
      <c r="I202" s="5">
        <f t="shared" si="89"/>
        <v>0.1874054963382422</v>
      </c>
      <c r="J202" s="77">
        <f t="shared" si="90"/>
        <v>10.737645692493883</v>
      </c>
      <c r="K202" s="5">
        <f t="shared" si="91"/>
        <v>0.9673014421694585</v>
      </c>
      <c r="L202" s="4">
        <f t="shared" si="92"/>
        <v>152514221.20948938</v>
      </c>
      <c r="M202" s="5">
        <f t="shared" si="79"/>
        <v>-0.3907311284892737</v>
      </c>
      <c r="N202" s="5">
        <f t="shared" si="80"/>
        <v>0.9205048534524404</v>
      </c>
      <c r="O202" s="5">
        <f t="shared" si="81"/>
        <v>-0.4244748162096047</v>
      </c>
      <c r="P202" s="5">
        <f t="shared" si="82"/>
        <v>0.3613592151648657</v>
      </c>
      <c r="Q202" s="5">
        <f t="shared" si="83"/>
        <v>0.932426682166181</v>
      </c>
      <c r="R202" s="5">
        <f t="shared" si="84"/>
        <v>0.38754705552330254</v>
      </c>
      <c r="S202" s="5">
        <f t="shared" si="85"/>
        <v>-0.16450396516582733</v>
      </c>
      <c r="T202" s="61">
        <f t="shared" si="86"/>
        <v>23.573769941659098</v>
      </c>
      <c r="U202" s="62" t="s">
        <v>30</v>
      </c>
    </row>
    <row r="203" spans="1:21" ht="12.75">
      <c r="A203" s="2">
        <v>18</v>
      </c>
      <c r="B203" s="3">
        <v>199</v>
      </c>
      <c r="C203" s="4">
        <f t="shared" si="87"/>
        <v>21.007431367733627</v>
      </c>
      <c r="D203" s="30">
        <f t="shared" si="88"/>
        <v>0.3696133925553353</v>
      </c>
      <c r="E203" s="5">
        <f t="shared" si="76"/>
        <v>3.4084128515659127</v>
      </c>
      <c r="F203" s="4">
        <f t="shared" si="77"/>
        <v>-23</v>
      </c>
      <c r="G203" s="5">
        <f t="shared" si="78"/>
        <v>1.4070619290378064</v>
      </c>
      <c r="H203" s="5">
        <f t="shared" si="75"/>
        <v>0.9866254434121375</v>
      </c>
      <c r="I203" s="5">
        <f t="shared" si="89"/>
        <v>0.18760825720504085</v>
      </c>
      <c r="J203" s="77">
        <f t="shared" si="90"/>
        <v>10.749263144439144</v>
      </c>
      <c r="K203" s="5">
        <f t="shared" si="91"/>
        <v>0.967420645096079</v>
      </c>
      <c r="L203" s="4">
        <f t="shared" si="92"/>
        <v>152504824.7273733</v>
      </c>
      <c r="M203" s="5">
        <f t="shared" si="79"/>
        <v>-0.3907311284892737</v>
      </c>
      <c r="N203" s="5">
        <f t="shared" si="80"/>
        <v>0.9205048534524404</v>
      </c>
      <c r="O203" s="5">
        <f t="shared" si="81"/>
        <v>-0.4244748162096047</v>
      </c>
      <c r="P203" s="5">
        <f t="shared" si="82"/>
        <v>0.35848903362494966</v>
      </c>
      <c r="Q203" s="5">
        <f t="shared" si="83"/>
        <v>0.9335339376641053</v>
      </c>
      <c r="R203" s="5">
        <f t="shared" si="84"/>
        <v>0.3840128560531642</v>
      </c>
      <c r="S203" s="5">
        <f t="shared" si="85"/>
        <v>-0.16300378649529226</v>
      </c>
      <c r="T203" s="61">
        <f t="shared" si="86"/>
        <v>23.670617111251644</v>
      </c>
      <c r="U203" s="62" t="s">
        <v>30</v>
      </c>
    </row>
    <row r="204" spans="1:21" ht="12.75">
      <c r="A204" s="2">
        <v>19</v>
      </c>
      <c r="B204" s="3">
        <v>200</v>
      </c>
      <c r="C204" s="4">
        <f t="shared" si="87"/>
        <v>20.824944215661617</v>
      </c>
      <c r="D204" s="30">
        <f t="shared" si="88"/>
        <v>0.36657156919006134</v>
      </c>
      <c r="E204" s="5">
        <f t="shared" si="76"/>
        <v>3.4256270578869525</v>
      </c>
      <c r="F204" s="4">
        <f t="shared" si="77"/>
        <v>-23</v>
      </c>
      <c r="G204" s="5">
        <f t="shared" si="78"/>
        <v>1.4086321599402516</v>
      </c>
      <c r="H204" s="5">
        <f t="shared" si="75"/>
        <v>0.9868801805657547</v>
      </c>
      <c r="I204" s="5">
        <f t="shared" si="89"/>
        <v>0.1878176213253669</v>
      </c>
      <c r="J204" s="77">
        <f t="shared" si="90"/>
        <v>10.761258938525803</v>
      </c>
      <c r="K204" s="5">
        <f t="shared" si="91"/>
        <v>0.9675489495264655</v>
      </c>
      <c r="L204" s="4">
        <f t="shared" si="92"/>
        <v>152494712.73593056</v>
      </c>
      <c r="M204" s="5">
        <f t="shared" si="79"/>
        <v>-0.3907311284892737</v>
      </c>
      <c r="N204" s="5">
        <f t="shared" si="80"/>
        <v>0.9205048534524404</v>
      </c>
      <c r="O204" s="5">
        <f t="shared" si="81"/>
        <v>-0.4244748162096047</v>
      </c>
      <c r="P204" s="5">
        <f t="shared" si="82"/>
        <v>0.355513913226599</v>
      </c>
      <c r="Q204" s="5">
        <f t="shared" si="83"/>
        <v>0.9346709889058878</v>
      </c>
      <c r="R204" s="5">
        <f t="shared" si="84"/>
        <v>0.3803626275410114</v>
      </c>
      <c r="S204" s="5">
        <f t="shared" si="85"/>
        <v>-0.16145435641847314</v>
      </c>
      <c r="T204" s="61">
        <f t="shared" si="86"/>
        <v>23.7708680350143</v>
      </c>
      <c r="U204" s="62" t="s">
        <v>30</v>
      </c>
    </row>
    <row r="205" spans="1:21" ht="12.75">
      <c r="A205" s="2">
        <v>20</v>
      </c>
      <c r="B205" s="3">
        <v>201</v>
      </c>
      <c r="C205" s="4">
        <f t="shared" si="87"/>
        <v>20.636286183179415</v>
      </c>
      <c r="D205" s="30">
        <f t="shared" si="88"/>
        <v>0.36342623413310615</v>
      </c>
      <c r="E205" s="5">
        <f t="shared" si="76"/>
        <v>3.4428412642079924</v>
      </c>
      <c r="F205" s="4">
        <f t="shared" si="77"/>
        <v>-23</v>
      </c>
      <c r="G205" s="5">
        <f t="shared" si="78"/>
        <v>1.4102510722058974</v>
      </c>
      <c r="H205" s="5">
        <f t="shared" si="75"/>
        <v>0.9871402676440647</v>
      </c>
      <c r="I205" s="5">
        <f t="shared" si="89"/>
        <v>0.18803347629411965</v>
      </c>
      <c r="J205" s="77">
        <f t="shared" si="90"/>
        <v>10.773626634355</v>
      </c>
      <c r="K205" s="5">
        <f t="shared" si="91"/>
        <v>0.9676863269498024</v>
      </c>
      <c r="L205" s="4">
        <f t="shared" si="92"/>
        <v>152483887.9088691</v>
      </c>
      <c r="M205" s="5">
        <f t="shared" si="79"/>
        <v>-0.3907311284892737</v>
      </c>
      <c r="N205" s="5">
        <f t="shared" si="80"/>
        <v>0.9205048534524404</v>
      </c>
      <c r="O205" s="5">
        <f t="shared" si="81"/>
        <v>-0.4244748162096047</v>
      </c>
      <c r="P205" s="5">
        <f t="shared" si="82"/>
        <v>0.35243439682432326</v>
      </c>
      <c r="Q205" s="5">
        <f t="shared" si="83"/>
        <v>0.9358365220139014</v>
      </c>
      <c r="R205" s="5">
        <f t="shared" si="84"/>
        <v>0.37659825037164774</v>
      </c>
      <c r="S205" s="5">
        <f t="shared" si="85"/>
        <v>-0.15985647311136386</v>
      </c>
      <c r="T205" s="61">
        <f t="shared" si="86"/>
        <v>23.87447917540754</v>
      </c>
      <c r="U205" s="62" t="s">
        <v>30</v>
      </c>
    </row>
    <row r="206" spans="1:21" ht="12.75">
      <c r="A206" s="2">
        <v>21</v>
      </c>
      <c r="B206" s="3">
        <v>202</v>
      </c>
      <c r="C206" s="4">
        <f t="shared" si="87"/>
        <v>20.44151317373361</v>
      </c>
      <c r="D206" s="30">
        <f t="shared" si="88"/>
        <v>0.36017855168408597</v>
      </c>
      <c r="E206" s="5">
        <f t="shared" si="76"/>
        <v>3.4600554705290327</v>
      </c>
      <c r="F206" s="4">
        <f t="shared" si="77"/>
        <v>-23</v>
      </c>
      <c r="G206" s="5">
        <f t="shared" si="78"/>
        <v>1.411917808344858</v>
      </c>
      <c r="H206" s="5">
        <f t="shared" si="75"/>
        <v>0.9874053349393521</v>
      </c>
      <c r="I206" s="5">
        <f t="shared" si="89"/>
        <v>0.1882557077793144</v>
      </c>
      <c r="J206" s="77">
        <f t="shared" si="90"/>
        <v>10.786359681124512</v>
      </c>
      <c r="K206" s="5">
        <f t="shared" si="91"/>
        <v>0.9678327468488904</v>
      </c>
      <c r="L206" s="4">
        <f t="shared" si="92"/>
        <v>152472353.10595655</v>
      </c>
      <c r="M206" s="5">
        <f t="shared" si="79"/>
        <v>-0.3907311284892737</v>
      </c>
      <c r="N206" s="5">
        <f t="shared" si="80"/>
        <v>0.9205048534524404</v>
      </c>
      <c r="O206" s="5">
        <f t="shared" si="81"/>
        <v>-0.4244748162096047</v>
      </c>
      <c r="P206" s="5">
        <f t="shared" si="82"/>
        <v>0.3492510555282695</v>
      </c>
      <c r="Q206" s="5">
        <f t="shared" si="83"/>
        <v>0.9370291885594544</v>
      </c>
      <c r="R206" s="5">
        <f t="shared" si="84"/>
        <v>0.37272163961636245</v>
      </c>
      <c r="S206" s="5">
        <f t="shared" si="85"/>
        <v>-0.15821094947349798</v>
      </c>
      <c r="T206" s="61">
        <f t="shared" si="86"/>
        <v>23.98140548365987</v>
      </c>
      <c r="U206" s="62" t="s">
        <v>30</v>
      </c>
    </row>
    <row r="207" spans="1:21" ht="12.75">
      <c r="A207" s="2">
        <v>22</v>
      </c>
      <c r="B207" s="3">
        <v>203</v>
      </c>
      <c r="C207" s="4">
        <f t="shared" si="87"/>
        <v>20.24068290277044</v>
      </c>
      <c r="D207" s="30">
        <f t="shared" si="88"/>
        <v>0.3568297143422411</v>
      </c>
      <c r="E207" s="5">
        <f t="shared" si="76"/>
        <v>3.4772696768500726</v>
      </c>
      <c r="F207" s="4">
        <f t="shared" si="77"/>
        <v>-23</v>
      </c>
      <c r="G207" s="5">
        <f t="shared" si="78"/>
        <v>1.4136314977788174</v>
      </c>
      <c r="H207" s="5">
        <f t="shared" si="75"/>
        <v>0.9876750093672898</v>
      </c>
      <c r="I207" s="5">
        <f t="shared" si="89"/>
        <v>0.1884841997038423</v>
      </c>
      <c r="J207" s="77">
        <f t="shared" si="90"/>
        <v>10.799451428042907</v>
      </c>
      <c r="K207" s="5">
        <f t="shared" si="91"/>
        <v>0.9679881766971112</v>
      </c>
      <c r="L207" s="4">
        <f t="shared" si="92"/>
        <v>152460111.37270236</v>
      </c>
      <c r="M207" s="5">
        <f t="shared" si="79"/>
        <v>-0.3907311284892737</v>
      </c>
      <c r="N207" s="5">
        <f t="shared" si="80"/>
        <v>0.9205048534524404</v>
      </c>
      <c r="O207" s="5">
        <f t="shared" si="81"/>
        <v>-0.4244748162096047</v>
      </c>
      <c r="P207" s="5">
        <f t="shared" si="82"/>
        <v>0.3459644894340846</v>
      </c>
      <c r="Q207" s="5">
        <f t="shared" si="83"/>
        <v>0.9382476070050022</v>
      </c>
      <c r="R207" s="5">
        <f t="shared" si="84"/>
        <v>0.36873474214172985</v>
      </c>
      <c r="S207" s="5">
        <f t="shared" si="85"/>
        <v>-0.15651861190070676</v>
      </c>
      <c r="T207" s="61">
        <f t="shared" si="86"/>
        <v>24.09160041030693</v>
      </c>
      <c r="U207" s="62" t="s">
        <v>30</v>
      </c>
    </row>
    <row r="208" spans="1:21" ht="12.75">
      <c r="A208" s="2">
        <v>23</v>
      </c>
      <c r="B208" s="3">
        <v>204</v>
      </c>
      <c r="C208" s="4">
        <f t="shared" si="87"/>
        <v>20.03385488063345</v>
      </c>
      <c r="D208" s="30">
        <f t="shared" si="88"/>
        <v>0.3533809416280633</v>
      </c>
      <c r="E208" s="5">
        <f t="shared" si="76"/>
        <v>3.4944838831711125</v>
      </c>
      <c r="F208" s="4">
        <f t="shared" si="77"/>
        <v>-23</v>
      </c>
      <c r="G208" s="5">
        <f t="shared" si="78"/>
        <v>1.415391258190792</v>
      </c>
      <c r="H208" s="5">
        <f t="shared" si="75"/>
        <v>0.9879489151878801</v>
      </c>
      <c r="I208" s="5">
        <f t="shared" si="89"/>
        <v>0.18871883442543894</v>
      </c>
      <c r="J208" s="77">
        <f t="shared" si="90"/>
        <v>10.812895134641108</v>
      </c>
      <c r="K208" s="5">
        <f t="shared" si="91"/>
        <v>0.9681525819551942</v>
      </c>
      <c r="L208" s="4">
        <f t="shared" si="92"/>
        <v>152447165.94002026</v>
      </c>
      <c r="M208" s="5">
        <f t="shared" si="79"/>
        <v>-0.3907311284892737</v>
      </c>
      <c r="N208" s="5">
        <f t="shared" si="80"/>
        <v>0.9205048534524404</v>
      </c>
      <c r="O208" s="5">
        <f t="shared" si="81"/>
        <v>-0.4244748162096047</v>
      </c>
      <c r="P208" s="5">
        <f t="shared" si="82"/>
        <v>0.34257532835008436</v>
      </c>
      <c r="Q208" s="5">
        <f t="shared" si="83"/>
        <v>0.9394903641899857</v>
      </c>
      <c r="R208" s="5">
        <f t="shared" si="84"/>
        <v>0.36463953373853664</v>
      </c>
      <c r="S208" s="5">
        <f t="shared" si="85"/>
        <v>-0.1547802990664213</v>
      </c>
      <c r="T208" s="61">
        <f t="shared" si="86"/>
        <v>24.2050159168979</v>
      </c>
      <c r="U208" s="62" t="s">
        <v>30</v>
      </c>
    </row>
    <row r="209" spans="1:21" ht="12.75">
      <c r="A209" s="2">
        <v>24</v>
      </c>
      <c r="B209" s="3">
        <v>205</v>
      </c>
      <c r="C209" s="4">
        <f t="shared" si="87"/>
        <v>19.821090394929342</v>
      </c>
      <c r="D209" s="30">
        <f t="shared" si="88"/>
        <v>0.34983347889715366</v>
      </c>
      <c r="E209" s="5">
        <f t="shared" si="76"/>
        <v>3.5116980894921523</v>
      </c>
      <c r="F209" s="4">
        <f t="shared" si="77"/>
        <v>-23</v>
      </c>
      <c r="G209" s="5">
        <f t="shared" si="78"/>
        <v>1.4171961968576052</v>
      </c>
      <c r="H209" s="5">
        <f t="shared" si="75"/>
        <v>0.9882266747115129</v>
      </c>
      <c r="I209" s="5">
        <f t="shared" si="89"/>
        <v>0.18895949291434735</v>
      </c>
      <c r="J209" s="77">
        <f t="shared" si="90"/>
        <v>10.826683980951813</v>
      </c>
      <c r="K209" s="5">
        <f t="shared" si="91"/>
        <v>0.9683259260677994</v>
      </c>
      <c r="L209" s="4">
        <f t="shared" si="92"/>
        <v>152433520.22387096</v>
      </c>
      <c r="M209" s="5">
        <f t="shared" si="79"/>
        <v>-0.3907311284892737</v>
      </c>
      <c r="N209" s="5">
        <f t="shared" si="80"/>
        <v>0.9205048534524404</v>
      </c>
      <c r="O209" s="5">
        <f t="shared" si="81"/>
        <v>-0.4244748162096047</v>
      </c>
      <c r="P209" s="5">
        <f t="shared" si="82"/>
        <v>0.3390842325191772</v>
      </c>
      <c r="Q209" s="5">
        <f t="shared" si="83"/>
        <v>0.9407560168592495</v>
      </c>
      <c r="R209" s="5">
        <f t="shared" si="84"/>
        <v>0.3604380162788893</v>
      </c>
      <c r="S209" s="5">
        <f t="shared" si="85"/>
        <v>-0.15299686071493604</v>
      </c>
      <c r="T209" s="61">
        <f t="shared" si="86"/>
        <v>24.321602488929383</v>
      </c>
      <c r="U209" s="62" t="s">
        <v>30</v>
      </c>
    </row>
    <row r="210" spans="1:21" ht="12.75">
      <c r="A210" s="2">
        <v>25</v>
      </c>
      <c r="B210" s="3">
        <v>206</v>
      </c>
      <c r="C210" s="4">
        <f t="shared" si="87"/>
        <v>19.602452492367053</v>
      </c>
      <c r="D210" s="30">
        <f t="shared" si="88"/>
        <v>0.3461885961491217</v>
      </c>
      <c r="E210" s="5">
        <f t="shared" si="76"/>
        <v>3.528912295813192</v>
      </c>
      <c r="F210" s="4">
        <f t="shared" si="77"/>
        <v>-23</v>
      </c>
      <c r="G210" s="5">
        <f t="shared" si="78"/>
        <v>1.419045411961409</v>
      </c>
      <c r="H210" s="5">
        <f t="shared" si="75"/>
        <v>0.9885079089881763</v>
      </c>
      <c r="I210" s="5">
        <f t="shared" si="89"/>
        <v>0.18920605492818787</v>
      </c>
      <c r="J210" s="77">
        <f t="shared" si="90"/>
        <v>10.840811077528901</v>
      </c>
      <c r="K210" s="5">
        <f t="shared" si="91"/>
        <v>0.9685081704599361</v>
      </c>
      <c r="L210" s="4">
        <f t="shared" si="92"/>
        <v>152419177.82488343</v>
      </c>
      <c r="M210" s="5">
        <f t="shared" si="79"/>
        <v>-0.3907311284892737</v>
      </c>
      <c r="N210" s="5">
        <f t="shared" si="80"/>
        <v>0.9205048534524404</v>
      </c>
      <c r="O210" s="5">
        <f t="shared" si="81"/>
        <v>-0.4244748162096047</v>
      </c>
      <c r="P210" s="5">
        <f t="shared" si="82"/>
        <v>0.3354918933329678</v>
      </c>
      <c r="Q210" s="5">
        <f t="shared" si="83"/>
        <v>0.9420430932329267</v>
      </c>
      <c r="R210" s="5">
        <f t="shared" si="84"/>
        <v>0.3561322149092123</v>
      </c>
      <c r="S210" s="5">
        <f t="shared" si="85"/>
        <v>-0.15116915646990733</v>
      </c>
      <c r="T210" s="61">
        <f t="shared" si="86"/>
        <v>24.441309150064743</v>
      </c>
      <c r="U210" s="62" t="s">
        <v>30</v>
      </c>
    </row>
    <row r="211" spans="1:21" ht="12.75">
      <c r="A211" s="2">
        <v>26</v>
      </c>
      <c r="B211" s="3">
        <v>207</v>
      </c>
      <c r="C211" s="4">
        <f t="shared" si="87"/>
        <v>19.378005960075683</v>
      </c>
      <c r="D211" s="30">
        <f t="shared" si="88"/>
        <v>0.3424475868343393</v>
      </c>
      <c r="E211" s="5">
        <f t="shared" si="76"/>
        <v>3.546126502134232</v>
      </c>
      <c r="F211" s="4">
        <f t="shared" si="77"/>
        <v>-23</v>
      </c>
      <c r="G211" s="5">
        <f t="shared" si="78"/>
        <v>1.4209379938767936</v>
      </c>
      <c r="H211" s="5">
        <f t="shared" si="75"/>
        <v>0.9887922384780219</v>
      </c>
      <c r="I211" s="5">
        <f t="shared" si="89"/>
        <v>0.1894583991835725</v>
      </c>
      <c r="J211" s="77">
        <f t="shared" si="90"/>
        <v>10.855269475280297</v>
      </c>
      <c r="K211" s="5">
        <f t="shared" si="91"/>
        <v>0.9686992745332347</v>
      </c>
      <c r="L211" s="4">
        <f t="shared" si="92"/>
        <v>152404142.5279543</v>
      </c>
      <c r="M211" s="5">
        <f t="shared" si="79"/>
        <v>-0.3907311284892737</v>
      </c>
      <c r="N211" s="5">
        <f t="shared" si="80"/>
        <v>0.9205048534524404</v>
      </c>
      <c r="O211" s="5">
        <f t="shared" si="81"/>
        <v>-0.4244748162096047</v>
      </c>
      <c r="P211" s="5">
        <f t="shared" si="82"/>
        <v>0.33179903403546585</v>
      </c>
      <c r="Q211" s="5">
        <f t="shared" si="83"/>
        <v>0.9433500946165914</v>
      </c>
      <c r="R211" s="5">
        <f t="shared" si="84"/>
        <v>0.3517241752865037</v>
      </c>
      <c r="S211" s="5">
        <f t="shared" si="85"/>
        <v>-0.14929805466121343</v>
      </c>
      <c r="T211" s="61">
        <f t="shared" si="86"/>
        <v>24.564083477694016</v>
      </c>
      <c r="U211" s="62" t="s">
        <v>30</v>
      </c>
    </row>
    <row r="212" spans="1:21" ht="12.75">
      <c r="A212" s="2">
        <v>27</v>
      </c>
      <c r="B212" s="3">
        <v>208</v>
      </c>
      <c r="C212" s="4">
        <f t="shared" si="87"/>
        <v>19.147817306406743</v>
      </c>
      <c r="D212" s="30">
        <f t="shared" si="88"/>
        <v>0.33861176666135884</v>
      </c>
      <c r="E212" s="5">
        <f t="shared" si="76"/>
        <v>3.563340708455272</v>
      </c>
      <c r="F212" s="4">
        <f t="shared" si="77"/>
        <v>-23</v>
      </c>
      <c r="G212" s="5">
        <f t="shared" si="78"/>
        <v>1.422873026430234</v>
      </c>
      <c r="H212" s="5">
        <f t="shared" si="75"/>
        <v>0.989079283701651</v>
      </c>
      <c r="I212" s="5">
        <f t="shared" si="89"/>
        <v>0.1897164035240312</v>
      </c>
      <c r="J212" s="77">
        <f t="shared" si="90"/>
        <v>10.870052175089546</v>
      </c>
      <c r="K212" s="5">
        <f t="shared" si="91"/>
        <v>0.9688991956620887</v>
      </c>
      <c r="L212" s="4">
        <f t="shared" si="92"/>
        <v>152388418.30182415</v>
      </c>
      <c r="M212" s="5">
        <f t="shared" si="79"/>
        <v>-0.3907311284892737</v>
      </c>
      <c r="N212" s="5">
        <f t="shared" si="80"/>
        <v>0.9205048534524404</v>
      </c>
      <c r="O212" s="5">
        <f t="shared" si="81"/>
        <v>-0.4244748162096047</v>
      </c>
      <c r="P212" s="5">
        <f t="shared" si="82"/>
        <v>0.3280064104138129</v>
      </c>
      <c r="Q212" s="5">
        <f t="shared" si="83"/>
        <v>0.9446754970504132</v>
      </c>
      <c r="R212" s="5">
        <f t="shared" si="84"/>
        <v>0.3472159608648223</v>
      </c>
      <c r="S212" s="5">
        <f t="shared" si="85"/>
        <v>-0.14738443117313674</v>
      </c>
      <c r="T212" s="61">
        <f t="shared" si="86"/>
        <v>24.68987161988658</v>
      </c>
      <c r="U212" s="62" t="s">
        <v>30</v>
      </c>
    </row>
    <row r="213" spans="1:21" ht="12.75">
      <c r="A213" s="2">
        <v>28</v>
      </c>
      <c r="B213" s="3">
        <v>209</v>
      </c>
      <c r="C213" s="4">
        <f t="shared" si="87"/>
        <v>18.91195474122617</v>
      </c>
      <c r="D213" s="30">
        <f t="shared" si="88"/>
        <v>0.3346824724077888</v>
      </c>
      <c r="E213" s="5">
        <f t="shared" si="76"/>
        <v>3.5805549147763123</v>
      </c>
      <c r="F213" s="4">
        <f t="shared" si="77"/>
        <v>-23</v>
      </c>
      <c r="G213" s="5">
        <f t="shared" si="78"/>
        <v>1.424849588128844</v>
      </c>
      <c r="H213" s="5">
        <f t="shared" si="75"/>
        <v>0.9893686658686559</v>
      </c>
      <c r="I213" s="5">
        <f t="shared" si="89"/>
        <v>0.18997994508384589</v>
      </c>
      <c r="J213" s="77">
        <f t="shared" si="90"/>
        <v>10.885152137202875</v>
      </c>
      <c r="K213" s="5">
        <f t="shared" si="91"/>
        <v>0.9691078891896906</v>
      </c>
      <c r="L213" s="4">
        <f t="shared" si="92"/>
        <v>152372009.29862934</v>
      </c>
      <c r="M213" s="5">
        <f t="shared" si="79"/>
        <v>-0.3907311284892737</v>
      </c>
      <c r="N213" s="5">
        <f t="shared" si="80"/>
        <v>0.9205048534524404</v>
      </c>
      <c r="O213" s="5">
        <f t="shared" si="81"/>
        <v>-0.4244748162096047</v>
      </c>
      <c r="P213" s="5">
        <f t="shared" si="82"/>
        <v>0.32411481147344273</v>
      </c>
      <c r="Q213" s="5">
        <f t="shared" si="83"/>
        <v>0.946017752995965</v>
      </c>
      <c r="R213" s="5">
        <f t="shared" si="84"/>
        <v>0.34260965023858825</v>
      </c>
      <c r="S213" s="5">
        <f t="shared" si="85"/>
        <v>-0.1454291683166617</v>
      </c>
      <c r="T213" s="61">
        <f t="shared" si="86"/>
        <v>24.818618313785986</v>
      </c>
      <c r="U213" s="62" t="s">
        <v>30</v>
      </c>
    </row>
    <row r="214" spans="1:21" ht="12.75">
      <c r="A214" s="2">
        <v>29</v>
      </c>
      <c r="B214" s="3">
        <v>210</v>
      </c>
      <c r="C214" s="4">
        <f t="shared" si="87"/>
        <v>18.670488155702337</v>
      </c>
      <c r="D214" s="30">
        <f t="shared" si="88"/>
        <v>0.3306610607374061</v>
      </c>
      <c r="E214" s="5">
        <f t="shared" si="76"/>
        <v>3.5977691210973526</v>
      </c>
      <c r="F214" s="4">
        <f t="shared" si="77"/>
        <v>-23</v>
      </c>
      <c r="G214" s="5">
        <f t="shared" si="78"/>
        <v>1.4268667533556243</v>
      </c>
      <c r="H214" s="5">
        <f t="shared" si="75"/>
        <v>0.9896600074831221</v>
      </c>
      <c r="I214" s="5">
        <f t="shared" si="89"/>
        <v>0.19024890044741657</v>
      </c>
      <c r="J214" s="77">
        <f t="shared" si="90"/>
        <v>10.900562290360313</v>
      </c>
      <c r="K214" s="5">
        <f t="shared" si="91"/>
        <v>0.9693253084239788</v>
      </c>
      <c r="L214" s="4">
        <f t="shared" si="92"/>
        <v>152354919.8534287</v>
      </c>
      <c r="M214" s="5">
        <f t="shared" si="79"/>
        <v>-0.3907311284892737</v>
      </c>
      <c r="N214" s="5">
        <f t="shared" si="80"/>
        <v>0.9205048534524404</v>
      </c>
      <c r="O214" s="5">
        <f t="shared" si="81"/>
        <v>-0.4244748162096047</v>
      </c>
      <c r="P214" s="5">
        <f t="shared" si="82"/>
        <v>0.32012506009511016</v>
      </c>
      <c r="Q214" s="5">
        <f t="shared" si="83"/>
        <v>0.9473752930592512</v>
      </c>
      <c r="R214" s="5">
        <f t="shared" si="84"/>
        <v>0.3379073345488742</v>
      </c>
      <c r="S214" s="5">
        <f t="shared" si="85"/>
        <v>-0.1434331537285108</v>
      </c>
      <c r="T214" s="61">
        <f t="shared" si="86"/>
        <v>24.950266905492366</v>
      </c>
      <c r="U214" s="62" t="s">
        <v>30</v>
      </c>
    </row>
    <row r="215" spans="1:21" ht="12.75">
      <c r="A215" s="2">
        <v>30</v>
      </c>
      <c r="B215" s="3">
        <v>211</v>
      </c>
      <c r="C215" s="4">
        <f t="shared" si="87"/>
        <v>18.423489101595862</v>
      </c>
      <c r="D215" s="30">
        <f t="shared" si="88"/>
        <v>0.3265489070262514</v>
      </c>
      <c r="E215" s="5">
        <f t="shared" si="76"/>
        <v>3.6149833274183925</v>
      </c>
      <c r="F215" s="4">
        <f t="shared" si="77"/>
        <v>-23</v>
      </c>
      <c r="G215" s="5">
        <f t="shared" si="78"/>
        <v>1.4289235935286198</v>
      </c>
      <c r="H215" s="5">
        <f t="shared" si="75"/>
        <v>0.9899529329249646</v>
      </c>
      <c r="I215" s="5">
        <f t="shared" si="89"/>
        <v>0.19052314580381596</v>
      </c>
      <c r="J215" s="77">
        <f t="shared" si="90"/>
        <v>10.91627554065108</v>
      </c>
      <c r="K215" s="5">
        <f t="shared" si="91"/>
        <v>0.9695514046335204</v>
      </c>
      <c r="L215" s="4">
        <f t="shared" si="92"/>
        <v>152337154.4837032</v>
      </c>
      <c r="M215" s="5">
        <f t="shared" si="79"/>
        <v>-0.3907311284892737</v>
      </c>
      <c r="N215" s="5">
        <f t="shared" si="80"/>
        <v>0.9205048534524404</v>
      </c>
      <c r="O215" s="5">
        <f t="shared" si="81"/>
        <v>-0.4244748162096047</v>
      </c>
      <c r="P215" s="5">
        <f t="shared" si="82"/>
        <v>0.3160380136712302</v>
      </c>
      <c r="Q215" s="5">
        <f t="shared" si="83"/>
        <v>0.9487465277484516</v>
      </c>
      <c r="R215" s="5">
        <f t="shared" si="84"/>
        <v>0.3331111149584347</v>
      </c>
      <c r="S215" s="5">
        <f t="shared" si="85"/>
        <v>-0.14139727929935808</v>
      </c>
      <c r="T215" s="61">
        <f t="shared" si="86"/>
        <v>25.084759371474647</v>
      </c>
      <c r="U215" s="62" t="s">
        <v>30</v>
      </c>
    </row>
    <row r="216" spans="1:22" ht="12.75">
      <c r="A216" s="2">
        <v>31</v>
      </c>
      <c r="B216" s="3">
        <v>212</v>
      </c>
      <c r="C216" s="4">
        <f t="shared" si="87"/>
        <v>18.17103077005712</v>
      </c>
      <c r="D216" s="30">
        <f t="shared" si="88"/>
        <v>0.3223474042004216</v>
      </c>
      <c r="E216" s="5">
        <f t="shared" si="76"/>
        <v>3.6321975337394323</v>
      </c>
      <c r="F216" s="4">
        <f t="shared" si="77"/>
        <v>-23</v>
      </c>
      <c r="G216" s="5">
        <f t="shared" si="78"/>
        <v>1.4310191782216402</v>
      </c>
      <c r="H216" s="5">
        <f t="shared" si="75"/>
        <v>0.9902470690061417</v>
      </c>
      <c r="I216" s="5">
        <f t="shared" si="89"/>
        <v>0.19080255709621868</v>
      </c>
      <c r="J216" s="77">
        <f t="shared" si="90"/>
        <v>10.932284780075346</v>
      </c>
      <c r="K216" s="5">
        <f t="shared" si="91"/>
        <v>0.9697861270433498</v>
      </c>
      <c r="L216" s="4">
        <f t="shared" si="92"/>
        <v>152318717.88882846</v>
      </c>
      <c r="M216" s="5">
        <f t="shared" si="79"/>
        <v>-0.3907311284892737</v>
      </c>
      <c r="N216" s="5">
        <f t="shared" si="80"/>
        <v>0.9205048534524404</v>
      </c>
      <c r="O216" s="5">
        <f t="shared" si="81"/>
        <v>-0.4244748162096047</v>
      </c>
      <c r="P216" s="5">
        <f t="shared" si="82"/>
        <v>0.3118545647189925</v>
      </c>
      <c r="Q216" s="5">
        <f t="shared" si="83"/>
        <v>0.9501298492647875</v>
      </c>
      <c r="R216" s="5">
        <f t="shared" si="84"/>
        <v>0.3282231002007844</v>
      </c>
      <c r="S216" s="5">
        <f t="shared" si="85"/>
        <v>-0.1393224401334746</v>
      </c>
      <c r="T216" s="61">
        <f t="shared" si="86"/>
        <v>25.22203634155086</v>
      </c>
      <c r="U216" s="62" t="s">
        <v>30</v>
      </c>
      <c r="V216" s="1" t="s">
        <v>28</v>
      </c>
    </row>
    <row r="217" spans="1:23" ht="12.75">
      <c r="A217" s="2" t="s">
        <v>7</v>
      </c>
      <c r="B217" s="3">
        <v>213</v>
      </c>
      <c r="C217" s="4">
        <f t="shared" si="87"/>
        <v>17.91318796993825</v>
      </c>
      <c r="D217" s="30">
        <f t="shared" si="88"/>
        <v>0.3180579615882293</v>
      </c>
      <c r="E217" s="5">
        <f t="shared" si="76"/>
        <v>3.649411740060472</v>
      </c>
      <c r="F217" s="4">
        <f t="shared" si="77"/>
        <v>-23</v>
      </c>
      <c r="G217" s="5">
        <f t="shared" si="78"/>
        <v>1.4331525762444064</v>
      </c>
      <c r="H217" s="5">
        <f t="shared" si="75"/>
        <v>0.9905420455009564</v>
      </c>
      <c r="I217" s="5">
        <f t="shared" si="89"/>
        <v>0.19108701016592086</v>
      </c>
      <c r="J217" s="77">
        <f t="shared" si="90"/>
        <v>10.948582894796012</v>
      </c>
      <c r="K217" s="5">
        <f t="shared" si="91"/>
        <v>0.9700294228307875</v>
      </c>
      <c r="L217" s="4">
        <f t="shared" si="92"/>
        <v>152299614.9495175</v>
      </c>
      <c r="M217" s="5">
        <f t="shared" si="79"/>
        <v>-0.3907311284892737</v>
      </c>
      <c r="N217" s="5">
        <f t="shared" si="80"/>
        <v>0.9205048534524404</v>
      </c>
      <c r="O217" s="5">
        <f t="shared" si="81"/>
        <v>-0.4244748162096047</v>
      </c>
      <c r="P217" s="5">
        <f t="shared" si="82"/>
        <v>0.30757564146776034</v>
      </c>
      <c r="Q217" s="5">
        <f t="shared" si="83"/>
        <v>0.9515236333248354</v>
      </c>
      <c r="R217" s="5">
        <f t="shared" si="84"/>
        <v>0.32324540420821984</v>
      </c>
      <c r="S217" s="5">
        <f t="shared" si="85"/>
        <v>-0.1372095335418835</v>
      </c>
      <c r="T217" s="61">
        <f t="shared" si="86"/>
        <v>25.36203712347061</v>
      </c>
      <c r="U217" s="62" t="s">
        <v>30</v>
      </c>
      <c r="V217" s="32">
        <f>AVERAGE(T186:T216)</f>
        <v>23.619089935169306</v>
      </c>
      <c r="W217" s="1" t="s">
        <v>30</v>
      </c>
    </row>
    <row r="218" spans="1:21" ht="12.75">
      <c r="A218" s="2">
        <v>2</v>
      </c>
      <c r="B218" s="3">
        <v>214</v>
      </c>
      <c r="C218" s="4">
        <f t="shared" si="87"/>
        <v>17.650037105625604</v>
      </c>
      <c r="D218" s="30">
        <f t="shared" si="88"/>
        <v>0.3136820037893491</v>
      </c>
      <c r="E218" s="5">
        <f t="shared" si="76"/>
        <v>3.666625946381512</v>
      </c>
      <c r="F218" s="4">
        <f t="shared" si="77"/>
        <v>-23</v>
      </c>
      <c r="G218" s="5">
        <f t="shared" si="78"/>
        <v>1.4353228566802338</v>
      </c>
      <c r="H218" s="5">
        <f t="shared" si="75"/>
        <v>0.9908374956498133</v>
      </c>
      <c r="I218" s="5">
        <f t="shared" si="89"/>
        <v>0.19137638089069783</v>
      </c>
      <c r="J218" s="77">
        <f t="shared" si="90"/>
        <v>10.96516277306611</v>
      </c>
      <c r="K218" s="5">
        <f t="shared" si="91"/>
        <v>0.9702812371212646</v>
      </c>
      <c r="L218" s="4">
        <f t="shared" si="92"/>
        <v>152279850.7272336</v>
      </c>
      <c r="M218" s="5">
        <f t="shared" si="79"/>
        <v>-0.3907311284892737</v>
      </c>
      <c r="N218" s="5">
        <f t="shared" si="80"/>
        <v>0.9205048534524404</v>
      </c>
      <c r="O218" s="5">
        <f t="shared" si="81"/>
        <v>-0.4244748162096047</v>
      </c>
      <c r="P218" s="5">
        <f t="shared" si="82"/>
        <v>0.3032022084182811</v>
      </c>
      <c r="Q218" s="5">
        <f t="shared" si="83"/>
        <v>0.9529262410125335</v>
      </c>
      <c r="R218" s="5">
        <f t="shared" si="84"/>
        <v>0.3181801438232124</v>
      </c>
      <c r="S218" s="5">
        <f t="shared" si="85"/>
        <v>-0.1350594580709037</v>
      </c>
      <c r="T218" s="61">
        <f t="shared" si="86"/>
        <v>25.504699729129847</v>
      </c>
      <c r="U218" s="62" t="s">
        <v>30</v>
      </c>
    </row>
    <row r="219" spans="1:21" ht="12.75">
      <c r="A219" s="2">
        <v>3</v>
      </c>
      <c r="B219" s="3">
        <v>215</v>
      </c>
      <c r="C219" s="4">
        <f t="shared" si="87"/>
        <v>17.381656154399586</v>
      </c>
      <c r="D219" s="30">
        <f t="shared" si="88"/>
        <v>0.3092209695635147</v>
      </c>
      <c r="E219" s="5">
        <f t="shared" si="76"/>
        <v>3.683840152702552</v>
      </c>
      <c r="F219" s="4">
        <f t="shared" si="77"/>
        <v>-23</v>
      </c>
      <c r="G219" s="5">
        <f t="shared" si="78"/>
        <v>1.437529089879578</v>
      </c>
      <c r="H219" s="5">
        <f t="shared" si="75"/>
        <v>0.9911330566359637</v>
      </c>
      <c r="I219" s="5">
        <f t="shared" si="89"/>
        <v>0.19167054531727706</v>
      </c>
      <c r="J219" s="77">
        <f t="shared" si="90"/>
        <v>10.982017312819004</v>
      </c>
      <c r="K219" s="5">
        <f t="shared" si="91"/>
        <v>0.9705415129841737</v>
      </c>
      <c r="L219" s="4">
        <f t="shared" si="92"/>
        <v>152259430.46357128</v>
      </c>
      <c r="M219" s="5">
        <f t="shared" si="79"/>
        <v>-0.3907311284892737</v>
      </c>
      <c r="N219" s="5">
        <f t="shared" si="80"/>
        <v>0.9205048534524404</v>
      </c>
      <c r="O219" s="5">
        <f t="shared" si="81"/>
        <v>-0.4244748162096047</v>
      </c>
      <c r="P219" s="5">
        <f t="shared" si="82"/>
        <v>0.2987352668712986</v>
      </c>
      <c r="Q219" s="5">
        <f t="shared" si="83"/>
        <v>0.9543360206590412</v>
      </c>
      <c r="R219" s="5">
        <f t="shared" si="84"/>
        <v>0.31302943659718435</v>
      </c>
      <c r="S219" s="5">
        <f t="shared" si="85"/>
        <v>-0.13287311256778594</v>
      </c>
      <c r="T219" s="61">
        <f t="shared" si="86"/>
        <v>25.64996090244345</v>
      </c>
      <c r="U219" s="62" t="s">
        <v>30</v>
      </c>
    </row>
    <row r="220" spans="1:21" ht="12.75">
      <c r="A220" s="2">
        <v>4</v>
      </c>
      <c r="B220" s="3">
        <v>216</v>
      </c>
      <c r="C220" s="4">
        <f t="shared" si="87"/>
        <v>17.108124643328157</v>
      </c>
      <c r="D220" s="30">
        <f t="shared" si="88"/>
        <v>0.3046763107412642</v>
      </c>
      <c r="E220" s="5">
        <f t="shared" si="76"/>
        <v>3.701054359023592</v>
      </c>
      <c r="F220" s="4">
        <f t="shared" si="77"/>
        <v>-23</v>
      </c>
      <c r="G220" s="5">
        <f t="shared" si="78"/>
        <v>1.439770348407996</v>
      </c>
      <c r="H220" s="5">
        <f t="shared" si="75"/>
        <v>0.9914283700349189</v>
      </c>
      <c r="I220" s="5">
        <f t="shared" si="89"/>
        <v>0.1919693797877328</v>
      </c>
      <c r="J220" s="77">
        <f t="shared" si="90"/>
        <v>10.999139428910338</v>
      </c>
      <c r="K220" s="5">
        <f t="shared" si="91"/>
        <v>0.9708101914287769</v>
      </c>
      <c r="L220" s="4">
        <f t="shared" si="92"/>
        <v>152238359.57960424</v>
      </c>
      <c r="M220" s="5">
        <f t="shared" si="79"/>
        <v>-0.3907311284892737</v>
      </c>
      <c r="N220" s="5">
        <f t="shared" si="80"/>
        <v>0.9205048534524404</v>
      </c>
      <c r="O220" s="5">
        <f t="shared" si="81"/>
        <v>-0.4244748162096047</v>
      </c>
      <c r="P220" s="5">
        <f t="shared" si="82"/>
        <v>0.29417585542319163</v>
      </c>
      <c r="Q220" s="5">
        <f t="shared" si="83"/>
        <v>0.9557513097485315</v>
      </c>
      <c r="R220" s="5">
        <f t="shared" si="84"/>
        <v>0.30779539868021993</v>
      </c>
      <c r="S220" s="5">
        <f t="shared" si="85"/>
        <v>-0.13065139528494837</v>
      </c>
      <c r="T220" s="61">
        <f t="shared" si="86"/>
        <v>25.79775614889695</v>
      </c>
      <c r="U220" s="62" t="s">
        <v>30</v>
      </c>
    </row>
    <row r="221" spans="1:21" ht="12.75">
      <c r="A221" s="2">
        <v>5</v>
      </c>
      <c r="B221" s="3">
        <v>217</v>
      </c>
      <c r="C221" s="4">
        <f t="shared" si="87"/>
        <v>16.829523625701313</v>
      </c>
      <c r="D221" s="30">
        <f t="shared" si="88"/>
        <v>0.300049491159161</v>
      </c>
      <c r="E221" s="5">
        <f t="shared" si="76"/>
        <v>3.7182685653446317</v>
      </c>
      <c r="F221" s="4">
        <f t="shared" si="77"/>
        <v>-23</v>
      </c>
      <c r="G221" s="5">
        <f t="shared" si="78"/>
        <v>1.442045707947291</v>
      </c>
      <c r="H221" s="5">
        <f t="shared" si="75"/>
        <v>0.9917230822363614</v>
      </c>
      <c r="I221" s="5">
        <f t="shared" si="89"/>
        <v>0.1922727610596388</v>
      </c>
      <c r="J221" s="77">
        <f t="shared" si="90"/>
        <v>11.016522060002359</v>
      </c>
      <c r="K221" s="5">
        <f t="shared" si="91"/>
        <v>0.9710872114001916</v>
      </c>
      <c r="L221" s="4">
        <f t="shared" si="92"/>
        <v>152216643.6751994</v>
      </c>
      <c r="M221" s="5">
        <f t="shared" si="79"/>
        <v>-0.3907311284892737</v>
      </c>
      <c r="N221" s="5">
        <f t="shared" si="80"/>
        <v>0.9205048534524404</v>
      </c>
      <c r="O221" s="5">
        <f t="shared" si="81"/>
        <v>-0.4244748162096047</v>
      </c>
      <c r="P221" s="5">
        <f t="shared" si="82"/>
        <v>0.2895250504263385</v>
      </c>
      <c r="Q221" s="5">
        <f t="shared" si="83"/>
        <v>0.9571704368479138</v>
      </c>
      <c r="R221" s="5">
        <f t="shared" si="84"/>
        <v>0.30248014280485097</v>
      </c>
      <c r="S221" s="5">
        <f t="shared" si="85"/>
        <v>-0.1283952030241441</v>
      </c>
      <c r="T221" s="61">
        <f t="shared" si="86"/>
        <v>25.94801976679361</v>
      </c>
      <c r="U221" s="62" t="s">
        <v>30</v>
      </c>
    </row>
    <row r="222" spans="1:21" ht="12.75">
      <c r="A222" s="2">
        <v>6</v>
      </c>
      <c r="B222" s="3">
        <v>218</v>
      </c>
      <c r="C222" s="4">
        <f t="shared" si="87"/>
        <v>16.545935657013334</v>
      </c>
      <c r="D222" s="30">
        <f t="shared" si="88"/>
        <v>0.29534198562184</v>
      </c>
      <c r="E222" s="5">
        <f t="shared" si="76"/>
        <v>3.7354827716656716</v>
      </c>
      <c r="F222" s="4">
        <f t="shared" si="77"/>
        <v>-23</v>
      </c>
      <c r="G222" s="5">
        <f t="shared" si="78"/>
        <v>1.4443542481488232</v>
      </c>
      <c r="H222" s="5">
        <f t="shared" si="75"/>
        <v>0.9920168448385224</v>
      </c>
      <c r="I222" s="5">
        <f t="shared" si="89"/>
        <v>0.19258056641984309</v>
      </c>
      <c r="J222" s="77">
        <f t="shared" si="90"/>
        <v>11.034158175082778</v>
      </c>
      <c r="K222" s="5">
        <f t="shared" si="91"/>
        <v>0.9713725097754863</v>
      </c>
      <c r="L222" s="4">
        <f t="shared" si="92"/>
        <v>152194288.52829435</v>
      </c>
      <c r="M222" s="5">
        <f t="shared" si="79"/>
        <v>-0.3907311284892737</v>
      </c>
      <c r="N222" s="5">
        <f t="shared" si="80"/>
        <v>0.9205048534524404</v>
      </c>
      <c r="O222" s="5">
        <f t="shared" si="81"/>
        <v>-0.4244748162096047</v>
      </c>
      <c r="P222" s="5">
        <f t="shared" si="82"/>
        <v>0.28478396641196135</v>
      </c>
      <c r="Q222" s="5">
        <f t="shared" si="83"/>
        <v>0.9585917235584036</v>
      </c>
      <c r="R222" s="5">
        <f t="shared" si="84"/>
        <v>0.2970857763666165</v>
      </c>
      <c r="S222" s="5">
        <f t="shared" si="85"/>
        <v>-0.12610543032170726</v>
      </c>
      <c r="T222" s="61">
        <f t="shared" si="86"/>
        <v>26.10068488020858</v>
      </c>
      <c r="U222" s="62" t="s">
        <v>30</v>
      </c>
    </row>
    <row r="223" spans="1:21" ht="12.75">
      <c r="A223" s="2">
        <v>7</v>
      </c>
      <c r="B223" s="3">
        <v>219</v>
      </c>
      <c r="C223" s="4">
        <f t="shared" si="87"/>
        <v>16.257444770499646</v>
      </c>
      <c r="D223" s="30">
        <f t="shared" si="88"/>
        <v>0.2905552788931417</v>
      </c>
      <c r="E223" s="5">
        <f t="shared" si="76"/>
        <v>3.7526969779867114</v>
      </c>
      <c r="F223" s="4">
        <f t="shared" si="77"/>
        <v>-23</v>
      </c>
      <c r="G223" s="5">
        <f t="shared" si="78"/>
        <v>1.446695053438177</v>
      </c>
      <c r="H223" s="5">
        <f t="shared" si="75"/>
        <v>0.9923093150151292</v>
      </c>
      <c r="I223" s="5">
        <f t="shared" si="89"/>
        <v>0.19289267379175695</v>
      </c>
      <c r="J223" s="77">
        <f t="shared" si="90"/>
        <v>11.052040779612039</v>
      </c>
      <c r="K223" s="5">
        <f t="shared" si="91"/>
        <v>0.9716660213599074</v>
      </c>
      <c r="L223" s="4">
        <f t="shared" si="92"/>
        <v>152171300.09413877</v>
      </c>
      <c r="M223" s="5">
        <f t="shared" si="79"/>
        <v>-0.3907311284892737</v>
      </c>
      <c r="N223" s="5">
        <f t="shared" si="80"/>
        <v>0.9205048534524404</v>
      </c>
      <c r="O223" s="5">
        <f t="shared" si="81"/>
        <v>-0.4244748162096047</v>
      </c>
      <c r="P223" s="5">
        <f t="shared" si="82"/>
        <v>0.27995375647327286</v>
      </c>
      <c r="Q223" s="5">
        <f t="shared" si="83"/>
        <v>0.9600134864867803</v>
      </c>
      <c r="R223" s="5">
        <f t="shared" si="84"/>
        <v>0.2916143996036747</v>
      </c>
      <c r="S223" s="5">
        <f t="shared" si="85"/>
        <v>-0.12378296867584404</v>
      </c>
      <c r="T223" s="61">
        <f t="shared" si="86"/>
        <v>26.255683473657236</v>
      </c>
      <c r="U223" s="62" t="s">
        <v>30</v>
      </c>
    </row>
    <row r="224" spans="1:21" ht="12.75">
      <c r="A224" s="2">
        <v>8</v>
      </c>
      <c r="B224" s="3">
        <v>220</v>
      </c>
      <c r="C224" s="4">
        <f t="shared" si="87"/>
        <v>15.964136452236033</v>
      </c>
      <c r="D224" s="30">
        <f t="shared" si="88"/>
        <v>0.28569086471850935</v>
      </c>
      <c r="E224" s="5">
        <f t="shared" si="76"/>
        <v>3.769911184307752</v>
      </c>
      <c r="F224" s="4">
        <f t="shared" si="77"/>
        <v>-23</v>
      </c>
      <c r="G224" s="5">
        <f t="shared" si="78"/>
        <v>1.4490672137705676</v>
      </c>
      <c r="H224" s="5">
        <f t="shared" si="75"/>
        <v>0.992600155855148</v>
      </c>
      <c r="I224" s="5">
        <f t="shared" si="89"/>
        <v>0.19320896183607567</v>
      </c>
      <c r="J224" s="77">
        <f t="shared" si="90"/>
        <v>11.070162921294246</v>
      </c>
      <c r="K224" s="5">
        <f t="shared" si="91"/>
        <v>0.971967678883271</v>
      </c>
      <c r="L224" s="4">
        <f t="shared" si="92"/>
        <v>152147684.5044966</v>
      </c>
      <c r="M224" s="5">
        <f t="shared" si="79"/>
        <v>-0.3907311284892737</v>
      </c>
      <c r="N224" s="5">
        <f t="shared" si="80"/>
        <v>0.9205048534524404</v>
      </c>
      <c r="O224" s="5">
        <f t="shared" si="81"/>
        <v>-0.4244748162096047</v>
      </c>
      <c r="P224" s="5">
        <f t="shared" si="82"/>
        <v>0.27503561260684234</v>
      </c>
      <c r="Q224" s="5">
        <f t="shared" si="83"/>
        <v>0.9614340392340907</v>
      </c>
      <c r="R224" s="5">
        <f t="shared" si="84"/>
        <v>0.28606810387735443</v>
      </c>
      <c r="S224" s="5">
        <f t="shared" si="85"/>
        <v>-0.12142870581677012</v>
      </c>
      <c r="T224" s="61">
        <f t="shared" si="86"/>
        <v>26.412946428479096</v>
      </c>
      <c r="U224" s="62" t="s">
        <v>30</v>
      </c>
    </row>
    <row r="225" spans="1:21" ht="12.75">
      <c r="A225" s="2">
        <v>9</v>
      </c>
      <c r="B225" s="3">
        <v>221</v>
      </c>
      <c r="C225" s="4">
        <f t="shared" si="87"/>
        <v>15.66609761580737</v>
      </c>
      <c r="D225" s="30">
        <f t="shared" si="88"/>
        <v>0.28075024488072703</v>
      </c>
      <c r="E225" s="5">
        <f t="shared" si="76"/>
        <v>3.787125390628792</v>
      </c>
      <c r="F225" s="4">
        <f t="shared" si="77"/>
        <v>-23</v>
      </c>
      <c r="G225" s="5">
        <f t="shared" si="78"/>
        <v>1.451469825336565</v>
      </c>
      <c r="H225" s="5">
        <f t="shared" si="75"/>
        <v>0.992889036675668</v>
      </c>
      <c r="I225" s="5">
        <f t="shared" si="89"/>
        <v>0.19352931004487534</v>
      </c>
      <c r="J225" s="77">
        <f t="shared" si="90"/>
        <v>11.088517695468571</v>
      </c>
      <c r="K225" s="5">
        <f t="shared" si="91"/>
        <v>0.972277412996543</v>
      </c>
      <c r="L225" s="4">
        <f t="shared" si="92"/>
        <v>152123448.06680858</v>
      </c>
      <c r="M225" s="5">
        <f t="shared" si="79"/>
        <v>-0.3907311284892737</v>
      </c>
      <c r="N225" s="5">
        <f t="shared" si="80"/>
        <v>0.9205048534524404</v>
      </c>
      <c r="O225" s="5">
        <f t="shared" si="81"/>
        <v>-0.4244748162096047</v>
      </c>
      <c r="P225" s="5">
        <f t="shared" si="82"/>
        <v>0.27003076601016707</v>
      </c>
      <c r="Q225" s="5">
        <f t="shared" si="83"/>
        <v>0.9628516943994866</v>
      </c>
      <c r="R225" s="5">
        <f t="shared" si="84"/>
        <v>0.28044897005512404</v>
      </c>
      <c r="S225" s="5">
        <f t="shared" si="85"/>
        <v>-0.11904352502032171</v>
      </c>
      <c r="T225" s="61">
        <f t="shared" si="86"/>
        <v>26.572403560934408</v>
      </c>
      <c r="U225" s="62" t="s">
        <v>30</v>
      </c>
    </row>
    <row r="226" spans="1:21" ht="12.75">
      <c r="A226" s="2">
        <v>10</v>
      </c>
      <c r="B226" s="3">
        <v>222</v>
      </c>
      <c r="C226" s="4">
        <f t="shared" si="87"/>
        <v>15.363416576553067</v>
      </c>
      <c r="D226" s="30">
        <f t="shared" si="88"/>
        <v>0.27573492829096724</v>
      </c>
      <c r="E226" s="5">
        <f t="shared" si="76"/>
        <v>3.804339596949832</v>
      </c>
      <c r="F226" s="4">
        <f t="shared" si="77"/>
        <v>-23</v>
      </c>
      <c r="G226" s="5">
        <f t="shared" si="78"/>
        <v>1.453901991217898</v>
      </c>
      <c r="H226" s="5">
        <f t="shared" si="75"/>
        <v>0.99317563330838</v>
      </c>
      <c r="I226" s="5">
        <f t="shared" si="89"/>
        <v>0.1938535988290531</v>
      </c>
      <c r="J226" s="77">
        <f t="shared" si="90"/>
        <v>11.10709825011925</v>
      </c>
      <c r="K226" s="5">
        <f t="shared" si="91"/>
        <v>0.9725951522686401</v>
      </c>
      <c r="L226" s="4">
        <f t="shared" si="92"/>
        <v>152098597.26331365</v>
      </c>
      <c r="M226" s="5">
        <f t="shared" si="79"/>
        <v>-0.3907311284892737</v>
      </c>
      <c r="N226" s="5">
        <f t="shared" si="80"/>
        <v>0.9205048534524404</v>
      </c>
      <c r="O226" s="5">
        <f t="shared" si="81"/>
        <v>-0.4244748162096047</v>
      </c>
      <c r="P226" s="5">
        <f t="shared" si="82"/>
        <v>0.2649404873335292</v>
      </c>
      <c r="Q226" s="5">
        <f t="shared" si="83"/>
        <v>0.9642647655968106</v>
      </c>
      <c r="R226" s="5">
        <f t="shared" si="84"/>
        <v>0.27475906699707114</v>
      </c>
      <c r="S226" s="5">
        <f t="shared" si="85"/>
        <v>-0.11662830446550423</v>
      </c>
      <c r="T226" s="61">
        <f t="shared" si="86"/>
        <v>26.73398366200523</v>
      </c>
      <c r="U226" s="62" t="s">
        <v>30</v>
      </c>
    </row>
    <row r="227" spans="1:21" ht="12.75">
      <c r="A227" s="2">
        <v>11</v>
      </c>
      <c r="B227" s="3">
        <v>223</v>
      </c>
      <c r="C227" s="4">
        <f t="shared" si="87"/>
        <v>15.056183025397447</v>
      </c>
      <c r="D227" s="30">
        <f t="shared" si="88"/>
        <v>0.2706464301170192</v>
      </c>
      <c r="E227" s="5">
        <f t="shared" si="76"/>
        <v>3.821553803270872</v>
      </c>
      <c r="F227" s="4">
        <f t="shared" si="77"/>
        <v>-23</v>
      </c>
      <c r="G227" s="5">
        <f t="shared" si="78"/>
        <v>1.456362821993265</v>
      </c>
      <c r="H227" s="5">
        <f t="shared" si="75"/>
        <v>0.9934596283602045</v>
      </c>
      <c r="I227" s="5">
        <f t="shared" si="89"/>
        <v>0.194181709599102</v>
      </c>
      <c r="J227" s="77">
        <f t="shared" si="90"/>
        <v>11.12589779050369</v>
      </c>
      <c r="K227" s="5">
        <f t="shared" si="91"/>
        <v>0.9729208231834763</v>
      </c>
      <c r="L227" s="4">
        <f t="shared" si="92"/>
        <v>152073138.7501278</v>
      </c>
      <c r="M227" s="5">
        <f t="shared" si="79"/>
        <v>-0.3907311284892737</v>
      </c>
      <c r="N227" s="5">
        <f t="shared" si="80"/>
        <v>0.9205048534524404</v>
      </c>
      <c r="O227" s="5">
        <f t="shared" si="81"/>
        <v>-0.4244748162096047</v>
      </c>
      <c r="P227" s="5">
        <f t="shared" si="82"/>
        <v>0.2597660868843256</v>
      </c>
      <c r="Q227" s="5">
        <f t="shared" si="83"/>
        <v>0.9656715694814697</v>
      </c>
      <c r="R227" s="5">
        <f t="shared" si="84"/>
        <v>0.2690004501466378</v>
      </c>
      <c r="S227" s="5">
        <f t="shared" si="85"/>
        <v>-0.11418391663629501</v>
      </c>
      <c r="T227" s="61">
        <f t="shared" si="86"/>
        <v>26.897614538887172</v>
      </c>
      <c r="U227" s="62" t="s">
        <v>30</v>
      </c>
    </row>
    <row r="228" spans="1:21" ht="12.75">
      <c r="A228" s="2">
        <v>12</v>
      </c>
      <c r="B228" s="3">
        <v>224</v>
      </c>
      <c r="C228" s="4">
        <f t="shared" si="87"/>
        <v>14.744488002272329</v>
      </c>
      <c r="D228" s="30">
        <f t="shared" si="88"/>
        <v>0.26548627095044763</v>
      </c>
      <c r="E228" s="5">
        <f t="shared" si="76"/>
        <v>3.8387680095919117</v>
      </c>
      <c r="F228" s="4">
        <f t="shared" si="77"/>
        <v>-23</v>
      </c>
      <c r="G228" s="5">
        <f t="shared" si="78"/>
        <v>1.4588514362942466</v>
      </c>
      <c r="H228" s="5">
        <f t="shared" si="75"/>
        <v>0.9937407114487148</v>
      </c>
      <c r="I228" s="5">
        <f t="shared" si="89"/>
        <v>0.19451352483923287</v>
      </c>
      <c r="J228" s="77">
        <f t="shared" si="90"/>
        <v>11.14490958339937</v>
      </c>
      <c r="K228" s="5">
        <f t="shared" si="91"/>
        <v>0.9732543501372894</v>
      </c>
      <c r="L228" s="4">
        <f t="shared" si="92"/>
        <v>152047079.35627845</v>
      </c>
      <c r="M228" s="5">
        <f t="shared" si="79"/>
        <v>-0.3907311284892737</v>
      </c>
      <c r="N228" s="5">
        <f t="shared" si="80"/>
        <v>0.9205048534524404</v>
      </c>
      <c r="O228" s="5">
        <f t="shared" si="81"/>
        <v>-0.4244748162096047</v>
      </c>
      <c r="P228" s="5">
        <f t="shared" si="82"/>
        <v>0.25450891478214877</v>
      </c>
      <c r="Q228" s="5">
        <f t="shared" si="83"/>
        <v>0.9670704277850776</v>
      </c>
      <c r="R228" s="5">
        <f t="shared" si="84"/>
        <v>0.2631751602259841</v>
      </c>
      <c r="S228" s="5">
        <f t="shared" si="85"/>
        <v>-0.11171122776785786</v>
      </c>
      <c r="T228" s="61">
        <f t="shared" si="86"/>
        <v>27.063223058153735</v>
      </c>
      <c r="U228" s="62" t="s">
        <v>30</v>
      </c>
    </row>
    <row r="229" spans="1:21" ht="12.75">
      <c r="A229" s="2">
        <v>13</v>
      </c>
      <c r="B229" s="3">
        <v>225</v>
      </c>
      <c r="C229" s="4">
        <f t="shared" si="87"/>
        <v>14.428423869140053</v>
      </c>
      <c r="D229" s="30">
        <f t="shared" si="88"/>
        <v>0.26025597601431427</v>
      </c>
      <c r="E229" s="5">
        <f t="shared" si="76"/>
        <v>3.8559822159129515</v>
      </c>
      <c r="F229" s="4">
        <f t="shared" si="77"/>
        <v>-23</v>
      </c>
      <c r="G229" s="5">
        <f t="shared" si="78"/>
        <v>1.4613669613115712</v>
      </c>
      <c r="H229" s="5">
        <f t="shared" si="75"/>
        <v>0.9940185794130844</v>
      </c>
      <c r="I229" s="5">
        <f t="shared" si="89"/>
        <v>0.19484892817487615</v>
      </c>
      <c r="J229" s="77">
        <f t="shared" si="90"/>
        <v>11.164126960971466</v>
      </c>
      <c r="K229" s="5">
        <f t="shared" si="91"/>
        <v>0.9735956554362741</v>
      </c>
      <c r="L229" s="4">
        <f t="shared" si="92"/>
        <v>152020426.082694</v>
      </c>
      <c r="M229" s="5">
        <f t="shared" si="79"/>
        <v>-0.3907311284892737</v>
      </c>
      <c r="N229" s="5">
        <f t="shared" si="80"/>
        <v>0.9205048534524404</v>
      </c>
      <c r="O229" s="5">
        <f t="shared" si="81"/>
        <v>-0.4244748162096047</v>
      </c>
      <c r="P229" s="5">
        <f t="shared" si="82"/>
        <v>0.24917036106301474</v>
      </c>
      <c r="Q229" s="5">
        <f t="shared" si="83"/>
        <v>0.9684596693552742</v>
      </c>
      <c r="R229" s="5">
        <f t="shared" si="84"/>
        <v>0.25728522203603293</v>
      </c>
      <c r="S229" s="5">
        <f t="shared" si="85"/>
        <v>-0.10921109733719242</v>
      </c>
      <c r="T229" s="61">
        <f t="shared" si="86"/>
        <v>27.230735190569064</v>
      </c>
      <c r="U229" s="62" t="s">
        <v>30</v>
      </c>
    </row>
    <row r="230" spans="1:21" ht="12.75">
      <c r="A230" s="2">
        <v>14</v>
      </c>
      <c r="B230" s="3">
        <v>226</v>
      </c>
      <c r="C230" s="4">
        <f t="shared" si="87"/>
        <v>14.108084282624462</v>
      </c>
      <c r="D230" s="30">
        <f t="shared" si="88"/>
        <v>0.25495707441297516</v>
      </c>
      <c r="E230" s="5">
        <f t="shared" si="76"/>
        <v>3.8731964222339914</v>
      </c>
      <c r="F230" s="4">
        <f t="shared" si="77"/>
        <v>-23</v>
      </c>
      <c r="G230" s="5">
        <f t="shared" si="78"/>
        <v>1.4639085332521218</v>
      </c>
      <c r="H230" s="5">
        <f t="shared" si="75"/>
        <v>0.9942929365013642</v>
      </c>
      <c r="I230" s="5">
        <f t="shared" si="89"/>
        <v>0.19518780443361625</v>
      </c>
      <c r="J230" s="77">
        <f t="shared" si="90"/>
        <v>11.183543324264152</v>
      </c>
      <c r="K230" s="5">
        <f t="shared" si="91"/>
        <v>0.9739446592945513</v>
      </c>
      <c r="L230" s="4">
        <f t="shared" si="92"/>
        <v>151993186.10114643</v>
      </c>
      <c r="M230" s="5">
        <f t="shared" si="79"/>
        <v>-0.3907311284892737</v>
      </c>
      <c r="N230" s="5">
        <f t="shared" si="80"/>
        <v>0.9205048534524404</v>
      </c>
      <c r="O230" s="5">
        <f t="shared" si="81"/>
        <v>-0.4244748162096047</v>
      </c>
      <c r="P230" s="5">
        <f t="shared" si="82"/>
        <v>0.24375185573123911</v>
      </c>
      <c r="Q230" s="5">
        <f t="shared" si="83"/>
        <v>0.9698376321980794</v>
      </c>
      <c r="R230" s="5">
        <f t="shared" si="84"/>
        <v>0.2513326433609201</v>
      </c>
      <c r="S230" s="5">
        <f t="shared" si="85"/>
        <v>-0.10668437759810068</v>
      </c>
      <c r="T230" s="61">
        <f t="shared" si="86"/>
        <v>27.400076057520643</v>
      </c>
      <c r="U230" s="62" t="s">
        <v>30</v>
      </c>
    </row>
    <row r="231" spans="1:21" ht="12.75">
      <c r="A231" s="2">
        <v>15</v>
      </c>
      <c r="B231" s="3">
        <v>227</v>
      </c>
      <c r="C231" s="4">
        <f t="shared" si="87"/>
        <v>13.7835641662585</v>
      </c>
      <c r="D231" s="30">
        <f t="shared" si="88"/>
        <v>0.24959109842533483</v>
      </c>
      <c r="E231" s="5">
        <f t="shared" si="76"/>
        <v>3.8904106285550313</v>
      </c>
      <c r="F231" s="4">
        <f t="shared" si="77"/>
        <v>-23</v>
      </c>
      <c r="G231" s="5">
        <f t="shared" si="78"/>
        <v>1.4664752977472086</v>
      </c>
      <c r="H231" s="5">
        <f t="shared" si="75"/>
        <v>0.9945634945349591</v>
      </c>
      <c r="I231" s="5">
        <f t="shared" si="89"/>
        <v>0.19553003969962782</v>
      </c>
      <c r="J231" s="77">
        <f t="shared" si="90"/>
        <v>11.203152146319594</v>
      </c>
      <c r="K231" s="5">
        <f t="shared" si="91"/>
        <v>0.9743012798325072</v>
      </c>
      <c r="L231" s="4">
        <f t="shared" si="92"/>
        <v>151965366.75314572</v>
      </c>
      <c r="M231" s="5">
        <f t="shared" si="79"/>
        <v>-0.3907311284892737</v>
      </c>
      <c r="N231" s="5">
        <f t="shared" si="80"/>
        <v>0.9205048534524404</v>
      </c>
      <c r="O231" s="5">
        <f t="shared" si="81"/>
        <v>-0.4244748162096047</v>
      </c>
      <c r="P231" s="5">
        <f t="shared" si="82"/>
        <v>0.23825486875759555</v>
      </c>
      <c r="Q231" s="5">
        <f t="shared" si="83"/>
        <v>0.9712026655200762</v>
      </c>
      <c r="R231" s="5">
        <f t="shared" si="84"/>
        <v>0.24531941397628967</v>
      </c>
      <c r="S231" s="5">
        <f t="shared" si="85"/>
        <v>-0.10413191316023349</v>
      </c>
      <c r="T231" s="61">
        <f t="shared" si="86"/>
        <v>27.571169979037485</v>
      </c>
      <c r="U231" s="62" t="s">
        <v>30</v>
      </c>
    </row>
    <row r="232" spans="1:21" ht="12.75">
      <c r="A232" s="2">
        <v>16</v>
      </c>
      <c r="B232" s="3">
        <v>228</v>
      </c>
      <c r="C232" s="4">
        <f t="shared" si="87"/>
        <v>13.454959682356431</v>
      </c>
      <c r="D232" s="30">
        <f t="shared" si="88"/>
        <v>0.24415958284280997</v>
      </c>
      <c r="E232" s="5">
        <f t="shared" si="76"/>
        <v>3.907624834876071</v>
      </c>
      <c r="F232" s="4">
        <f t="shared" si="77"/>
        <v>-23</v>
      </c>
      <c r="G232" s="5">
        <f t="shared" si="78"/>
        <v>1.469066410212753</v>
      </c>
      <c r="H232" s="5">
        <f t="shared" si="75"/>
        <v>0.9948299730512321</v>
      </c>
      <c r="I232" s="5">
        <f t="shared" si="89"/>
        <v>0.19587552136170042</v>
      </c>
      <c r="J232" s="77">
        <f t="shared" si="90"/>
        <v>11.222946974929604</v>
      </c>
      <c r="K232" s="5">
        <f t="shared" si="91"/>
        <v>0.9746654330755289</v>
      </c>
      <c r="L232" s="4">
        <f t="shared" si="92"/>
        <v>151936975.54878494</v>
      </c>
      <c r="M232" s="5">
        <f t="shared" si="79"/>
        <v>-0.3907311284892737</v>
      </c>
      <c r="N232" s="5">
        <f t="shared" si="80"/>
        <v>0.9205048534524404</v>
      </c>
      <c r="O232" s="5">
        <f t="shared" si="81"/>
        <v>-0.4244748162096047</v>
      </c>
      <c r="P232" s="5">
        <f t="shared" si="82"/>
        <v>0.23268091002250477</v>
      </c>
      <c r="Q232" s="5">
        <f t="shared" si="83"/>
        <v>0.972553131767668</v>
      </c>
      <c r="R232" s="5">
        <f t="shared" si="84"/>
        <v>0.2392475047605827</v>
      </c>
      <c r="S232" s="5">
        <f t="shared" si="85"/>
        <v>-0.10155454061185487</v>
      </c>
      <c r="T232" s="61">
        <f t="shared" si="86"/>
        <v>27.74394052335487</v>
      </c>
      <c r="U232" s="62" t="s">
        <v>30</v>
      </c>
    </row>
    <row r="233" spans="1:21" ht="12.75">
      <c r="A233" s="2">
        <v>17</v>
      </c>
      <c r="B233" s="3">
        <v>229</v>
      </c>
      <c r="C233" s="4">
        <f t="shared" si="87"/>
        <v>13.12236820351867</v>
      </c>
      <c r="D233" s="30">
        <f t="shared" si="88"/>
        <v>0.23866406435312018</v>
      </c>
      <c r="E233" s="5">
        <f t="shared" si="76"/>
        <v>3.924839041197111</v>
      </c>
      <c r="F233" s="4">
        <f t="shared" si="77"/>
        <v>-23</v>
      </c>
      <c r="G233" s="5">
        <f t="shared" si="78"/>
        <v>1.4716810361621477</v>
      </c>
      <c r="H233" s="5">
        <f t="shared" si="75"/>
        <v>0.9950920994252156</v>
      </c>
      <c r="I233" s="5">
        <f t="shared" si="89"/>
        <v>0.19622413815495304</v>
      </c>
      <c r="J233" s="77">
        <f t="shared" si="90"/>
        <v>11.242921435025716</v>
      </c>
      <c r="K233" s="5">
        <f t="shared" si="91"/>
        <v>0.9750370329531695</v>
      </c>
      <c r="L233" s="4">
        <f t="shared" si="92"/>
        <v>151908020.16553503</v>
      </c>
      <c r="M233" s="5">
        <f t="shared" si="79"/>
        <v>-0.3907311284892737</v>
      </c>
      <c r="N233" s="5">
        <f t="shared" si="80"/>
        <v>0.9205048534524404</v>
      </c>
      <c r="O233" s="5">
        <f t="shared" si="81"/>
        <v>-0.4244748162096047</v>
      </c>
      <c r="P233" s="5">
        <f t="shared" si="82"/>
        <v>0.22703152920312855</v>
      </c>
      <c r="Q233" s="5">
        <f t="shared" si="83"/>
        <v>0.9738874086606156</v>
      </c>
      <c r="R233" s="5">
        <f t="shared" si="84"/>
        <v>0.2331188669082028</v>
      </c>
      <c r="S233" s="5">
        <f t="shared" si="85"/>
        <v>-0.09895308818585068</v>
      </c>
      <c r="T233" s="61">
        <f t="shared" si="86"/>
        <v>27.91831055798153</v>
      </c>
      <c r="U233" s="62" t="s">
        <v>30</v>
      </c>
    </row>
    <row r="234" spans="1:21" ht="12.75">
      <c r="A234" s="2">
        <v>18</v>
      </c>
      <c r="B234" s="3">
        <v>230</v>
      </c>
      <c r="C234" s="4">
        <f t="shared" si="87"/>
        <v>12.78588828377827</v>
      </c>
      <c r="D234" s="30">
        <f t="shared" si="88"/>
        <v>0.23310608097088417</v>
      </c>
      <c r="E234" s="5">
        <f t="shared" si="76"/>
        <v>3.942053247518151</v>
      </c>
      <c r="F234" s="4">
        <f t="shared" si="77"/>
        <v>-23</v>
      </c>
      <c r="G234" s="5">
        <f t="shared" si="78"/>
        <v>1.4743183514726468</v>
      </c>
      <c r="H234" s="5">
        <f t="shared" si="75"/>
        <v>0.9953496089714492</v>
      </c>
      <c r="I234" s="5">
        <f t="shared" si="89"/>
        <v>0.1965757801963529</v>
      </c>
      <c r="J234" s="77">
        <f t="shared" si="90"/>
        <v>11.263069230714281</v>
      </c>
      <c r="K234" s="5">
        <f t="shared" si="91"/>
        <v>0.9754159912987722</v>
      </c>
      <c r="L234" s="4">
        <f t="shared" si="92"/>
        <v>151878508.44698694</v>
      </c>
      <c r="M234" s="5">
        <f t="shared" si="79"/>
        <v>-0.3907311284892737</v>
      </c>
      <c r="N234" s="5">
        <f t="shared" si="80"/>
        <v>0.9205048534524404</v>
      </c>
      <c r="O234" s="5">
        <f t="shared" si="81"/>
        <v>-0.4244748162096047</v>
      </c>
      <c r="P234" s="5">
        <f t="shared" si="82"/>
        <v>0.2213083156033923</v>
      </c>
      <c r="Q234" s="5">
        <f t="shared" si="83"/>
        <v>0.9752038912170056</v>
      </c>
      <c r="R234" s="5">
        <f t="shared" si="84"/>
        <v>0.22693543124321483</v>
      </c>
      <c r="S234" s="5">
        <f t="shared" si="85"/>
        <v>-0.096328375468411</v>
      </c>
      <c r="T234" s="61">
        <f t="shared" si="86"/>
        <v>28.094202302219838</v>
      </c>
      <c r="U234" s="62" t="s">
        <v>30</v>
      </c>
    </row>
    <row r="235" spans="1:21" ht="12.75">
      <c r="A235" s="2">
        <v>19</v>
      </c>
      <c r="B235" s="3">
        <v>231</v>
      </c>
      <c r="C235" s="4">
        <f t="shared" si="87"/>
        <v>12.445619629397351</v>
      </c>
      <c r="D235" s="30">
        <f t="shared" si="88"/>
        <v>0.22748717151585854</v>
      </c>
      <c r="E235" s="5">
        <f t="shared" si="76"/>
        <v>3.9592674538391917</v>
      </c>
      <c r="F235" s="4">
        <f t="shared" si="77"/>
        <v>-23</v>
      </c>
      <c r="G235" s="5">
        <f t="shared" si="78"/>
        <v>1.4769775426062481</v>
      </c>
      <c r="H235" s="5">
        <f t="shared" si="75"/>
        <v>0.9956022450269976</v>
      </c>
      <c r="I235" s="5">
        <f t="shared" si="89"/>
        <v>0.19693033901416643</v>
      </c>
      <c r="J235" s="77">
        <f t="shared" si="90"/>
        <v>11.283384146963908</v>
      </c>
      <c r="K235" s="5">
        <f t="shared" si="91"/>
        <v>0.9758022178495861</v>
      </c>
      <c r="L235" s="4">
        <f t="shared" si="92"/>
        <v>151848448.40154153</v>
      </c>
      <c r="M235" s="5">
        <f t="shared" si="79"/>
        <v>-0.3907311284892737</v>
      </c>
      <c r="N235" s="5">
        <f t="shared" si="80"/>
        <v>0.9205048534524404</v>
      </c>
      <c r="O235" s="5">
        <f t="shared" si="81"/>
        <v>-0.4244748162096047</v>
      </c>
      <c r="P235" s="5">
        <f t="shared" si="82"/>
        <v>0.2155128979260838</v>
      </c>
      <c r="Q235" s="5">
        <f t="shared" si="83"/>
        <v>0.9765009937667761</v>
      </c>
      <c r="R235" s="5">
        <f t="shared" si="84"/>
        <v>0.220699107631995</v>
      </c>
      <c r="S235" s="5">
        <f t="shared" si="85"/>
        <v>-0.09368121314971484</v>
      </c>
      <c r="T235" s="61">
        <f t="shared" si="86"/>
        <v>28.271537381084894</v>
      </c>
      <c r="U235" s="62" t="s">
        <v>30</v>
      </c>
    </row>
    <row r="236" spans="1:21" ht="12.75">
      <c r="A236" s="2">
        <v>20</v>
      </c>
      <c r="B236" s="3">
        <v>232</v>
      </c>
      <c r="C236" s="4">
        <f t="shared" si="87"/>
        <v>12.101663069321772</v>
      </c>
      <c r="D236" s="30">
        <f t="shared" si="88"/>
        <v>0.22180887513951691</v>
      </c>
      <c r="E236" s="5">
        <f t="shared" si="76"/>
        <v>3.9764816601602315</v>
      </c>
      <c r="F236" s="4">
        <f t="shared" si="77"/>
        <v>-23</v>
      </c>
      <c r="G236" s="5">
        <f t="shared" si="78"/>
        <v>1.479657806786105</v>
      </c>
      <c r="H236" s="5">
        <f t="shared" si="75"/>
        <v>0.9958497590167326</v>
      </c>
      <c r="I236" s="5">
        <f t="shared" si="89"/>
        <v>0.19728770757148067</v>
      </c>
      <c r="J236" s="77">
        <f t="shared" si="90"/>
        <v>11.30386005095315</v>
      </c>
      <c r="K236" s="5">
        <f t="shared" si="91"/>
        <v>0.9761956202474011</v>
      </c>
      <c r="L236" s="4">
        <f t="shared" si="92"/>
        <v>151817848.20104423</v>
      </c>
      <c r="M236" s="5">
        <f t="shared" si="79"/>
        <v>-0.3907311284892737</v>
      </c>
      <c r="N236" s="5">
        <f t="shared" si="80"/>
        <v>0.9205048534524404</v>
      </c>
      <c r="O236" s="5">
        <f t="shared" si="81"/>
        <v>-0.4244748162096047</v>
      </c>
      <c r="P236" s="5">
        <f t="shared" si="82"/>
        <v>0.20964694398631342</v>
      </c>
      <c r="Q236" s="5">
        <f t="shared" si="83"/>
        <v>0.977777151950893</v>
      </c>
      <c r="R236" s="5">
        <f t="shared" si="84"/>
        <v>0.21441178449304013</v>
      </c>
      <c r="S236" s="5">
        <f t="shared" si="85"/>
        <v>-0.09101240281585658</v>
      </c>
      <c r="T236" s="61">
        <f t="shared" si="86"/>
        <v>28.4502368805639</v>
      </c>
      <c r="U236" s="62" t="s">
        <v>30</v>
      </c>
    </row>
    <row r="237" spans="1:21" ht="12.75">
      <c r="A237" s="2">
        <v>21</v>
      </c>
      <c r="B237" s="3">
        <v>233</v>
      </c>
      <c r="C237" s="4">
        <f t="shared" si="87"/>
        <v>11.754120525303437</v>
      </c>
      <c r="D237" s="30">
        <f t="shared" si="88"/>
        <v>0.21607273090051327</v>
      </c>
      <c r="E237" s="5">
        <f t="shared" si="76"/>
        <v>3.9936958664812714</v>
      </c>
      <c r="F237" s="4">
        <f t="shared" si="77"/>
        <v>-23</v>
      </c>
      <c r="G237" s="5">
        <f t="shared" si="78"/>
        <v>1.4823583521295758</v>
      </c>
      <c r="H237" s="5">
        <f t="shared" si="75"/>
        <v>0.9960919105019788</v>
      </c>
      <c r="I237" s="5">
        <f t="shared" si="89"/>
        <v>0.19764778028394345</v>
      </c>
      <c r="J237" s="77">
        <f t="shared" si="90"/>
        <v>11.324490893086947</v>
      </c>
      <c r="K237" s="5">
        <f t="shared" si="91"/>
        <v>0.9765961040397365</v>
      </c>
      <c r="L237" s="4">
        <f t="shared" si="92"/>
        <v>151786716.17936477</v>
      </c>
      <c r="M237" s="5">
        <f t="shared" si="79"/>
        <v>-0.3907311284892737</v>
      </c>
      <c r="N237" s="5">
        <f t="shared" si="80"/>
        <v>0.9205048534524404</v>
      </c>
      <c r="O237" s="5">
        <f t="shared" si="81"/>
        <v>-0.4244748162096047</v>
      </c>
      <c r="P237" s="5">
        <f t="shared" si="82"/>
        <v>0.2037121603657842</v>
      </c>
      <c r="Q237" s="5">
        <f t="shared" si="83"/>
        <v>0.9790308247032393</v>
      </c>
      <c r="R237" s="5">
        <f t="shared" si="84"/>
        <v>0.2080753284019763</v>
      </c>
      <c r="S237" s="5">
        <f t="shared" si="85"/>
        <v>-0.08832273678118202</v>
      </c>
      <c r="T237" s="61">
        <f t="shared" si="86"/>
        <v>28.630221404151733</v>
      </c>
      <c r="U237" s="62" t="s">
        <v>30</v>
      </c>
    </row>
    <row r="238" spans="1:21" ht="12.75">
      <c r="A238" s="2">
        <v>22</v>
      </c>
      <c r="B238" s="3">
        <v>234</v>
      </c>
      <c r="C238" s="4">
        <f t="shared" si="87"/>
        <v>11.403094981698795</v>
      </c>
      <c r="D238" s="30">
        <f t="shared" si="88"/>
        <v>0.21028027738943736</v>
      </c>
      <c r="E238" s="5">
        <f t="shared" si="76"/>
        <v>4.010910072802312</v>
      </c>
      <c r="F238" s="4">
        <f t="shared" si="77"/>
        <v>-23</v>
      </c>
      <c r="G238" s="5">
        <f t="shared" si="78"/>
        <v>1.4850783977390931</v>
      </c>
      <c r="H238" s="5">
        <f t="shared" si="75"/>
        <v>0.9963284672136393</v>
      </c>
      <c r="I238" s="5">
        <f t="shared" si="89"/>
        <v>0.19801045303187909</v>
      </c>
      <c r="J238" s="77">
        <f t="shared" si="90"/>
        <v>11.345270707690824</v>
      </c>
      <c r="K238" s="5">
        <f t="shared" si="91"/>
        <v>0.977003572681611</v>
      </c>
      <c r="L238" s="4">
        <f t="shared" si="92"/>
        <v>151755060.83092022</v>
      </c>
      <c r="M238" s="5">
        <f t="shared" si="79"/>
        <v>-0.3907311284892737</v>
      </c>
      <c r="N238" s="5">
        <f t="shared" si="80"/>
        <v>0.9205048534524404</v>
      </c>
      <c r="O238" s="5">
        <f t="shared" si="81"/>
        <v>-0.4244748162096047</v>
      </c>
      <c r="P238" s="5">
        <f t="shared" si="82"/>
        <v>0.19771029200745008</v>
      </c>
      <c r="Q238" s="5">
        <f t="shared" si="83"/>
        <v>0.9802604962122715</v>
      </c>
      <c r="R238" s="5">
        <f t="shared" si="84"/>
        <v>0.2016915837896182</v>
      </c>
      <c r="S238" s="5">
        <f t="shared" si="85"/>
        <v>-0.08561299796012228</v>
      </c>
      <c r="T238" s="61">
        <f t="shared" si="86"/>
        <v>28.811411130594692</v>
      </c>
      <c r="U238" s="62" t="s">
        <v>30</v>
      </c>
    </row>
    <row r="239" spans="1:21" ht="12.75">
      <c r="A239" s="2">
        <v>23</v>
      </c>
      <c r="B239" s="3">
        <v>235</v>
      </c>
      <c r="C239" s="4">
        <f t="shared" si="87"/>
        <v>11.048690454952128</v>
      </c>
      <c r="D239" s="30">
        <f t="shared" si="88"/>
        <v>0.20443305240311233</v>
      </c>
      <c r="E239" s="5">
        <f t="shared" si="76"/>
        <v>4.028124279123351</v>
      </c>
      <c r="F239" s="4">
        <f t="shared" si="77"/>
        <v>-23</v>
      </c>
      <c r="G239" s="5">
        <f t="shared" si="78"/>
        <v>1.4878171737520869</v>
      </c>
      <c r="H239" s="5">
        <f t="shared" si="75"/>
        <v>0.9965592050709249</v>
      </c>
      <c r="I239" s="5">
        <f t="shared" si="89"/>
        <v>0.19837562316694493</v>
      </c>
      <c r="J239" s="77">
        <f t="shared" si="90"/>
        <v>11.366193613392268</v>
      </c>
      <c r="K239" s="5">
        <f t="shared" si="91"/>
        <v>0.9774179275379258</v>
      </c>
      <c r="L239" s="4">
        <f t="shared" si="92"/>
        <v>151722890.80914</v>
      </c>
      <c r="M239" s="5">
        <f t="shared" si="79"/>
        <v>-0.3907311284892737</v>
      </c>
      <c r="N239" s="5">
        <f t="shared" si="80"/>
        <v>0.9205048534524404</v>
      </c>
      <c r="O239" s="5">
        <f t="shared" si="81"/>
        <v>-0.4244748162096047</v>
      </c>
      <c r="P239" s="5">
        <f t="shared" si="82"/>
        <v>0.19164312175028925</v>
      </c>
      <c r="Q239" s="5">
        <f t="shared" si="83"/>
        <v>0.9814646778594754</v>
      </c>
      <c r="R239" s="5">
        <f t="shared" si="84"/>
        <v>0.1952623727307774</v>
      </c>
      <c r="S239" s="5">
        <f t="shared" si="85"/>
        <v>-0.08288395977754806</v>
      </c>
      <c r="T239" s="61">
        <f t="shared" si="86"/>
        <v>28.993725872769744</v>
      </c>
      <c r="U239" s="62" t="s">
        <v>30</v>
      </c>
    </row>
    <row r="240" spans="1:21" ht="12.75">
      <c r="A240" s="2">
        <v>24</v>
      </c>
      <c r="B240" s="3">
        <v>236</v>
      </c>
      <c r="C240" s="4">
        <f t="shared" si="87"/>
        <v>10.691011962773393</v>
      </c>
      <c r="D240" s="30">
        <f t="shared" si="88"/>
        <v>0.19853259266853746</v>
      </c>
      <c r="E240" s="5">
        <f t="shared" si="76"/>
        <v>4.0453384854443915</v>
      </c>
      <c r="F240" s="4">
        <f t="shared" si="77"/>
        <v>-23</v>
      </c>
      <c r="G240" s="5">
        <f t="shared" si="78"/>
        <v>1.4905739213512377</v>
      </c>
      <c r="H240" s="5">
        <f t="shared" si="75"/>
        <v>0.9967839081868087</v>
      </c>
      <c r="I240" s="5">
        <f t="shared" si="89"/>
        <v>0.19874318951349837</v>
      </c>
      <c r="J240" s="77">
        <f t="shared" si="90"/>
        <v>11.387253813199063</v>
      </c>
      <c r="K240" s="5">
        <f t="shared" si="91"/>
        <v>0.9778390678864926</v>
      </c>
      <c r="L240" s="4">
        <f t="shared" si="92"/>
        <v>151690214.9248727</v>
      </c>
      <c r="M240" s="5">
        <f t="shared" si="79"/>
        <v>-0.3907311284892737</v>
      </c>
      <c r="N240" s="5">
        <f t="shared" si="80"/>
        <v>0.9205048534524404</v>
      </c>
      <c r="O240" s="5">
        <f t="shared" si="81"/>
        <v>-0.4244748162096047</v>
      </c>
      <c r="P240" s="5">
        <f t="shared" si="82"/>
        <v>0.18551246980409025</v>
      </c>
      <c r="Q240" s="5">
        <f t="shared" si="83"/>
        <v>0.9826419101316545</v>
      </c>
      <c r="R240" s="5">
        <f t="shared" si="84"/>
        <v>0.18878949482139967</v>
      </c>
      <c r="S240" s="5">
        <f t="shared" si="85"/>
        <v>-0.08013638611661775</v>
      </c>
      <c r="T240" s="61">
        <f t="shared" si="86"/>
        <v>29.177085137622083</v>
      </c>
      <c r="U240" s="62" t="s">
        <v>30</v>
      </c>
    </row>
    <row r="241" spans="1:21" ht="12.75">
      <c r="A241" s="2">
        <v>25</v>
      </c>
      <c r="B241" s="3">
        <v>237</v>
      </c>
      <c r="C241" s="4">
        <f t="shared" si="87"/>
        <v>10.330165493019113</v>
      </c>
      <c r="D241" s="30">
        <f t="shared" si="88"/>
        <v>0.19258043361643656</v>
      </c>
      <c r="E241" s="5">
        <f t="shared" si="76"/>
        <v>4.062552691765431</v>
      </c>
      <c r="F241" s="4">
        <f t="shared" si="77"/>
        <v>-23</v>
      </c>
      <c r="G241" s="5">
        <f t="shared" si="78"/>
        <v>1.4933478927363921</v>
      </c>
      <c r="H241" s="5">
        <f t="shared" si="75"/>
        <v>0.997002368861331</v>
      </c>
      <c r="I241" s="5">
        <f t="shared" si="89"/>
        <v>0.19911305236485227</v>
      </c>
      <c r="J241" s="77">
        <f t="shared" si="90"/>
        <v>11.408445594284746</v>
      </c>
      <c r="K241" s="5">
        <f t="shared" si="91"/>
        <v>0.9782668909217329</v>
      </c>
      <c r="L241" s="4">
        <f t="shared" si="92"/>
        <v>151657042.14473292</v>
      </c>
      <c r="M241" s="5">
        <f t="shared" si="79"/>
        <v>-0.3907311284892737</v>
      </c>
      <c r="N241" s="5">
        <f t="shared" si="80"/>
        <v>0.9205048534524404</v>
      </c>
      <c r="O241" s="5">
        <f t="shared" si="81"/>
        <v>-0.4244748162096047</v>
      </c>
      <c r="P241" s="5">
        <f t="shared" si="82"/>
        <v>0.1793201931642774</v>
      </c>
      <c r="Q241" s="5">
        <f t="shared" si="83"/>
        <v>0.9837907645040821</v>
      </c>
      <c r="R241" s="5">
        <f t="shared" si="84"/>
        <v>0.18227472714146767</v>
      </c>
      <c r="S241" s="5">
        <f t="shared" si="85"/>
        <v>-0.07737103130303033</v>
      </c>
      <c r="T241" s="61">
        <f t="shared" si="86"/>
        <v>29.361408187080084</v>
      </c>
      <c r="U241" s="62" t="s">
        <v>30</v>
      </c>
    </row>
    <row r="242" spans="1:21" ht="12.75">
      <c r="A242" s="2">
        <v>26</v>
      </c>
      <c r="B242" s="3">
        <v>238</v>
      </c>
      <c r="C242" s="4">
        <f t="shared" si="87"/>
        <v>9.966257972286058</v>
      </c>
      <c r="D242" s="30">
        <f t="shared" si="88"/>
        <v>0.1865781092042075</v>
      </c>
      <c r="E242" s="5">
        <f t="shared" si="76"/>
        <v>4.079766898086471</v>
      </c>
      <c r="F242" s="4">
        <f t="shared" si="77"/>
        <v>-23</v>
      </c>
      <c r="G242" s="5">
        <f t="shared" si="78"/>
        <v>1.496138351059486</v>
      </c>
      <c r="H242" s="5">
        <f t="shared" si="75"/>
        <v>0.9972143875638623</v>
      </c>
      <c r="I242" s="5">
        <f t="shared" si="89"/>
        <v>0.19948511347459813</v>
      </c>
      <c r="J242" s="77">
        <f t="shared" si="90"/>
        <v>11.429763327491443</v>
      </c>
      <c r="K242" s="5">
        <f t="shared" si="91"/>
        <v>0.9787012917590833</v>
      </c>
      <c r="L242" s="4">
        <f t="shared" si="92"/>
        <v>151623381.58938745</v>
      </c>
      <c r="M242" s="5">
        <f t="shared" si="79"/>
        <v>-0.3907311284892737</v>
      </c>
      <c r="N242" s="5">
        <f t="shared" si="80"/>
        <v>0.9205048534524404</v>
      </c>
      <c r="O242" s="5">
        <f t="shared" si="81"/>
        <v>-0.4244748162096047</v>
      </c>
      <c r="P242" s="5">
        <f t="shared" si="82"/>
        <v>0.17306818496697704</v>
      </c>
      <c r="Q242" s="5">
        <f t="shared" si="83"/>
        <v>0.9849098452915557</v>
      </c>
      <c r="R242" s="5">
        <f t="shared" si="84"/>
        <v>0.1757198243010201</v>
      </c>
      <c r="S242" s="5">
        <f t="shared" si="85"/>
        <v>-0.07458864012455954</v>
      </c>
      <c r="T242" s="61">
        <f t="shared" si="86"/>
        <v>29.546614099862094</v>
      </c>
      <c r="U242" s="62" t="s">
        <v>30</v>
      </c>
    </row>
    <row r="243" spans="1:21" ht="12.75">
      <c r="A243" s="2">
        <v>27</v>
      </c>
      <c r="B243" s="3">
        <v>239</v>
      </c>
      <c r="C243" s="4">
        <f t="shared" si="87"/>
        <v>9.599397234226354</v>
      </c>
      <c r="D243" s="30">
        <f t="shared" si="88"/>
        <v>0.18052715178793877</v>
      </c>
      <c r="E243" s="5">
        <f t="shared" si="76"/>
        <v>4.096981104407511</v>
      </c>
      <c r="F243" s="4">
        <f t="shared" si="77"/>
        <v>-23</v>
      </c>
      <c r="G243" s="5">
        <f t="shared" si="78"/>
        <v>1.4989445703238684</v>
      </c>
      <c r="H243" s="5">
        <f t="shared" si="75"/>
        <v>0.9974197729054265</v>
      </c>
      <c r="I243" s="5">
        <f t="shared" si="89"/>
        <v>0.19985927604318246</v>
      </c>
      <c r="J243" s="77">
        <f t="shared" si="90"/>
        <v>11.451201466560752</v>
      </c>
      <c r="K243" s="5">
        <f t="shared" si="91"/>
        <v>0.9791421634401314</v>
      </c>
      <c r="L243" s="4">
        <f t="shared" si="92"/>
        <v>151589242.53178024</v>
      </c>
      <c r="M243" s="5">
        <f t="shared" si="79"/>
        <v>-0.3907311284892737</v>
      </c>
      <c r="N243" s="5">
        <f t="shared" si="80"/>
        <v>0.9205048534524404</v>
      </c>
      <c r="O243" s="5">
        <f t="shared" si="81"/>
        <v>-0.4244748162096047</v>
      </c>
      <c r="P243" s="5">
        <f t="shared" si="82"/>
        <v>0.16675837378465955</v>
      </c>
      <c r="Q243" s="5">
        <f t="shared" si="83"/>
        <v>0.9859977914644108</v>
      </c>
      <c r="R243" s="5">
        <f t="shared" si="84"/>
        <v>0.16912651856652625</v>
      </c>
      <c r="S243" s="5">
        <f t="shared" si="85"/>
        <v>-0.07178994788469653</v>
      </c>
      <c r="T243" s="61">
        <f t="shared" si="86"/>
        <v>29.73262183408674</v>
      </c>
      <c r="U243" s="62" t="s">
        <v>30</v>
      </c>
    </row>
    <row r="244" spans="1:21" ht="12.75">
      <c r="A244" s="15">
        <v>28</v>
      </c>
      <c r="B244" s="16">
        <v>240</v>
      </c>
      <c r="C244" s="17">
        <f t="shared" si="87"/>
        <v>9.22969198759415</v>
      </c>
      <c r="D244" s="31">
        <f t="shared" si="88"/>
        <v>0.17442909204298784</v>
      </c>
      <c r="E244" s="18">
        <f t="shared" si="76"/>
        <v>4.114195310728551</v>
      </c>
      <c r="F244" s="17">
        <f t="shared" si="77"/>
        <v>-23</v>
      </c>
      <c r="G244" s="18">
        <f t="shared" si="78"/>
        <v>1.5017658352494205</v>
      </c>
      <c r="H244" s="18">
        <f t="shared" si="75"/>
        <v>0.9976183416021633</v>
      </c>
      <c r="I244" s="18">
        <f t="shared" si="89"/>
        <v>0.20023544469992274</v>
      </c>
      <c r="J244" s="77">
        <f t="shared" si="90"/>
        <v>11.472754547103321</v>
      </c>
      <c r="K244" s="18">
        <f t="shared" si="91"/>
        <v>0.9795893969385168</v>
      </c>
      <c r="L244" s="17">
        <f t="shared" si="92"/>
        <v>151554634.39529493</v>
      </c>
      <c r="M244" s="18">
        <f t="shared" si="79"/>
        <v>-0.3907311284892737</v>
      </c>
      <c r="N244" s="18">
        <f t="shared" si="80"/>
        <v>0.9205048534524404</v>
      </c>
      <c r="O244" s="18">
        <f t="shared" si="81"/>
        <v>-0.4244748162096047</v>
      </c>
      <c r="P244" s="18">
        <f t="shared" si="82"/>
        <v>0.16039272286287257</v>
      </c>
      <c r="Q244" s="18">
        <f t="shared" si="83"/>
        <v>0.9870532784265669</v>
      </c>
      <c r="R244" s="18">
        <f t="shared" si="84"/>
        <v>0.16249652006480336</v>
      </c>
      <c r="S244" s="18">
        <f t="shared" si="85"/>
        <v>-0.06897568048920776</v>
      </c>
      <c r="T244" s="67">
        <f t="shared" si="86"/>
        <v>29.919350290593687</v>
      </c>
      <c r="U244" s="68" t="s">
        <v>30</v>
      </c>
    </row>
    <row r="245" spans="1:21" ht="12.75">
      <c r="A245" s="2">
        <v>29</v>
      </c>
      <c r="B245" s="3">
        <v>241</v>
      </c>
      <c r="C245" s="4">
        <f t="shared" si="87"/>
        <v>8.857251784032991</v>
      </c>
      <c r="D245" s="30">
        <f t="shared" si="88"/>
        <v>0.16828545893249144</v>
      </c>
      <c r="E245" s="5">
        <f t="shared" si="76"/>
        <v>4.13140951704959</v>
      </c>
      <c r="F245" s="4">
        <f t="shared" si="77"/>
        <v>-23</v>
      </c>
      <c r="G245" s="5">
        <f t="shared" si="78"/>
        <v>1.5046014411048894</v>
      </c>
      <c r="H245" s="5">
        <f t="shared" si="75"/>
        <v>0.9978099184309914</v>
      </c>
      <c r="I245" s="5">
        <f t="shared" si="89"/>
        <v>0.20061352548065192</v>
      </c>
      <c r="J245" s="77">
        <f t="shared" si="90"/>
        <v>11.494417185317966</v>
      </c>
      <c r="K245" s="5">
        <f t="shared" si="91"/>
        <v>0.9800428811666202</v>
      </c>
      <c r="L245" s="4">
        <f t="shared" si="92"/>
        <v>151519566.75185466</v>
      </c>
      <c r="M245" s="5">
        <f t="shared" si="79"/>
        <v>-0.3907311284892737</v>
      </c>
      <c r="N245" s="5">
        <f t="shared" si="80"/>
        <v>0.9205048534524404</v>
      </c>
      <c r="O245" s="5">
        <f t="shared" si="81"/>
        <v>-0.4244748162096047</v>
      </c>
      <c r="P245" s="5">
        <f t="shared" si="82"/>
        <v>0.15397322929871662</v>
      </c>
      <c r="Q245" s="5">
        <f t="shared" si="83"/>
        <v>0.9880750197527133</v>
      </c>
      <c r="R245" s="5">
        <f t="shared" si="84"/>
        <v>0.1558315170615807</v>
      </c>
      <c r="S245" s="5">
        <f t="shared" si="85"/>
        <v>-0.06614655456437835</v>
      </c>
      <c r="T245" s="61">
        <f t="shared" si="86"/>
        <v>30.106718376879112</v>
      </c>
      <c r="U245" s="62" t="s">
        <v>30</v>
      </c>
    </row>
    <row r="246" spans="1:21" ht="12.75">
      <c r="A246" s="2">
        <v>30</v>
      </c>
      <c r="B246" s="3">
        <v>242</v>
      </c>
      <c r="C246" s="4">
        <f t="shared" si="87"/>
        <v>8.482186985613076</v>
      </c>
      <c r="D246" s="30">
        <f t="shared" si="88"/>
        <v>0.16209777972300998</v>
      </c>
      <c r="E246" s="5">
        <f t="shared" si="76"/>
        <v>4.148623723370632</v>
      </c>
      <c r="F246" s="4">
        <f t="shared" si="77"/>
        <v>-23</v>
      </c>
      <c r="G246" s="5">
        <f t="shared" si="78"/>
        <v>1.507450693508865</v>
      </c>
      <c r="H246" s="5">
        <f t="shared" si="75"/>
        <v>0.9979943361785061</v>
      </c>
      <c r="I246" s="5">
        <f t="shared" si="89"/>
        <v>0.20099342580118199</v>
      </c>
      <c r="J246" s="77">
        <f t="shared" si="90"/>
        <v>11.516184076471225</v>
      </c>
      <c r="K246" s="5">
        <f t="shared" si="91"/>
        <v>0.9805025029830747</v>
      </c>
      <c r="L246" s="4">
        <f t="shared" si="92"/>
        <v>151484049.31995773</v>
      </c>
      <c r="M246" s="5">
        <f t="shared" si="79"/>
        <v>-0.3907311284892737</v>
      </c>
      <c r="N246" s="5">
        <f t="shared" si="80"/>
        <v>0.9205048534524404</v>
      </c>
      <c r="O246" s="5">
        <f t="shared" si="81"/>
        <v>-0.4244748162096047</v>
      </c>
      <c r="P246" s="5">
        <f t="shared" si="82"/>
        <v>0.14750192316186794</v>
      </c>
      <c r="Q246" s="5">
        <f t="shared" si="83"/>
        <v>0.9890617688817773</v>
      </c>
      <c r="R246" s="5">
        <f t="shared" si="84"/>
        <v>0.14913317631176062</v>
      </c>
      <c r="S246" s="5">
        <f t="shared" si="85"/>
        <v>-0.06330327760568917</v>
      </c>
      <c r="T246" s="61">
        <f t="shared" si="86"/>
        <v>30.294645071547134</v>
      </c>
      <c r="U246" s="62" t="s">
        <v>30</v>
      </c>
    </row>
    <row r="247" spans="1:22" ht="12.75">
      <c r="A247" s="2">
        <v>31</v>
      </c>
      <c r="B247" s="3">
        <v>243</v>
      </c>
      <c r="C247" s="4">
        <f t="shared" si="87"/>
        <v>8.104608732128696</v>
      </c>
      <c r="D247" s="30">
        <f t="shared" si="88"/>
        <v>0.15586758004638596</v>
      </c>
      <c r="E247" s="5">
        <f t="shared" si="76"/>
        <v>4.165837929691671</v>
      </c>
      <c r="F247" s="4">
        <f t="shared" si="77"/>
        <v>-23</v>
      </c>
      <c r="G247" s="5">
        <f t="shared" si="78"/>
        <v>1.5103129082008255</v>
      </c>
      <c r="H247" s="5">
        <f t="shared" si="75"/>
        <v>0.9981714355841209</v>
      </c>
      <c r="I247" s="5">
        <f t="shared" si="89"/>
        <v>0.20137505442677675</v>
      </c>
      <c r="J247" s="77">
        <f t="shared" si="90"/>
        <v>11.538049993148256</v>
      </c>
      <c r="K247" s="5">
        <f t="shared" si="91"/>
        <v>0.9809681472011228</v>
      </c>
      <c r="L247" s="4">
        <f t="shared" si="92"/>
        <v>151448091.9626495</v>
      </c>
      <c r="M247" s="5">
        <f t="shared" si="79"/>
        <v>-0.3907311284892737</v>
      </c>
      <c r="N247" s="5">
        <f t="shared" si="80"/>
        <v>0.9205048534524404</v>
      </c>
      <c r="O247" s="5">
        <f t="shared" si="81"/>
        <v>-0.4244748162096047</v>
      </c>
      <c r="P247" s="5">
        <f t="shared" si="82"/>
        <v>0.14098086655912434</v>
      </c>
      <c r="Q247" s="5">
        <f t="shared" si="83"/>
        <v>0.9900123207638571</v>
      </c>
      <c r="R247" s="5">
        <f t="shared" si="84"/>
        <v>0.14240314347840508</v>
      </c>
      <c r="S247" s="5">
        <f t="shared" si="85"/>
        <v>-0.06044654815566596</v>
      </c>
      <c r="T247" s="61">
        <f t="shared" si="86"/>
        <v>30.48304948917482</v>
      </c>
      <c r="U247" s="62" t="s">
        <v>30</v>
      </c>
      <c r="V247" s="1" t="s">
        <v>28</v>
      </c>
    </row>
    <row r="248" spans="1:23" ht="12.75">
      <c r="A248" s="2" t="s">
        <v>8</v>
      </c>
      <c r="B248" s="3">
        <v>244</v>
      </c>
      <c r="C248" s="4">
        <f t="shared" si="87"/>
        <v>7.724628908165244</v>
      </c>
      <c r="D248" s="30">
        <f t="shared" si="88"/>
        <v>0.14959638400672925</v>
      </c>
      <c r="E248" s="5">
        <f t="shared" si="76"/>
        <v>4.183052136012711</v>
      </c>
      <c r="F248" s="4">
        <f t="shared" si="77"/>
        <v>-23</v>
      </c>
      <c r="G248" s="5">
        <f t="shared" si="78"/>
        <v>1.513187410783684</v>
      </c>
      <c r="H248" s="5">
        <f t="shared" si="75"/>
        <v>0.9983410652784275</v>
      </c>
      <c r="I248" s="5">
        <f t="shared" si="89"/>
        <v>0.20175832143782454</v>
      </c>
      <c r="J248" s="77">
        <f t="shared" si="90"/>
        <v>11.560009783286027</v>
      </c>
      <c r="K248" s="5">
        <f t="shared" si="91"/>
        <v>0.9814396965978491</v>
      </c>
      <c r="L248" s="4">
        <f t="shared" si="92"/>
        <v>151411704.68542913</v>
      </c>
      <c r="M248" s="5">
        <f t="shared" si="79"/>
        <v>-0.3907311284892737</v>
      </c>
      <c r="N248" s="5">
        <f t="shared" si="80"/>
        <v>0.9205048534524404</v>
      </c>
      <c r="O248" s="5">
        <f t="shared" si="81"/>
        <v>-0.4244748162096047</v>
      </c>
      <c r="P248" s="5">
        <f t="shared" si="82"/>
        <v>0.13441215264358386</v>
      </c>
      <c r="Q248" s="5">
        <f t="shared" si="83"/>
        <v>0.9909255134578572</v>
      </c>
      <c r="R248" s="5">
        <f t="shared" si="84"/>
        <v>0.13564304361742546</v>
      </c>
      <c r="S248" s="5">
        <f t="shared" si="85"/>
        <v>-0.057577056009618065</v>
      </c>
      <c r="T248" s="61">
        <f t="shared" si="86"/>
        <v>30.67185094548627</v>
      </c>
      <c r="U248" s="62" t="s">
        <v>30</v>
      </c>
      <c r="V248" s="32">
        <f>AVERAGE(T217:T247)</f>
        <v>27.807615259346907</v>
      </c>
      <c r="W248" s="1" t="s">
        <v>30</v>
      </c>
    </row>
    <row r="249" spans="1:21" ht="12.75">
      <c r="A249" s="2">
        <v>2</v>
      </c>
      <c r="B249" s="3">
        <v>245</v>
      </c>
      <c r="C249" s="4">
        <f t="shared" si="87"/>
        <v>7.342360109945156</v>
      </c>
      <c r="D249" s="30">
        <f t="shared" si="88"/>
        <v>0.14328571433133394</v>
      </c>
      <c r="E249" s="5">
        <f t="shared" si="76"/>
        <v>4.200266342333751</v>
      </c>
      <c r="F249" s="4">
        <f t="shared" si="77"/>
        <v>-23</v>
      </c>
      <c r="G249" s="5">
        <f t="shared" si="78"/>
        <v>1.516073536439262</v>
      </c>
      <c r="H249" s="5">
        <f t="shared" si="75"/>
        <v>0.9985030817177197</v>
      </c>
      <c r="I249" s="5">
        <f t="shared" si="89"/>
        <v>0.20214313819190158</v>
      </c>
      <c r="J249" s="77">
        <f t="shared" si="90"/>
        <v>11.582058367999661</v>
      </c>
      <c r="K249" s="5">
        <f t="shared" si="91"/>
        <v>0.9819170319243142</v>
      </c>
      <c r="L249" s="4">
        <f t="shared" si="92"/>
        <v>151374897.63409105</v>
      </c>
      <c r="M249" s="5">
        <f t="shared" si="79"/>
        <v>-0.3907311284892737</v>
      </c>
      <c r="N249" s="5">
        <f t="shared" si="80"/>
        <v>0.9205048534524404</v>
      </c>
      <c r="O249" s="5">
        <f t="shared" si="81"/>
        <v>-0.4244748162096047</v>
      </c>
      <c r="P249" s="5">
        <f t="shared" si="82"/>
        <v>0.12779790456971415</v>
      </c>
      <c r="Q249" s="5">
        <f t="shared" si="83"/>
        <v>0.9918002296771211</v>
      </c>
      <c r="R249" s="5">
        <f t="shared" si="84"/>
        <v>0.1288544817249322</v>
      </c>
      <c r="S249" s="5">
        <f t="shared" si="85"/>
        <v>-0.05469548244797446</v>
      </c>
      <c r="T249" s="61">
        <f t="shared" si="86"/>
        <v>30.860969022728955</v>
      </c>
      <c r="U249" s="62" t="s">
        <v>30</v>
      </c>
    </row>
    <row r="250" spans="1:21" ht="12.75">
      <c r="A250" s="2">
        <v>3</v>
      </c>
      <c r="B250" s="3">
        <v>246</v>
      </c>
      <c r="C250" s="4">
        <f t="shared" si="87"/>
        <v>6.957915611963383</v>
      </c>
      <c r="D250" s="30">
        <f t="shared" si="88"/>
        <v>0.1369370925641631</v>
      </c>
      <c r="E250" s="5">
        <f t="shared" si="76"/>
        <v>4.217480548654791</v>
      </c>
      <c r="F250" s="4">
        <f t="shared" si="77"/>
        <v>-23</v>
      </c>
      <c r="G250" s="5">
        <f t="shared" si="78"/>
        <v>1.518970629618105</v>
      </c>
      <c r="H250" s="5">
        <f t="shared" si="75"/>
        <v>0.9986573491155897</v>
      </c>
      <c r="I250" s="5">
        <f t="shared" si="89"/>
        <v>0.202529417282414</v>
      </c>
      <c r="J250" s="77">
        <f t="shared" si="90"/>
        <v>11.604190739212804</v>
      </c>
      <c r="K250" s="5">
        <f t="shared" si="91"/>
        <v>0.9824000319166158</v>
      </c>
      <c r="L250" s="4">
        <f t="shared" si="92"/>
        <v>151337681.09250113</v>
      </c>
      <c r="M250" s="5">
        <f t="shared" si="79"/>
        <v>-0.3907311284892737</v>
      </c>
      <c r="N250" s="5">
        <f t="shared" si="80"/>
        <v>0.9205048534524404</v>
      </c>
      <c r="O250" s="5">
        <f t="shared" si="81"/>
        <v>-0.4244748162096047</v>
      </c>
      <c r="P250" s="5">
        <f t="shared" si="82"/>
        <v>0.12114027439573588</v>
      </c>
      <c r="Q250" s="5">
        <f t="shared" si="83"/>
        <v>0.9926353982804189</v>
      </c>
      <c r="R250" s="5">
        <f t="shared" si="84"/>
        <v>0.12203904334420465</v>
      </c>
      <c r="S250" s="5">
        <f t="shared" si="85"/>
        <v>-0.05180250049392725</v>
      </c>
      <c r="T250" s="61">
        <f t="shared" si="86"/>
        <v>31.0503236351426</v>
      </c>
      <c r="U250" s="62" t="s">
        <v>30</v>
      </c>
    </row>
    <row r="251" spans="1:21" ht="12.75">
      <c r="A251" s="2">
        <v>4</v>
      </c>
      <c r="B251" s="3">
        <v>247</v>
      </c>
      <c r="C251" s="4">
        <f t="shared" si="87"/>
        <v>6.571409333421627</v>
      </c>
      <c r="D251" s="30">
        <f t="shared" si="88"/>
        <v>0.1305520393004348</v>
      </c>
      <c r="E251" s="5">
        <f t="shared" si="76"/>
        <v>4.2346947549758305</v>
      </c>
      <c r="F251" s="4">
        <f t="shared" si="77"/>
        <v>-23</v>
      </c>
      <c r="G251" s="5">
        <f t="shared" si="78"/>
        <v>1.5218780437050534</v>
      </c>
      <c r="H251" s="5">
        <f t="shared" si="75"/>
        <v>0.998803739372466</v>
      </c>
      <c r="I251" s="5">
        <f t="shared" si="89"/>
        <v>0.20291707249400712</v>
      </c>
      <c r="J251" s="77">
        <f t="shared" si="90"/>
        <v>11.626401957102715</v>
      </c>
      <c r="K251" s="5">
        <f t="shared" si="91"/>
        <v>0.9828885733079046</v>
      </c>
      <c r="L251" s="4">
        <f t="shared" si="92"/>
        <v>151300065.480306</v>
      </c>
      <c r="M251" s="5">
        <f t="shared" si="79"/>
        <v>-0.3907311284892737</v>
      </c>
      <c r="N251" s="5">
        <f t="shared" si="80"/>
        <v>0.9205048534524404</v>
      </c>
      <c r="O251" s="5">
        <f t="shared" si="81"/>
        <v>-0.4244748162096047</v>
      </c>
      <c r="P251" s="5">
        <f t="shared" si="82"/>
        <v>0.1144414419348635</v>
      </c>
      <c r="Q251" s="5">
        <f t="shared" si="83"/>
        <v>0.9934299957057212</v>
      </c>
      <c r="R251" s="5">
        <f t="shared" si="84"/>
        <v>0.11519829522921302</v>
      </c>
      <c r="S251" s="5">
        <f t="shared" si="85"/>
        <v>-0.04889877519507998</v>
      </c>
      <c r="T251" s="61">
        <f t="shared" si="86"/>
        <v>31.239835094409887</v>
      </c>
      <c r="U251" s="62" t="s">
        <v>30</v>
      </c>
    </row>
    <row r="252" spans="1:21" ht="12.75">
      <c r="A252" s="2">
        <v>5</v>
      </c>
      <c r="B252" s="3">
        <v>248</v>
      </c>
      <c r="C252" s="4">
        <f t="shared" si="87"/>
        <v>6.182955804471791</v>
      </c>
      <c r="D252" s="30">
        <f t="shared" si="88"/>
        <v>0.12413207446068944</v>
      </c>
      <c r="E252" s="5">
        <f t="shared" si="76"/>
        <v>4.251908961296871</v>
      </c>
      <c r="F252" s="4">
        <f t="shared" si="77"/>
        <v>-23</v>
      </c>
      <c r="G252" s="5">
        <f t="shared" si="78"/>
        <v>1.5247951406619558</v>
      </c>
      <c r="H252" s="5">
        <f t="shared" si="75"/>
        <v>0.9989421320039307</v>
      </c>
      <c r="I252" s="5">
        <f t="shared" si="89"/>
        <v>0.20330601875492743</v>
      </c>
      <c r="J252" s="77">
        <f t="shared" si="90"/>
        <v>11.6486871473708</v>
      </c>
      <c r="K252" s="5">
        <f t="shared" si="91"/>
        <v>0.9833825308413752</v>
      </c>
      <c r="L252" s="4">
        <f t="shared" si="92"/>
        <v>151262061.350577</v>
      </c>
      <c r="M252" s="5">
        <f t="shared" si="79"/>
        <v>-0.3907311284892737</v>
      </c>
      <c r="N252" s="5">
        <f t="shared" si="80"/>
        <v>0.9205048534524404</v>
      </c>
      <c r="O252" s="5">
        <f t="shared" si="81"/>
        <v>-0.4244748162096047</v>
      </c>
      <c r="P252" s="5">
        <f t="shared" si="82"/>
        <v>0.10770361355710553</v>
      </c>
      <c r="Q252" s="5">
        <f t="shared" si="83"/>
        <v>0.9941830473442713</v>
      </c>
      <c r="R252" s="5">
        <f t="shared" si="84"/>
        <v>0.10833378606164194</v>
      </c>
      <c r="S252" s="5">
        <f t="shared" si="85"/>
        <v>-0.0459849639278061</v>
      </c>
      <c r="T252" s="61">
        <f t="shared" si="86"/>
        <v>31.429424174975924</v>
      </c>
      <c r="U252" s="62" t="s">
        <v>30</v>
      </c>
    </row>
    <row r="253" spans="1:21" ht="12.75">
      <c r="A253" s="2">
        <v>6</v>
      </c>
      <c r="B253" s="3">
        <v>249</v>
      </c>
      <c r="C253" s="4">
        <f t="shared" si="87"/>
        <v>5.792670132277974</v>
      </c>
      <c r="D253" s="30">
        <f t="shared" si="88"/>
        <v>0.11767871760261651</v>
      </c>
      <c r="E253" s="5">
        <f t="shared" si="76"/>
        <v>4.26912316761791</v>
      </c>
      <c r="F253" s="4">
        <f t="shared" si="77"/>
        <v>-23</v>
      </c>
      <c r="G253" s="5">
        <f t="shared" si="78"/>
        <v>1.5277212906489135</v>
      </c>
      <c r="H253" s="5">
        <f aca="true" t="shared" si="93" ref="H253:H316">SIN(G253)</f>
        <v>0.9990724140686033</v>
      </c>
      <c r="I253" s="5">
        <f t="shared" si="89"/>
        <v>0.2036961720865218</v>
      </c>
      <c r="J253" s="77">
        <f t="shared" si="90"/>
        <v>11.671041498349094</v>
      </c>
      <c r="K253" s="5">
        <f t="shared" si="91"/>
        <v>0.983881777284263</v>
      </c>
      <c r="L253" s="4">
        <f t="shared" si="92"/>
        <v>151223679.38738695</v>
      </c>
      <c r="M253" s="5">
        <f t="shared" si="79"/>
        <v>-0.3907311284892737</v>
      </c>
      <c r="N253" s="5">
        <f t="shared" si="80"/>
        <v>0.9205048534524404</v>
      </c>
      <c r="O253" s="5">
        <f t="shared" si="81"/>
        <v>-0.4244748162096047</v>
      </c>
      <c r="P253" s="5">
        <f t="shared" si="82"/>
        <v>0.1009290209434421</v>
      </c>
      <c r="Q253" s="5">
        <f t="shared" si="83"/>
        <v>0.9948936288525514</v>
      </c>
      <c r="R253" s="5">
        <f t="shared" si="84"/>
        <v>0.10144704721835175</v>
      </c>
      <c r="S253" s="5">
        <f t="shared" si="85"/>
        <v>-0.04306171672301695</v>
      </c>
      <c r="T253" s="61">
        <f t="shared" si="86"/>
        <v>31.619012179122784</v>
      </c>
      <c r="U253" s="62" t="s">
        <v>30</v>
      </c>
    </row>
    <row r="254" spans="1:21" ht="12.75">
      <c r="A254" s="2">
        <v>7</v>
      </c>
      <c r="B254" s="3">
        <v>250</v>
      </c>
      <c r="C254" s="4">
        <f t="shared" si="87"/>
        <v>5.4006679669078625</v>
      </c>
      <c r="D254" s="30">
        <f t="shared" si="88"/>
        <v>0.11119348826877823</v>
      </c>
      <c r="E254" s="5">
        <f t="shared" si="76"/>
        <v>4.2863373739389505</v>
      </c>
      <c r="F254" s="4">
        <f t="shared" si="77"/>
        <v>-23</v>
      </c>
      <c r="G254" s="5">
        <f t="shared" si="78"/>
        <v>1.5306558716254128</v>
      </c>
      <c r="H254" s="5">
        <f t="shared" si="93"/>
        <v>0.9991944800963484</v>
      </c>
      <c r="I254" s="5">
        <f t="shared" si="89"/>
        <v>0.20408744955005503</v>
      </c>
      <c r="J254" s="77">
        <f t="shared" si="90"/>
        <v>11.693460257953106</v>
      </c>
      <c r="K254" s="5">
        <f t="shared" si="91"/>
        <v>0.9843861834428628</v>
      </c>
      <c r="L254" s="4">
        <f t="shared" si="92"/>
        <v>151184930.40332073</v>
      </c>
      <c r="M254" s="5">
        <f t="shared" si="79"/>
        <v>-0.3907311284892737</v>
      </c>
      <c r="N254" s="5">
        <f t="shared" si="80"/>
        <v>0.9205048534524404</v>
      </c>
      <c r="O254" s="5">
        <f t="shared" si="81"/>
        <v>-0.4244748162096047</v>
      </c>
      <c r="P254" s="5">
        <f t="shared" si="82"/>
        <v>0.0941199197943541</v>
      </c>
      <c r="Q254" s="5">
        <f t="shared" si="83"/>
        <v>0.9955608673998312</v>
      </c>
      <c r="R254" s="5">
        <f t="shared" si="84"/>
        <v>0.09453959358624953</v>
      </c>
      <c r="S254" s="5">
        <f t="shared" si="85"/>
        <v>-0.040129676612053994</v>
      </c>
      <c r="T254" s="61">
        <f t="shared" si="86"/>
        <v>31.808521001683477</v>
      </c>
      <c r="U254" s="62" t="s">
        <v>30</v>
      </c>
    </row>
    <row r="255" spans="1:21" ht="12.75">
      <c r="A255" s="2">
        <v>8</v>
      </c>
      <c r="B255" s="3">
        <v>251</v>
      </c>
      <c r="C255" s="4">
        <f t="shared" si="87"/>
        <v>5.007065467063235</v>
      </c>
      <c r="D255" s="30">
        <f t="shared" si="88"/>
        <v>0.10467790636827369</v>
      </c>
      <c r="E255" s="5">
        <f t="shared" si="76"/>
        <v>4.30355158025999</v>
      </c>
      <c r="F255" s="4">
        <f t="shared" si="77"/>
        <v>-23</v>
      </c>
      <c r="G255" s="5">
        <f t="shared" si="78"/>
        <v>1.5335982689326928</v>
      </c>
      <c r="H255" s="5">
        <f t="shared" si="93"/>
        <v>0.9993082320175132</v>
      </c>
      <c r="I255" s="5">
        <f t="shared" si="89"/>
        <v>0.2044797691910257</v>
      </c>
      <c r="J255" s="77">
        <f t="shared" si="90"/>
        <v>11.71593873049132</v>
      </c>
      <c r="K255" s="5">
        <f t="shared" si="91"/>
        <v>0.9848956181785973</v>
      </c>
      <c r="L255" s="4">
        <f t="shared" si="92"/>
        <v>151145825.33691916</v>
      </c>
      <c r="M255" s="5">
        <f t="shared" si="79"/>
        <v>-0.3907311284892737</v>
      </c>
      <c r="N255" s="5">
        <f t="shared" si="80"/>
        <v>0.9205048534524404</v>
      </c>
      <c r="O255" s="5">
        <f t="shared" si="81"/>
        <v>-0.4244748162096047</v>
      </c>
      <c r="P255" s="5">
        <f t="shared" si="82"/>
        <v>0.08727858849478415</v>
      </c>
      <c r="Q255" s="5">
        <f t="shared" si="83"/>
        <v>0.9961839428490895</v>
      </c>
      <c r="R255" s="5">
        <f t="shared" si="84"/>
        <v>0.08761292442153512</v>
      </c>
      <c r="S255" s="5">
        <f t="shared" si="85"/>
        <v>-0.037189479991417106</v>
      </c>
      <c r="T255" s="61">
        <f t="shared" si="86"/>
        <v>31.997873194279904</v>
      </c>
      <c r="U255" s="62" t="s">
        <v>30</v>
      </c>
    </row>
    <row r="256" spans="1:21" ht="12.75">
      <c r="A256" s="2">
        <v>9</v>
      </c>
      <c r="B256" s="3">
        <v>252</v>
      </c>
      <c r="C256" s="4">
        <f t="shared" si="87"/>
        <v>4.611979265659394</v>
      </c>
      <c r="D256" s="30">
        <f t="shared" si="88"/>
        <v>0.09813349259025597</v>
      </c>
      <c r="E256" s="5">
        <f t="shared" si="76"/>
        <v>4.320765786581031</v>
      </c>
      <c r="F256" s="4">
        <f t="shared" si="77"/>
        <v>-23</v>
      </c>
      <c r="G256" s="5">
        <f t="shared" si="78"/>
        <v>1.536547874858679</v>
      </c>
      <c r="H256" s="5">
        <f t="shared" si="93"/>
        <v>0.999413579093864</v>
      </c>
      <c r="I256" s="5">
        <f t="shared" si="89"/>
        <v>0.20487304998115718</v>
      </c>
      <c r="J256" s="77">
        <f t="shared" si="90"/>
        <v>11.738472273341493</v>
      </c>
      <c r="K256" s="5">
        <f t="shared" si="91"/>
        <v>0.9854099484251537</v>
      </c>
      <c r="L256" s="4">
        <f t="shared" si="92"/>
        <v>151106375.25005612</v>
      </c>
      <c r="M256" s="5">
        <f t="shared" si="79"/>
        <v>-0.3907311284892737</v>
      </c>
      <c r="N256" s="5">
        <f t="shared" si="80"/>
        <v>0.9205048534524404</v>
      </c>
      <c r="O256" s="5">
        <f t="shared" si="81"/>
        <v>-0.4244748162096047</v>
      </c>
      <c r="P256" s="5">
        <f t="shared" si="82"/>
        <v>0.0804073267377311</v>
      </c>
      <c r="Q256" s="5">
        <f t="shared" si="83"/>
        <v>0.9967620888692004</v>
      </c>
      <c r="R256" s="5">
        <f t="shared" si="84"/>
        <v>0.08066852425030634</v>
      </c>
      <c r="S256" s="5">
        <f t="shared" si="85"/>
        <v>-0.03424175700504882</v>
      </c>
      <c r="T256" s="61">
        <f t="shared" si="86"/>
        <v>32.186992028968376</v>
      </c>
      <c r="U256" s="62" t="s">
        <v>30</v>
      </c>
    </row>
    <row r="257" spans="1:21" ht="12.75">
      <c r="A257" s="2">
        <v>10</v>
      </c>
      <c r="B257" s="3">
        <v>253</v>
      </c>
      <c r="C257" s="4">
        <f t="shared" si="87"/>
        <v>4.215526435264433</v>
      </c>
      <c r="D257" s="30">
        <f t="shared" si="88"/>
        <v>0.09156176884713577</v>
      </c>
      <c r="E257" s="5">
        <f t="shared" si="76"/>
        <v>4.337979992902071</v>
      </c>
      <c r="F257" s="4">
        <f t="shared" si="77"/>
        <v>-23</v>
      </c>
      <c r="G257" s="5">
        <f t="shared" si="78"/>
        <v>1.5395040881867854</v>
      </c>
      <c r="H257" s="5">
        <f t="shared" si="93"/>
        <v>0.999510437851845</v>
      </c>
      <c r="I257" s="5">
        <f t="shared" si="89"/>
        <v>0.20526721175823806</v>
      </c>
      <c r="J257" s="77">
        <f t="shared" si="90"/>
        <v>11.761056293503739</v>
      </c>
      <c r="K257" s="5">
        <f t="shared" si="91"/>
        <v>0.985929039206711</v>
      </c>
      <c r="L257" s="4">
        <f t="shared" si="92"/>
        <v>151066591.32524964</v>
      </c>
      <c r="M257" s="5">
        <f t="shared" si="79"/>
        <v>-0.3907311284892737</v>
      </c>
      <c r="N257" s="5">
        <f t="shared" si="80"/>
        <v>0.9205048534524404</v>
      </c>
      <c r="O257" s="5">
        <f t="shared" si="81"/>
        <v>-0.4244748162096047</v>
      </c>
      <c r="P257" s="5">
        <f t="shared" si="82"/>
        <v>0.07350845410881383</v>
      </c>
      <c r="Q257" s="5">
        <f t="shared" si="83"/>
        <v>0.9972945939763899</v>
      </c>
      <c r="R257" s="5">
        <f t="shared" si="84"/>
        <v>0.0737078638075462</v>
      </c>
      <c r="S257" s="5">
        <f t="shared" si="85"/>
        <v>-0.031287131942910745</v>
      </c>
      <c r="T257" s="61">
        <f t="shared" si="86"/>
        <v>32.37580156117616</v>
      </c>
      <c r="U257" s="62" t="s">
        <v>30</v>
      </c>
    </row>
    <row r="258" spans="1:21" ht="12.75">
      <c r="A258" s="2">
        <v>11</v>
      </c>
      <c r="B258" s="3">
        <v>254</v>
      </c>
      <c r="C258" s="4">
        <f t="shared" si="87"/>
        <v>3.817824453408232</v>
      </c>
      <c r="D258" s="30">
        <f t="shared" si="88"/>
        <v>0.08496425874517596</v>
      </c>
      <c r="E258" s="5">
        <f t="shared" si="76"/>
        <v>4.355194199223111</v>
      </c>
      <c r="F258" s="4">
        <f t="shared" si="77"/>
        <v>-23</v>
      </c>
      <c r="G258" s="5">
        <f t="shared" si="78"/>
        <v>1.542466313729878</v>
      </c>
      <c r="H258" s="5">
        <f t="shared" si="93"/>
        <v>0.9995987320187387</v>
      </c>
      <c r="I258" s="5">
        <f t="shared" si="89"/>
        <v>0.20566217516398372</v>
      </c>
      <c r="J258" s="77">
        <f t="shared" si="90"/>
        <v>11.78368624404021</v>
      </c>
      <c r="K258" s="5">
        <f t="shared" si="91"/>
        <v>0.9864527536572765</v>
      </c>
      <c r="L258" s="4">
        <f t="shared" si="92"/>
        <v>151026484.8629064</v>
      </c>
      <c r="M258" s="5">
        <f t="shared" si="79"/>
        <v>-0.3907311284892737</v>
      </c>
      <c r="N258" s="5">
        <f t="shared" si="80"/>
        <v>0.9205048534524404</v>
      </c>
      <c r="O258" s="5">
        <f t="shared" si="81"/>
        <v>-0.4244748162096047</v>
      </c>
      <c r="P258" s="5">
        <f t="shared" si="82"/>
        <v>0.06658430863422997</v>
      </c>
      <c r="Q258" s="5">
        <f t="shared" si="83"/>
        <v>0.9977808025030857</v>
      </c>
      <c r="R258" s="5">
        <f t="shared" si="84"/>
        <v>0.06673240101151783</v>
      </c>
      <c r="S258" s="5">
        <f t="shared" si="85"/>
        <v>-0.028326223654589668</v>
      </c>
      <c r="T258" s="61">
        <f t="shared" si="86"/>
        <v>32.56422669181284</v>
      </c>
      <c r="U258" s="62" t="s">
        <v>30</v>
      </c>
    </row>
    <row r="259" spans="1:21" ht="12.75">
      <c r="A259" s="2">
        <v>12</v>
      </c>
      <c r="B259" s="3">
        <v>255</v>
      </c>
      <c r="C259" s="4">
        <f t="shared" si="87"/>
        <v>3.418991167771087</v>
      </c>
      <c r="D259" s="30">
        <f t="shared" si="88"/>
        <v>0.07834248808012621</v>
      </c>
      <c r="E259" s="5">
        <f t="shared" si="76"/>
        <v>4.37240840554415</v>
      </c>
      <c r="F259" s="4">
        <f t="shared" si="77"/>
        <v>-23</v>
      </c>
      <c r="G259" s="5">
        <f t="shared" si="78"/>
        <v>1.5454339618506698</v>
      </c>
      <c r="H259" s="5">
        <f t="shared" si="93"/>
        <v>0.9996783924622645</v>
      </c>
      <c r="I259" s="5">
        <f t="shared" si="89"/>
        <v>0.20605786158008932</v>
      </c>
      <c r="J259" s="77">
        <f t="shared" si="90"/>
        <v>11.806357620411191</v>
      </c>
      <c r="K259" s="5">
        <f t="shared" si="91"/>
        <v>0.9869809530411509</v>
      </c>
      <c r="L259" s="4">
        <f t="shared" si="92"/>
        <v>150986067.27850035</v>
      </c>
      <c r="M259" s="5">
        <f t="shared" si="79"/>
        <v>-0.3907311284892737</v>
      </c>
      <c r="N259" s="5">
        <f t="shared" si="80"/>
        <v>0.9205048534524404</v>
      </c>
      <c r="O259" s="5">
        <f t="shared" si="81"/>
        <v>-0.4244748162096047</v>
      </c>
      <c r="P259" s="5">
        <f t="shared" si="82"/>
        <v>0.059637245294638055</v>
      </c>
      <c r="Q259" s="5">
        <f t="shared" si="83"/>
        <v>0.9982201154924034</v>
      </c>
      <c r="R259" s="5">
        <f t="shared" si="84"/>
        <v>0.05974358197061588</v>
      </c>
      <c r="S259" s="5">
        <f t="shared" si="85"/>
        <v>-0.02535964597668063</v>
      </c>
      <c r="T259" s="61">
        <f t="shared" si="86"/>
        <v>32.75219322844081</v>
      </c>
      <c r="U259" s="62" t="s">
        <v>30</v>
      </c>
    </row>
    <row r="260" spans="1:21" ht="12.75">
      <c r="A260" s="2">
        <v>13</v>
      </c>
      <c r="B260" s="3">
        <v>256</v>
      </c>
      <c r="C260" s="4">
        <f t="shared" si="87"/>
        <v>3.0191447612630586</v>
      </c>
      <c r="D260" s="30">
        <f t="shared" si="88"/>
        <v>0.0716979853554252</v>
      </c>
      <c r="E260" s="5">
        <f aca="true" t="shared" si="94" ref="E260:E323">2*PI()*(B260-1)/365</f>
        <v>4.389622611865191</v>
      </c>
      <c r="F260" s="4">
        <f aca="true" t="shared" si="95" ref="F260:F323">F259</f>
        <v>-23</v>
      </c>
      <c r="G260" s="5">
        <f aca="true" t="shared" si="96" ref="G260:G323">ACOS(-S260)</f>
        <v>1.548406447969793</v>
      </c>
      <c r="H260" s="5">
        <f t="shared" si="93"/>
        <v>0.9997493571341062</v>
      </c>
      <c r="I260" s="5">
        <f t="shared" si="89"/>
        <v>0.20645419306263907</v>
      </c>
      <c r="J260" s="77">
        <f t="shared" si="90"/>
        <v>11.829065956716969</v>
      </c>
      <c r="K260" s="5">
        <f t="shared" si="91"/>
        <v>0.9875134967745397</v>
      </c>
      <c r="L260" s="4">
        <f t="shared" si="92"/>
        <v>150945350.099686</v>
      </c>
      <c r="M260" s="5">
        <f aca="true" t="shared" si="97" ref="M260:M323">SIN(F260*PI()/180)</f>
        <v>-0.3907311284892737</v>
      </c>
      <c r="N260" s="5">
        <f aca="true" t="shared" si="98" ref="N260:N323">COS(F260*PI()/180)</f>
        <v>0.9205048534524404</v>
      </c>
      <c r="O260" s="5">
        <f aca="true" t="shared" si="99" ref="O260:O323">TAN(F260*PI()/180)</f>
        <v>-0.4244748162096047</v>
      </c>
      <c r="P260" s="5">
        <f aca="true" t="shared" si="100" ref="P260:P323">SIN(C260*PI()/180)</f>
        <v>0.0526696345076069</v>
      </c>
      <c r="Q260" s="5">
        <f aca="true" t="shared" si="101" ref="Q260:Q323">COS(C260*PI()/180)</f>
        <v>0.9986119915166426</v>
      </c>
      <c r="R260" s="5">
        <f aca="true" t="shared" si="102" ref="R260:R323">TAN(C260*PI()/180)</f>
        <v>0.052742842019766714</v>
      </c>
      <c r="S260" s="5">
        <f aca="true" t="shared" si="103" ref="S260:S323">R260*O260</f>
        <v>-0.022388008172712692</v>
      </c>
      <c r="T260" s="61">
        <f aca="true" t="shared" si="104" ref="T260:T323">37.6*K260*(G260*M260*P260+N260*Q260*H260)</f>
        <v>32.93962794538979</v>
      </c>
      <c r="U260" s="62" t="s">
        <v>30</v>
      </c>
    </row>
    <row r="261" spans="1:21" ht="12.75">
      <c r="A261" s="2">
        <v>14</v>
      </c>
      <c r="B261" s="3">
        <v>257</v>
      </c>
      <c r="C261" s="4">
        <f t="shared" si="87"/>
        <v>2.618403717003746</v>
      </c>
      <c r="D261" s="30">
        <f t="shared" si="88"/>
        <v>0.06503228232044862</v>
      </c>
      <c r="E261" s="5">
        <f t="shared" si="94"/>
        <v>4.40683681818623</v>
      </c>
      <c r="F261" s="4">
        <f t="shared" si="95"/>
        <v>-23</v>
      </c>
      <c r="G261" s="5">
        <f t="shared" si="96"/>
        <v>1.55138319206279</v>
      </c>
      <c r="H261" s="5">
        <f t="shared" si="93"/>
        <v>0.9998115710178141</v>
      </c>
      <c r="I261" s="5">
        <f t="shared" si="89"/>
        <v>0.20685109227503867</v>
      </c>
      <c r="J261" s="77">
        <f t="shared" si="90"/>
        <v>11.851806821855122</v>
      </c>
      <c r="K261" s="5">
        <f t="shared" si="91"/>
        <v>0.9880502424483272</v>
      </c>
      <c r="L261" s="4">
        <f t="shared" si="92"/>
        <v>150904344.96334636</v>
      </c>
      <c r="M261" s="5">
        <f t="shared" si="97"/>
        <v>-0.3907311284892737</v>
      </c>
      <c r="N261" s="5">
        <f t="shared" si="98"/>
        <v>0.9205048534524404</v>
      </c>
      <c r="O261" s="5">
        <f t="shared" si="99"/>
        <v>-0.4244748162096047</v>
      </c>
      <c r="P261" s="5">
        <f t="shared" si="100"/>
        <v>0.04568386058134016</v>
      </c>
      <c r="Q261" s="5">
        <f t="shared" si="101"/>
        <v>0.9989559474182956</v>
      </c>
      <c r="R261" s="5">
        <f t="shared" si="102"/>
        <v>0.04573160678346793</v>
      </c>
      <c r="S261" s="5">
        <f t="shared" si="103"/>
        <v>-0.01941191538438246</v>
      </c>
      <c r="T261" s="61">
        <f t="shared" si="104"/>
        <v>33.12645864270147</v>
      </c>
      <c r="U261" s="62" t="s">
        <v>30</v>
      </c>
    </row>
    <row r="262" spans="1:21" ht="12.75">
      <c r="A262" s="2">
        <v>15</v>
      </c>
      <c r="B262" s="3">
        <v>258</v>
      </c>
      <c r="C262" s="4">
        <f aca="true" t="shared" si="105" ref="C262:C325">23.45*SIN(2*PI()/365*(284+B262))</f>
        <v>2.216886783213346</v>
      </c>
      <c r="D262" s="30">
        <f aca="true" t="shared" si="106" ref="D262:D325">0.006918-0.399912*COS(E262)+0.070257*SIN(E262)-0.006758*COS(2*E262)+0.000907*SIN(2*E262)-0.002697*COS(3*E262)+0.00148*SIN(3*E262)</f>
        <v>0.058346914526185976</v>
      </c>
      <c r="E262" s="5">
        <f t="shared" si="94"/>
        <v>4.42405102450727</v>
      </c>
      <c r="F262" s="4">
        <f t="shared" si="95"/>
        <v>-23</v>
      </c>
      <c r="G262" s="5">
        <f t="shared" si="96"/>
        <v>1.5543636181472322</v>
      </c>
      <c r="H262" s="5">
        <f t="shared" si="93"/>
        <v>0.9998649860814862</v>
      </c>
      <c r="I262" s="5">
        <f aca="true" t="shared" si="107" ref="I262:I325">2*G262/15</f>
        <v>0.20724848241963095</v>
      </c>
      <c r="J262" s="77">
        <f aca="true" t="shared" si="108" ref="J262:J325">I262*180/3.1415629</f>
        <v>11.874575815602347</v>
      </c>
      <c r="K262" s="5">
        <f aca="true" t="shared" si="109" ref="K262:K325">1.00011+0.034221*COS(E262)+0.00128*SIN(E262)+0.000719*COS(2*E262)+0.000077*SIN(2*E262)</f>
        <v>0.9885910458520292</v>
      </c>
      <c r="L262" s="4">
        <f aca="true" t="shared" si="110" ref="L262:L325">150*10^6*SQRT(K262)/K262</f>
        <v>150863063.6125762</v>
      </c>
      <c r="M262" s="5">
        <f t="shared" si="97"/>
        <v>-0.3907311284892737</v>
      </c>
      <c r="N262" s="5">
        <f t="shared" si="98"/>
        <v>0.9205048534524404</v>
      </c>
      <c r="O262" s="5">
        <f t="shared" si="99"/>
        <v>-0.4244748162096047</v>
      </c>
      <c r="P262" s="5">
        <f t="shared" si="100"/>
        <v>0.03868232014248443</v>
      </c>
      <c r="Q262" s="5">
        <f t="shared" si="101"/>
        <v>0.9992515589722112</v>
      </c>
      <c r="R262" s="5">
        <f t="shared" si="102"/>
        <v>0.038711293262600935</v>
      </c>
      <c r="S262" s="5">
        <f t="shared" si="103"/>
        <v>-0.01643196909287864</v>
      </c>
      <c r="T262" s="61">
        <f t="shared" si="104"/>
        <v>33.31261420379191</v>
      </c>
      <c r="U262" s="62" t="s">
        <v>30</v>
      </c>
    </row>
    <row r="263" spans="1:21" ht="12.75">
      <c r="A263" s="2">
        <v>16</v>
      </c>
      <c r="B263" s="3">
        <v>259</v>
      </c>
      <c r="C263" s="4">
        <f t="shared" si="105"/>
        <v>1.8147129380247446</v>
      </c>
      <c r="D263" s="30">
        <f t="shared" si="106"/>
        <v>0.051643421895684834</v>
      </c>
      <c r="E263" s="5">
        <f t="shared" si="94"/>
        <v>4.44126523082831</v>
      </c>
      <c r="F263" s="4">
        <f t="shared" si="95"/>
        <v>-23</v>
      </c>
      <c r="G263" s="5">
        <f t="shared" si="96"/>
        <v>1.5573471537611732</v>
      </c>
      <c r="H263" s="5">
        <f t="shared" si="93"/>
        <v>0.9999095612355824</v>
      </c>
      <c r="I263" s="5">
        <f t="shared" si="107"/>
        <v>0.20764628716815642</v>
      </c>
      <c r="J263" s="77">
        <f t="shared" si="108"/>
        <v>11.897368564630094</v>
      </c>
      <c r="K263" s="5">
        <f t="shared" si="109"/>
        <v>0.9891357609989384</v>
      </c>
      <c r="L263" s="4">
        <f t="shared" si="110"/>
        <v>150821517.89360163</v>
      </c>
      <c r="M263" s="5">
        <f t="shared" si="97"/>
        <v>-0.3907311284892737</v>
      </c>
      <c r="N263" s="5">
        <f t="shared" si="98"/>
        <v>0.9205048534524404</v>
      </c>
      <c r="O263" s="5">
        <f t="shared" si="99"/>
        <v>-0.4244748162096047</v>
      </c>
      <c r="P263" s="5">
        <f t="shared" si="100"/>
        <v>0.03166742054088306</v>
      </c>
      <c r="Q263" s="5">
        <f t="shared" si="101"/>
        <v>0.9994984614676937</v>
      </c>
      <c r="R263" s="5">
        <f t="shared" si="102"/>
        <v>0.03168331094215159</v>
      </c>
      <c r="S263" s="5">
        <f t="shared" si="103"/>
        <v>-0.013448767589081555</v>
      </c>
      <c r="T263" s="61">
        <f t="shared" si="104"/>
        <v>33.49802465172099</v>
      </c>
      <c r="U263" s="62" t="s">
        <v>30</v>
      </c>
    </row>
    <row r="264" spans="1:21" ht="12.75">
      <c r="A264" s="2">
        <v>17</v>
      </c>
      <c r="B264" s="3">
        <v>260</v>
      </c>
      <c r="C264" s="4">
        <f t="shared" si="105"/>
        <v>1.412001354227852</v>
      </c>
      <c r="D264" s="30">
        <f t="shared" si="106"/>
        <v>0.044923349306522205</v>
      </c>
      <c r="E264" s="5">
        <f t="shared" si="94"/>
        <v>4.45847943714935</v>
      </c>
      <c r="F264" s="4">
        <f t="shared" si="95"/>
        <v>-23</v>
      </c>
      <c r="G264" s="5">
        <f t="shared" si="96"/>
        <v>1.5603332294341177</v>
      </c>
      <c r="H264" s="5">
        <f t="shared" si="93"/>
        <v>0.9999452622961861</v>
      </c>
      <c r="I264" s="5">
        <f t="shared" si="107"/>
        <v>0.2080444305912157</v>
      </c>
      <c r="J264" s="77">
        <f t="shared" si="108"/>
        <v>11.920180718463039</v>
      </c>
      <c r="K264" s="5">
        <f t="shared" si="109"/>
        <v>0.9896842401524779</v>
      </c>
      <c r="L264" s="4">
        <f t="shared" si="110"/>
        <v>150779719.7526359</v>
      </c>
      <c r="M264" s="5">
        <f t="shared" si="97"/>
        <v>-0.3907311284892737</v>
      </c>
      <c r="N264" s="5">
        <f t="shared" si="98"/>
        <v>0.9205048534524404</v>
      </c>
      <c r="O264" s="5">
        <f t="shared" si="99"/>
        <v>-0.4244748162096047</v>
      </c>
      <c r="P264" s="5">
        <f t="shared" si="100"/>
        <v>0.024641578234227954</v>
      </c>
      <c r="Q264" s="5">
        <f t="shared" si="101"/>
        <v>0.9996963502094656</v>
      </c>
      <c r="R264" s="5">
        <f t="shared" si="102"/>
        <v>0.024649062917019578</v>
      </c>
      <c r="S264" s="5">
        <f t="shared" si="103"/>
        <v>-0.010462906451440868</v>
      </c>
      <c r="T264" s="61">
        <f t="shared" si="104"/>
        <v>33.6826212039602</v>
      </c>
      <c r="U264" s="62" t="s">
        <v>30</v>
      </c>
    </row>
    <row r="265" spans="1:21" ht="12.75">
      <c r="A265" s="2">
        <v>18</v>
      </c>
      <c r="B265" s="3">
        <v>261</v>
      </c>
      <c r="C265" s="4">
        <f t="shared" si="105"/>
        <v>1.0088713639562585</v>
      </c>
      <c r="D265" s="30">
        <f t="shared" si="106"/>
        <v>0.03818824718253514</v>
      </c>
      <c r="E265" s="5">
        <f t="shared" si="94"/>
        <v>4.47569364347039</v>
      </c>
      <c r="F265" s="4">
        <f t="shared" si="95"/>
        <v>-23</v>
      </c>
      <c r="G265" s="5">
        <f t="shared" si="96"/>
        <v>1.5633212781516819</v>
      </c>
      <c r="H265" s="5">
        <f t="shared" si="93"/>
        <v>0.9999720619539808</v>
      </c>
      <c r="I265" s="5">
        <f t="shared" si="107"/>
        <v>0.2084428370868909</v>
      </c>
      <c r="J265" s="77">
        <f t="shared" si="108"/>
        <v>11.943007945389336</v>
      </c>
      <c r="K265" s="5">
        <f t="shared" si="109"/>
        <v>0.9902363338537694</v>
      </c>
      <c r="L265" s="4">
        <f t="shared" si="110"/>
        <v>150737681.2326732</v>
      </c>
      <c r="M265" s="5">
        <f t="shared" si="97"/>
        <v>-0.3907311284892737</v>
      </c>
      <c r="N265" s="5">
        <f t="shared" si="98"/>
        <v>0.9205048534524404</v>
      </c>
      <c r="O265" s="5">
        <f t="shared" si="99"/>
        <v>-0.4244748162096047</v>
      </c>
      <c r="P265" s="5">
        <f t="shared" si="100"/>
        <v>0.017607217155598952</v>
      </c>
      <c r="Q265" s="5">
        <f t="shared" si="101"/>
        <v>0.9998449809365628</v>
      </c>
      <c r="R265" s="5">
        <f t="shared" si="102"/>
        <v>0.0176099470330952</v>
      </c>
      <c r="S265" s="5">
        <f t="shared" si="103"/>
        <v>-0.007474979030333959</v>
      </c>
      <c r="T265" s="61">
        <f t="shared" si="104"/>
        <v>33.86633632555215</v>
      </c>
      <c r="U265" s="62" t="s">
        <v>30</v>
      </c>
    </row>
    <row r="266" spans="1:21" ht="12.75">
      <c r="A266" s="2">
        <v>19</v>
      </c>
      <c r="B266" s="3">
        <v>262</v>
      </c>
      <c r="C266" s="4">
        <f t="shared" si="105"/>
        <v>0.6054424233262974</v>
      </c>
      <c r="D266" s="30">
        <f t="shared" si="106"/>
        <v>0.03143967209197642</v>
      </c>
      <c r="E266" s="5">
        <f t="shared" si="94"/>
        <v>4.49290784979143</v>
      </c>
      <c r="F266" s="4">
        <f t="shared" si="95"/>
        <v>-23</v>
      </c>
      <c r="G266" s="5">
        <f t="shared" si="96"/>
        <v>1.5663107348151122</v>
      </c>
      <c r="H266" s="5">
        <f t="shared" si="93"/>
        <v>0.9999899397491636</v>
      </c>
      <c r="I266" s="5">
        <f t="shared" si="107"/>
        <v>0.20884143130868163</v>
      </c>
      <c r="J266" s="77">
        <f t="shared" si="108"/>
        <v>11.965845928331625</v>
      </c>
      <c r="K266" s="5">
        <f t="shared" si="109"/>
        <v>0.9907918909504366</v>
      </c>
      <c r="L266" s="4">
        <f t="shared" si="110"/>
        <v>150695414.4702203</v>
      </c>
      <c r="M266" s="5">
        <f t="shared" si="97"/>
        <v>-0.3907311284892737</v>
      </c>
      <c r="N266" s="5">
        <f t="shared" si="98"/>
        <v>0.9205048534524404</v>
      </c>
      <c r="O266" s="5">
        <f t="shared" si="99"/>
        <v>-0.4244748162096047</v>
      </c>
      <c r="P266" s="5">
        <f t="shared" si="100"/>
        <v>0.010566767066928374</v>
      </c>
      <c r="Q266" s="5">
        <f t="shared" si="101"/>
        <v>0.999944170158391</v>
      </c>
      <c r="R266" s="5">
        <f t="shared" si="102"/>
        <v>0.010567357040798187</v>
      </c>
      <c r="S266" s="5">
        <f t="shared" si="103"/>
        <v>-0.004485576937714082</v>
      </c>
      <c r="T266" s="61">
        <f t="shared" si="104"/>
        <v>34.049103780558745</v>
      </c>
      <c r="U266" s="62" t="s">
        <v>30</v>
      </c>
    </row>
    <row r="267" spans="1:21" ht="12.75">
      <c r="A267" s="10">
        <v>20</v>
      </c>
      <c r="B267" s="11">
        <v>263</v>
      </c>
      <c r="C267" s="12">
        <f t="shared" si="105"/>
        <v>0.20183407703974532</v>
      </c>
      <c r="D267" s="44">
        <f t="shared" si="106"/>
        <v>0.024679187349249006</v>
      </c>
      <c r="E267" s="13">
        <f t="shared" si="94"/>
        <v>4.51012205611247</v>
      </c>
      <c r="F267" s="12">
        <f t="shared" si="95"/>
        <v>-23</v>
      </c>
      <c r="G267" s="13">
        <f t="shared" si="96"/>
        <v>1.5693010356968058</v>
      </c>
      <c r="H267" s="13">
        <f t="shared" si="93"/>
        <v>0.9999988820524743</v>
      </c>
      <c r="I267" s="13">
        <f t="shared" si="107"/>
        <v>0.20924013809290745</v>
      </c>
      <c r="J267" s="77">
        <f t="shared" si="108"/>
        <v>11.988690360687459</v>
      </c>
      <c r="K267" s="13">
        <f t="shared" si="109"/>
        <v>0.9913507586266431</v>
      </c>
      <c r="L267" s="12">
        <f t="shared" si="110"/>
        <v>150652931.69196734</v>
      </c>
      <c r="M267" s="13">
        <f t="shared" si="97"/>
        <v>-0.3907311284892737</v>
      </c>
      <c r="N267" s="13">
        <f t="shared" si="98"/>
        <v>0.9205048534524404</v>
      </c>
      <c r="O267" s="13">
        <f t="shared" si="99"/>
        <v>-0.4244748162096047</v>
      </c>
      <c r="P267" s="13">
        <f t="shared" si="100"/>
        <v>0.0035226619014886097</v>
      </c>
      <c r="Q267" s="13">
        <f t="shared" si="101"/>
        <v>0.9999937954073154</v>
      </c>
      <c r="R267" s="13">
        <f t="shared" si="102"/>
        <v>0.0035226837583064866</v>
      </c>
      <c r="S267" s="13">
        <f t="shared" si="103"/>
        <v>-0.0014952905408717055</v>
      </c>
      <c r="T267" s="65">
        <f t="shared" si="104"/>
        <v>34.230858681696546</v>
      </c>
      <c r="U267" s="66" t="s">
        <v>30</v>
      </c>
    </row>
    <row r="268" spans="1:21" ht="12.75">
      <c r="A268" s="2">
        <v>21</v>
      </c>
      <c r="B268" s="3">
        <v>264</v>
      </c>
      <c r="C268" s="4">
        <f t="shared" si="105"/>
        <v>-0.20183407703972808</v>
      </c>
      <c r="D268" s="30">
        <f t="shared" si="106"/>
        <v>0.01790836361732598</v>
      </c>
      <c r="E268" s="5">
        <f t="shared" si="94"/>
        <v>4.5273362624335105</v>
      </c>
      <c r="F268" s="4">
        <f t="shared" si="95"/>
        <v>-23</v>
      </c>
      <c r="G268" s="5">
        <f t="shared" si="96"/>
        <v>1.572291617892987</v>
      </c>
      <c r="H268" s="5">
        <f t="shared" si="93"/>
        <v>0.9999988820524743</v>
      </c>
      <c r="I268" s="5">
        <f t="shared" si="107"/>
        <v>0.2096388823857316</v>
      </c>
      <c r="J268" s="77">
        <f t="shared" si="108"/>
        <v>12.011536942148028</v>
      </c>
      <c r="K268" s="5">
        <f t="shared" si="109"/>
        <v>0.9919127824343819</v>
      </c>
      <c r="L268" s="4">
        <f t="shared" si="110"/>
        <v>150610245.2113992</v>
      </c>
      <c r="M268" s="5">
        <f t="shared" si="97"/>
        <v>-0.3907311284892737</v>
      </c>
      <c r="N268" s="5">
        <f t="shared" si="98"/>
        <v>0.9205048534524404</v>
      </c>
      <c r="O268" s="5">
        <f t="shared" si="99"/>
        <v>-0.4244748162096047</v>
      </c>
      <c r="P268" s="5">
        <f t="shared" si="100"/>
        <v>-0.0035226619014883088</v>
      </c>
      <c r="Q268" s="5">
        <f t="shared" si="101"/>
        <v>0.9999937954073154</v>
      </c>
      <c r="R268" s="5">
        <f t="shared" si="102"/>
        <v>-0.0035226837583061856</v>
      </c>
      <c r="S268" s="5">
        <f t="shared" si="103"/>
        <v>0.0014952905408715776</v>
      </c>
      <c r="T268" s="61">
        <f t="shared" si="104"/>
        <v>34.41153753806219</v>
      </c>
      <c r="U268" s="62" t="s">
        <v>30</v>
      </c>
    </row>
    <row r="269" spans="1:21" ht="12.75">
      <c r="A269" s="2">
        <v>22</v>
      </c>
      <c r="B269" s="3">
        <v>265</v>
      </c>
      <c r="C269" s="4">
        <f t="shared" si="105"/>
        <v>-0.6054424233262384</v>
      </c>
      <c r="D269" s="30">
        <f t="shared" si="106"/>
        <v>0.011128779507957412</v>
      </c>
      <c r="E269" s="5">
        <f t="shared" si="94"/>
        <v>4.54455046875455</v>
      </c>
      <c r="F269" s="4">
        <f t="shared" si="95"/>
        <v>-23</v>
      </c>
      <c r="G269" s="5">
        <f t="shared" si="96"/>
        <v>1.5752819187746805</v>
      </c>
      <c r="H269" s="5">
        <f t="shared" si="93"/>
        <v>0.9999899397491636</v>
      </c>
      <c r="I269" s="5">
        <f t="shared" si="107"/>
        <v>0.2100375891699574</v>
      </c>
      <c r="J269" s="77">
        <f t="shared" si="108"/>
        <v>12.03438137450386</v>
      </c>
      <c r="K269" s="5">
        <f t="shared" si="109"/>
        <v>0.9924778063260179</v>
      </c>
      <c r="L269" s="4">
        <f t="shared" si="110"/>
        <v>150567367.42534775</v>
      </c>
      <c r="M269" s="5">
        <f t="shared" si="97"/>
        <v>-0.3907311284892737</v>
      </c>
      <c r="N269" s="5">
        <f t="shared" si="98"/>
        <v>0.9205048534524404</v>
      </c>
      <c r="O269" s="5">
        <f t="shared" si="99"/>
        <v>-0.4244748162096047</v>
      </c>
      <c r="P269" s="5">
        <f t="shared" si="100"/>
        <v>-0.010566767066927343</v>
      </c>
      <c r="Q269" s="5">
        <f t="shared" si="101"/>
        <v>0.999944170158391</v>
      </c>
      <c r="R269" s="5">
        <f t="shared" si="102"/>
        <v>-0.010567357040797157</v>
      </c>
      <c r="S269" s="5">
        <f t="shared" si="103"/>
        <v>0.004485576937713645</v>
      </c>
      <c r="T269" s="61">
        <f t="shared" si="104"/>
        <v>34.59107830085378</v>
      </c>
      <c r="U269" s="62" t="s">
        <v>30</v>
      </c>
    </row>
    <row r="270" spans="1:21" ht="12.75">
      <c r="A270" s="2">
        <v>23</v>
      </c>
      <c r="B270" s="3">
        <v>266</v>
      </c>
      <c r="C270" s="4">
        <f t="shared" si="105"/>
        <v>-1.0088713639561995</v>
      </c>
      <c r="D270" s="30">
        <f t="shared" si="106"/>
        <v>0.004342022176745865</v>
      </c>
      <c r="E270" s="5">
        <f t="shared" si="94"/>
        <v>4.56176467507559</v>
      </c>
      <c r="F270" s="4">
        <f t="shared" si="95"/>
        <v>-23</v>
      </c>
      <c r="G270" s="5">
        <f t="shared" si="96"/>
        <v>1.5782713754381108</v>
      </c>
      <c r="H270" s="5">
        <f t="shared" si="93"/>
        <v>0.9999720619539808</v>
      </c>
      <c r="I270" s="5">
        <f t="shared" si="107"/>
        <v>0.2104361833917481</v>
      </c>
      <c r="J270" s="77">
        <f t="shared" si="108"/>
        <v>12.057219357446149</v>
      </c>
      <c r="K270" s="5">
        <f t="shared" si="109"/>
        <v>0.9930456726880935</v>
      </c>
      <c r="L270" s="4">
        <f t="shared" si="110"/>
        <v>150524310.81048656</v>
      </c>
      <c r="M270" s="5">
        <f t="shared" si="97"/>
        <v>-0.3907311284892737</v>
      </c>
      <c r="N270" s="5">
        <f t="shared" si="98"/>
        <v>0.9205048534524404</v>
      </c>
      <c r="O270" s="5">
        <f t="shared" si="99"/>
        <v>-0.4244748162096047</v>
      </c>
      <c r="P270" s="5">
        <f t="shared" si="100"/>
        <v>-0.017607217155597918</v>
      </c>
      <c r="Q270" s="5">
        <f t="shared" si="101"/>
        <v>0.9998449809365628</v>
      </c>
      <c r="R270" s="5">
        <f t="shared" si="102"/>
        <v>-0.017609947033094167</v>
      </c>
      <c r="S270" s="5">
        <f t="shared" si="103"/>
        <v>0.00747497903033352</v>
      </c>
      <c r="T270" s="61">
        <f t="shared" si="104"/>
        <v>34.76942040699787</v>
      </c>
      <c r="U270" s="62" t="s">
        <v>30</v>
      </c>
    </row>
    <row r="271" spans="1:21" ht="12.75">
      <c r="A271" s="2">
        <v>24</v>
      </c>
      <c r="B271" s="3">
        <v>267</v>
      </c>
      <c r="C271" s="4">
        <f t="shared" si="105"/>
        <v>-1.412001354227835</v>
      </c>
      <c r="D271" s="30">
        <f t="shared" si="106"/>
        <v>-0.0024503120898228025</v>
      </c>
      <c r="E271" s="5">
        <f t="shared" si="94"/>
        <v>4.57897888139663</v>
      </c>
      <c r="F271" s="4">
        <f t="shared" si="95"/>
        <v>-23</v>
      </c>
      <c r="G271" s="5">
        <f t="shared" si="96"/>
        <v>1.5812594241556754</v>
      </c>
      <c r="H271" s="5">
        <f t="shared" si="93"/>
        <v>0.9999452622961861</v>
      </c>
      <c r="I271" s="5">
        <f t="shared" si="107"/>
        <v>0.2108345898874234</v>
      </c>
      <c r="J271" s="77">
        <f t="shared" si="108"/>
        <v>12.080046584372452</v>
      </c>
      <c r="K271" s="5">
        <f t="shared" si="109"/>
        <v>0.9936162223763997</v>
      </c>
      <c r="L271" s="4">
        <f t="shared" si="110"/>
        <v>150481087.91976926</v>
      </c>
      <c r="M271" s="5">
        <f t="shared" si="97"/>
        <v>-0.3907311284892737</v>
      </c>
      <c r="N271" s="5">
        <f t="shared" si="98"/>
        <v>0.9205048534524404</v>
      </c>
      <c r="O271" s="5">
        <f t="shared" si="99"/>
        <v>-0.4244748162096047</v>
      </c>
      <c r="P271" s="5">
        <f t="shared" si="100"/>
        <v>-0.02464157823422766</v>
      </c>
      <c r="Q271" s="5">
        <f t="shared" si="101"/>
        <v>0.9996963502094656</v>
      </c>
      <c r="R271" s="5">
        <f t="shared" si="102"/>
        <v>-0.024649062917019283</v>
      </c>
      <c r="S271" s="5">
        <f t="shared" si="103"/>
        <v>0.010462906451440743</v>
      </c>
      <c r="T271" s="61">
        <f t="shared" si="104"/>
        <v>34.94650482059589</v>
      </c>
      <c r="U271" s="62" t="s">
        <v>30</v>
      </c>
    </row>
    <row r="272" spans="1:21" ht="12.75">
      <c r="A272" s="2">
        <v>25</v>
      </c>
      <c r="B272" s="3">
        <v>268</v>
      </c>
      <c r="C272" s="4">
        <f t="shared" si="105"/>
        <v>-1.8147129380246856</v>
      </c>
      <c r="D272" s="30">
        <f t="shared" si="106"/>
        <v>-0.009246617298315008</v>
      </c>
      <c r="E272" s="5">
        <f t="shared" si="94"/>
        <v>4.59619308771767</v>
      </c>
      <c r="F272" s="4">
        <f t="shared" si="95"/>
        <v>-23</v>
      </c>
      <c r="G272" s="5">
        <f t="shared" si="96"/>
        <v>1.5842454998286195</v>
      </c>
      <c r="H272" s="5">
        <f t="shared" si="93"/>
        <v>0.9999095612355824</v>
      </c>
      <c r="I272" s="5">
        <f t="shared" si="107"/>
        <v>0.2112327333104826</v>
      </c>
      <c r="J272" s="77">
        <f t="shared" si="108"/>
        <v>12.102858738205391</v>
      </c>
      <c r="K272" s="5">
        <f t="shared" si="109"/>
        <v>0.9941892947523172</v>
      </c>
      <c r="L272" s="4">
        <f t="shared" si="110"/>
        <v>150437711.37881252</v>
      </c>
      <c r="M272" s="5">
        <f t="shared" si="97"/>
        <v>-0.3907311284892737</v>
      </c>
      <c r="N272" s="5">
        <f t="shared" si="98"/>
        <v>0.9205048534524404</v>
      </c>
      <c r="O272" s="5">
        <f t="shared" si="99"/>
        <v>-0.4244748162096047</v>
      </c>
      <c r="P272" s="5">
        <f t="shared" si="100"/>
        <v>-0.031667420540882035</v>
      </c>
      <c r="Q272" s="5">
        <f t="shared" si="101"/>
        <v>0.9994984614676937</v>
      </c>
      <c r="R272" s="5">
        <f t="shared" si="102"/>
        <v>-0.031683310942150565</v>
      </c>
      <c r="S272" s="5">
        <f t="shared" si="103"/>
        <v>0.01344876758908112</v>
      </c>
      <c r="T272" s="61">
        <f t="shared" si="104"/>
        <v>35.122274072108006</v>
      </c>
      <c r="U272" s="62" t="s">
        <v>30</v>
      </c>
    </row>
    <row r="273" spans="1:21" ht="12.75">
      <c r="A273" s="2">
        <v>26</v>
      </c>
      <c r="B273" s="3">
        <v>269</v>
      </c>
      <c r="C273" s="4">
        <f t="shared" si="105"/>
        <v>-2.216886783213287</v>
      </c>
      <c r="D273" s="30">
        <f t="shared" si="106"/>
        <v>-0.016045277186141793</v>
      </c>
      <c r="E273" s="5">
        <f t="shared" si="94"/>
        <v>4.613407294038709</v>
      </c>
      <c r="F273" s="4">
        <f t="shared" si="95"/>
        <v>-23</v>
      </c>
      <c r="G273" s="5">
        <f t="shared" si="96"/>
        <v>1.5872290354425604</v>
      </c>
      <c r="H273" s="5">
        <f t="shared" si="93"/>
        <v>0.9998649860814862</v>
      </c>
      <c r="I273" s="5">
        <f t="shared" si="107"/>
        <v>0.21163053805900806</v>
      </c>
      <c r="J273" s="77">
        <f t="shared" si="108"/>
        <v>12.125651487233139</v>
      </c>
      <c r="K273" s="5">
        <f t="shared" si="109"/>
        <v>0.9947647277204276</v>
      </c>
      <c r="L273" s="4">
        <f t="shared" si="110"/>
        <v>150394193.88222557</v>
      </c>
      <c r="M273" s="5">
        <f t="shared" si="97"/>
        <v>-0.3907311284892737</v>
      </c>
      <c r="N273" s="5">
        <f t="shared" si="98"/>
        <v>0.9205048534524404</v>
      </c>
      <c r="O273" s="5">
        <f t="shared" si="99"/>
        <v>-0.4244748162096047</v>
      </c>
      <c r="P273" s="5">
        <f t="shared" si="100"/>
        <v>-0.03868232014248341</v>
      </c>
      <c r="Q273" s="5">
        <f t="shared" si="101"/>
        <v>0.9992515589722112</v>
      </c>
      <c r="R273" s="5">
        <f t="shared" si="102"/>
        <v>-0.03871129326259991</v>
      </c>
      <c r="S273" s="5">
        <f t="shared" si="103"/>
        <v>0.016431969092878206</v>
      </c>
      <c r="T273" s="61">
        <f t="shared" si="104"/>
        <v>35.296672295197176</v>
      </c>
      <c r="U273" s="62" t="s">
        <v>30</v>
      </c>
    </row>
    <row r="274" spans="1:21" ht="12.75">
      <c r="A274" s="2">
        <v>27</v>
      </c>
      <c r="B274" s="3">
        <v>270</v>
      </c>
      <c r="C274" s="4">
        <f t="shared" si="105"/>
        <v>-2.6184037170037286</v>
      </c>
      <c r="D274" s="30">
        <f t="shared" si="106"/>
        <v>-0.02284466467609811</v>
      </c>
      <c r="E274" s="5">
        <f t="shared" si="94"/>
        <v>4.63062150035975</v>
      </c>
      <c r="F274" s="4">
        <f t="shared" si="95"/>
        <v>-23</v>
      </c>
      <c r="G274" s="5">
        <f t="shared" si="96"/>
        <v>1.590209461527003</v>
      </c>
      <c r="H274" s="5">
        <f t="shared" si="93"/>
        <v>0.9998115710178141</v>
      </c>
      <c r="I274" s="5">
        <f t="shared" si="107"/>
        <v>0.21202792820360042</v>
      </c>
      <c r="J274" s="77">
        <f t="shared" si="108"/>
        <v>12.148420480980366</v>
      </c>
      <c r="K274" s="5">
        <f t="shared" si="109"/>
        <v>0.9953423577673995</v>
      </c>
      <c r="L274" s="4">
        <f t="shared" si="110"/>
        <v>150350548.18988693</v>
      </c>
      <c r="M274" s="5">
        <f t="shared" si="97"/>
        <v>-0.3907311284892737</v>
      </c>
      <c r="N274" s="5">
        <f t="shared" si="98"/>
        <v>0.9205048534524404</v>
      </c>
      <c r="O274" s="5">
        <f t="shared" si="99"/>
        <v>-0.4244748162096047</v>
      </c>
      <c r="P274" s="5">
        <f t="shared" si="100"/>
        <v>-0.04568386058133986</v>
      </c>
      <c r="Q274" s="5">
        <f t="shared" si="101"/>
        <v>0.9989559474182956</v>
      </c>
      <c r="R274" s="5">
        <f t="shared" si="102"/>
        <v>-0.045731606783467625</v>
      </c>
      <c r="S274" s="5">
        <f t="shared" si="103"/>
        <v>0.019411915384382333</v>
      </c>
      <c r="T274" s="61">
        <f t="shared" si="104"/>
        <v>35.46964526116052</v>
      </c>
      <c r="U274" s="62" t="s">
        <v>30</v>
      </c>
    </row>
    <row r="275" spans="1:21" ht="12.75">
      <c r="A275" s="2">
        <v>28</v>
      </c>
      <c r="B275" s="3">
        <v>271</v>
      </c>
      <c r="C275" s="4">
        <f t="shared" si="105"/>
        <v>-3.019144761263</v>
      </c>
      <c r="D275" s="30">
        <f t="shared" si="106"/>
        <v>-0.02964314135048936</v>
      </c>
      <c r="E275" s="5">
        <f t="shared" si="94"/>
        <v>4.64783570668079</v>
      </c>
      <c r="F275" s="4">
        <f t="shared" si="95"/>
        <v>-23</v>
      </c>
      <c r="G275" s="5">
        <f t="shared" si="96"/>
        <v>1.5931862056199997</v>
      </c>
      <c r="H275" s="5">
        <f t="shared" si="93"/>
        <v>0.9997493571341062</v>
      </c>
      <c r="I275" s="5">
        <f t="shared" si="107"/>
        <v>0.21242482741599997</v>
      </c>
      <c r="J275" s="77">
        <f t="shared" si="108"/>
        <v>12.171161346118518</v>
      </c>
      <c r="K275" s="5">
        <f t="shared" si="109"/>
        <v>0.9959220200021436</v>
      </c>
      <c r="L275" s="4">
        <f t="shared" si="110"/>
        <v>150306787.12317032</v>
      </c>
      <c r="M275" s="5">
        <f t="shared" si="97"/>
        <v>-0.3907311284892737</v>
      </c>
      <c r="N275" s="5">
        <f t="shared" si="98"/>
        <v>0.9205048534524404</v>
      </c>
      <c r="O275" s="5">
        <f t="shared" si="99"/>
        <v>-0.4244748162096047</v>
      </c>
      <c r="P275" s="5">
        <f t="shared" si="100"/>
        <v>-0.05266963450760589</v>
      </c>
      <c r="Q275" s="5">
        <f t="shared" si="101"/>
        <v>0.9986119915166427</v>
      </c>
      <c r="R275" s="5">
        <f t="shared" si="102"/>
        <v>-0.0527428420197657</v>
      </c>
      <c r="S275" s="5">
        <f t="shared" si="103"/>
        <v>0.022388008172712262</v>
      </c>
      <c r="T275" s="61">
        <f t="shared" si="104"/>
        <v>35.64114041088033</v>
      </c>
      <c r="U275" s="62" t="s">
        <v>30</v>
      </c>
    </row>
    <row r="276" spans="1:21" ht="12.75">
      <c r="A276" s="2">
        <v>29</v>
      </c>
      <c r="B276" s="3">
        <v>272</v>
      </c>
      <c r="C276" s="4">
        <f t="shared" si="105"/>
        <v>-3.418991167771029</v>
      </c>
      <c r="D276" s="30">
        <f t="shared" si="106"/>
        <v>-0.03643905694766702</v>
      </c>
      <c r="E276" s="5">
        <f t="shared" si="94"/>
        <v>4.6650499130018295</v>
      </c>
      <c r="F276" s="4">
        <f t="shared" si="95"/>
        <v>-23</v>
      </c>
      <c r="G276" s="5">
        <f t="shared" si="96"/>
        <v>1.596158691739123</v>
      </c>
      <c r="H276" s="5">
        <f t="shared" si="93"/>
        <v>0.9996783924622645</v>
      </c>
      <c r="I276" s="5">
        <f t="shared" si="107"/>
        <v>0.21282115889854974</v>
      </c>
      <c r="J276" s="77">
        <f t="shared" si="108"/>
        <v>12.193869682424298</v>
      </c>
      <c r="K276" s="5">
        <f t="shared" si="109"/>
        <v>0.9965035481972391</v>
      </c>
      <c r="L276" s="4">
        <f t="shared" si="110"/>
        <v>150262923.5611214</v>
      </c>
      <c r="M276" s="5">
        <f t="shared" si="97"/>
        <v>-0.3907311284892737</v>
      </c>
      <c r="N276" s="5">
        <f t="shared" si="98"/>
        <v>0.9205048534524404</v>
      </c>
      <c r="O276" s="5">
        <f t="shared" si="99"/>
        <v>-0.4244748162096047</v>
      </c>
      <c r="P276" s="5">
        <f t="shared" si="100"/>
        <v>-0.05963724529463705</v>
      </c>
      <c r="Q276" s="5">
        <f t="shared" si="101"/>
        <v>0.9982201154924034</v>
      </c>
      <c r="R276" s="5">
        <f t="shared" si="102"/>
        <v>-0.05974358197061487</v>
      </c>
      <c r="S276" s="5">
        <f t="shared" si="103"/>
        <v>0.0253596459766802</v>
      </c>
      <c r="T276" s="61">
        <f t="shared" si="104"/>
        <v>35.811106884232544</v>
      </c>
      <c r="U276" s="62" t="s">
        <v>30</v>
      </c>
    </row>
    <row r="277" spans="1:22" ht="12.75">
      <c r="A277" s="2">
        <v>30</v>
      </c>
      <c r="B277" s="3">
        <v>273</v>
      </c>
      <c r="C277" s="4">
        <f t="shared" si="105"/>
        <v>-3.8178244534082153</v>
      </c>
      <c r="D277" s="30">
        <f t="shared" si="106"/>
        <v>-0.043230748883739144</v>
      </c>
      <c r="E277" s="5">
        <f t="shared" si="94"/>
        <v>4.68226411932287</v>
      </c>
      <c r="F277" s="4">
        <f t="shared" si="95"/>
        <v>-23</v>
      </c>
      <c r="G277" s="5">
        <f t="shared" si="96"/>
        <v>1.599126339859915</v>
      </c>
      <c r="H277" s="5">
        <f t="shared" si="93"/>
        <v>0.9995987320187387</v>
      </c>
      <c r="I277" s="5">
        <f t="shared" si="107"/>
        <v>0.21321684531465532</v>
      </c>
      <c r="J277" s="77">
        <f t="shared" si="108"/>
        <v>12.216541058795276</v>
      </c>
      <c r="K277" s="5">
        <f t="shared" si="109"/>
        <v>0.9970867748316261</v>
      </c>
      <c r="L277" s="4">
        <f t="shared" si="110"/>
        <v>150218970.43658626</v>
      </c>
      <c r="M277" s="5">
        <f t="shared" si="97"/>
        <v>-0.3907311284892737</v>
      </c>
      <c r="N277" s="5">
        <f t="shared" si="98"/>
        <v>0.9205048534524404</v>
      </c>
      <c r="O277" s="5">
        <f t="shared" si="99"/>
        <v>-0.4244748162096047</v>
      </c>
      <c r="P277" s="5">
        <f t="shared" si="100"/>
        <v>-0.06658430863422968</v>
      </c>
      <c r="Q277" s="5">
        <f t="shared" si="101"/>
        <v>0.9977808025030857</v>
      </c>
      <c r="R277" s="5">
        <f t="shared" si="102"/>
        <v>-0.06673240101151752</v>
      </c>
      <c r="S277" s="5">
        <f t="shared" si="103"/>
        <v>0.028326223654589536</v>
      </c>
      <c r="T277" s="61">
        <f t="shared" si="104"/>
        <v>35.9794955468951</v>
      </c>
      <c r="U277" s="62" t="s">
        <v>30</v>
      </c>
      <c r="V277" s="1" t="s">
        <v>28</v>
      </c>
    </row>
    <row r="278" spans="1:23" ht="12.75">
      <c r="A278" s="2" t="s">
        <v>9</v>
      </c>
      <c r="B278" s="3">
        <v>274</v>
      </c>
      <c r="C278" s="4">
        <f t="shared" si="105"/>
        <v>-4.215526435264416</v>
      </c>
      <c r="D278" s="30">
        <f t="shared" si="106"/>
        <v>-0.05001654180216839</v>
      </c>
      <c r="E278" s="5">
        <f t="shared" si="94"/>
        <v>4.69947832564391</v>
      </c>
      <c r="F278" s="4">
        <f t="shared" si="95"/>
        <v>-23</v>
      </c>
      <c r="G278" s="5">
        <f t="shared" si="96"/>
        <v>1.6020885654030077</v>
      </c>
      <c r="H278" s="5">
        <f t="shared" si="93"/>
        <v>0.999510437851845</v>
      </c>
      <c r="I278" s="5">
        <f t="shared" si="107"/>
        <v>0.21361180872040103</v>
      </c>
      <c r="J278" s="77">
        <f t="shared" si="108"/>
        <v>12.239171009331754</v>
      </c>
      <c r="K278" s="5">
        <f t="shared" si="109"/>
        <v>0.9976715311345575</v>
      </c>
      <c r="L278" s="4">
        <f t="shared" si="110"/>
        <v>150174940.7322941</v>
      </c>
      <c r="M278" s="5">
        <f t="shared" si="97"/>
        <v>-0.3907311284892737</v>
      </c>
      <c r="N278" s="5">
        <f t="shared" si="98"/>
        <v>0.9205048534524404</v>
      </c>
      <c r="O278" s="5">
        <f t="shared" si="99"/>
        <v>-0.4244748162096047</v>
      </c>
      <c r="P278" s="5">
        <f t="shared" si="100"/>
        <v>-0.07350845410881354</v>
      </c>
      <c r="Q278" s="5">
        <f t="shared" si="101"/>
        <v>0.99729459397639</v>
      </c>
      <c r="R278" s="5">
        <f t="shared" si="102"/>
        <v>-0.0737078638075459</v>
      </c>
      <c r="S278" s="5">
        <f t="shared" si="103"/>
        <v>0.03128713194291062</v>
      </c>
      <c r="T278" s="61">
        <f t="shared" si="104"/>
        <v>36.14625901450468</v>
      </c>
      <c r="U278" s="62" t="s">
        <v>30</v>
      </c>
      <c r="V278" s="32">
        <f>AVERAGE(T248:T277)</f>
        <v>33.37671812435278</v>
      </c>
      <c r="W278" s="1" t="s">
        <v>30</v>
      </c>
    </row>
    <row r="279" spans="1:21" ht="12.75">
      <c r="A279" s="2">
        <v>2</v>
      </c>
      <c r="B279" s="3">
        <v>275</v>
      </c>
      <c r="C279" s="4">
        <f t="shared" si="105"/>
        <v>-4.611979265659336</v>
      </c>
      <c r="D279" s="30">
        <f t="shared" si="106"/>
        <v>-0.056794747153919974</v>
      </c>
      <c r="E279" s="5">
        <f t="shared" si="94"/>
        <v>4.7166925319649495</v>
      </c>
      <c r="F279" s="4">
        <f t="shared" si="95"/>
        <v>-23</v>
      </c>
      <c r="G279" s="5">
        <f t="shared" si="96"/>
        <v>1.6050447787311137</v>
      </c>
      <c r="H279" s="5">
        <f t="shared" si="93"/>
        <v>0.9994135790938641</v>
      </c>
      <c r="I279" s="5">
        <f t="shared" si="107"/>
        <v>0.21400597049748182</v>
      </c>
      <c r="J279" s="77">
        <f t="shared" si="108"/>
        <v>12.261755029493992</v>
      </c>
      <c r="K279" s="5">
        <f t="shared" si="109"/>
        <v>0.9982576471308084</v>
      </c>
      <c r="L279" s="4">
        <f t="shared" si="110"/>
        <v>150130847.47689524</v>
      </c>
      <c r="M279" s="5">
        <f t="shared" si="97"/>
        <v>-0.3907311284892737</v>
      </c>
      <c r="N279" s="5">
        <f t="shared" si="98"/>
        <v>0.9205048534524404</v>
      </c>
      <c r="O279" s="5">
        <f t="shared" si="99"/>
        <v>-0.4244748162096047</v>
      </c>
      <c r="P279" s="5">
        <f t="shared" si="100"/>
        <v>-0.08040732673773009</v>
      </c>
      <c r="Q279" s="5">
        <f t="shared" si="101"/>
        <v>0.9967620888692005</v>
      </c>
      <c r="R279" s="5">
        <f t="shared" si="102"/>
        <v>-0.08066852425030532</v>
      </c>
      <c r="S279" s="5">
        <f t="shared" si="103"/>
        <v>0.03424175700504839</v>
      </c>
      <c r="T279" s="61">
        <f t="shared" si="104"/>
        <v>36.31135167411622</v>
      </c>
      <c r="U279" s="62" t="s">
        <v>30</v>
      </c>
    </row>
    <row r="280" spans="1:21" ht="12.75">
      <c r="A280" s="2">
        <v>3</v>
      </c>
      <c r="B280" s="3">
        <v>276</v>
      </c>
      <c r="C280" s="4">
        <f t="shared" si="105"/>
        <v>-5.007065467063177</v>
      </c>
      <c r="D280" s="30">
        <f t="shared" si="106"/>
        <v>-0.06356366281074435</v>
      </c>
      <c r="E280" s="5">
        <f t="shared" si="94"/>
        <v>4.73390673828599</v>
      </c>
      <c r="F280" s="4">
        <f t="shared" si="95"/>
        <v>-23</v>
      </c>
      <c r="G280" s="5">
        <f t="shared" si="96"/>
        <v>1.6079943846570999</v>
      </c>
      <c r="H280" s="5">
        <f t="shared" si="93"/>
        <v>0.9993082320175132</v>
      </c>
      <c r="I280" s="5">
        <f t="shared" si="107"/>
        <v>0.2143992512876133</v>
      </c>
      <c r="J280" s="77">
        <f t="shared" si="108"/>
        <v>12.284288572344167</v>
      </c>
      <c r="K280" s="5">
        <f t="shared" si="109"/>
        <v>0.998844951687131</v>
      </c>
      <c r="L280" s="4">
        <f t="shared" si="110"/>
        <v>150086703.7409563</v>
      </c>
      <c r="M280" s="5">
        <f t="shared" si="97"/>
        <v>-0.3907311284892737</v>
      </c>
      <c r="N280" s="5">
        <f t="shared" si="98"/>
        <v>0.9205048534524404</v>
      </c>
      <c r="O280" s="5">
        <f t="shared" si="99"/>
        <v>-0.4244748162096047</v>
      </c>
      <c r="P280" s="5">
        <f t="shared" si="100"/>
        <v>-0.08727858849478314</v>
      </c>
      <c r="Q280" s="5">
        <f t="shared" si="101"/>
        <v>0.9961839428490896</v>
      </c>
      <c r="R280" s="5">
        <f t="shared" si="102"/>
        <v>-0.08761292442153411</v>
      </c>
      <c r="S280" s="5">
        <f t="shared" si="103"/>
        <v>0.037189479991416675</v>
      </c>
      <c r="T280" s="61">
        <f t="shared" si="104"/>
        <v>36.4747297029246</v>
      </c>
      <c r="U280" s="62" t="s">
        <v>30</v>
      </c>
    </row>
    <row r="281" spans="1:21" ht="12.75">
      <c r="A281" s="2">
        <v>4</v>
      </c>
      <c r="B281" s="3">
        <v>277</v>
      </c>
      <c r="C281" s="4">
        <f t="shared" si="105"/>
        <v>-5.400667966907845</v>
      </c>
      <c r="D281" s="30">
        <f t="shared" si="106"/>
        <v>-0.07032157271410419</v>
      </c>
      <c r="E281" s="5">
        <f t="shared" si="94"/>
        <v>4.751120944607029</v>
      </c>
      <c r="F281" s="4">
        <f t="shared" si="95"/>
        <v>-23</v>
      </c>
      <c r="G281" s="5">
        <f t="shared" si="96"/>
        <v>1.61093678196438</v>
      </c>
      <c r="H281" s="5">
        <f t="shared" si="93"/>
        <v>0.9991944800963484</v>
      </c>
      <c r="I281" s="5">
        <f t="shared" si="107"/>
        <v>0.214791570928584</v>
      </c>
      <c r="J281" s="77">
        <f t="shared" si="108"/>
        <v>12.306767044882381</v>
      </c>
      <c r="K281" s="5">
        <f t="shared" si="109"/>
        <v>0.9994332725599474</v>
      </c>
      <c r="L281" s="4">
        <f t="shared" si="110"/>
        <v>150042522.63291496</v>
      </c>
      <c r="M281" s="5">
        <f t="shared" si="97"/>
        <v>-0.3907311284892737</v>
      </c>
      <c r="N281" s="5">
        <f t="shared" si="98"/>
        <v>0.9205048534524404</v>
      </c>
      <c r="O281" s="5">
        <f t="shared" si="99"/>
        <v>-0.4244748162096047</v>
      </c>
      <c r="P281" s="5">
        <f t="shared" si="100"/>
        <v>-0.09411991979435382</v>
      </c>
      <c r="Q281" s="5">
        <f t="shared" si="101"/>
        <v>0.9955608673998313</v>
      </c>
      <c r="R281" s="5">
        <f t="shared" si="102"/>
        <v>-0.09453959358624923</v>
      </c>
      <c r="S281" s="5">
        <f t="shared" si="103"/>
        <v>0.04012967661205387</v>
      </c>
      <c r="T281" s="61">
        <f t="shared" si="104"/>
        <v>36.6363510842148</v>
      </c>
      <c r="U281" s="62" t="s">
        <v>30</v>
      </c>
    </row>
    <row r="282" spans="1:21" ht="12.75">
      <c r="A282" s="2">
        <v>5</v>
      </c>
      <c r="B282" s="3">
        <v>278</v>
      </c>
      <c r="C282" s="4">
        <f t="shared" si="105"/>
        <v>-5.792670132277916</v>
      </c>
      <c r="D282" s="30">
        <f t="shared" si="106"/>
        <v>-0.07706674656218485</v>
      </c>
      <c r="E282" s="5">
        <f t="shared" si="94"/>
        <v>4.76833515092807</v>
      </c>
      <c r="F282" s="4">
        <f t="shared" si="95"/>
        <v>-23</v>
      </c>
      <c r="G282" s="5">
        <f t="shared" si="96"/>
        <v>1.6138713629408792</v>
      </c>
      <c r="H282" s="5">
        <f t="shared" si="93"/>
        <v>0.9990724140686033</v>
      </c>
      <c r="I282" s="5">
        <f t="shared" si="107"/>
        <v>0.21518284839211724</v>
      </c>
      <c r="J282" s="77">
        <f t="shared" si="108"/>
        <v>12.329185804486393</v>
      </c>
      <c r="K282" s="5">
        <f t="shared" si="109"/>
        <v>1.0000224364442716</v>
      </c>
      <c r="L282" s="4">
        <f t="shared" si="110"/>
        <v>149998317.294995</v>
      </c>
      <c r="M282" s="5">
        <f t="shared" si="97"/>
        <v>-0.3907311284892737</v>
      </c>
      <c r="N282" s="5">
        <f t="shared" si="98"/>
        <v>0.9205048534524404</v>
      </c>
      <c r="O282" s="5">
        <f t="shared" si="99"/>
        <v>-0.4244748162096047</v>
      </c>
      <c r="P282" s="5">
        <f t="shared" si="100"/>
        <v>-0.1009290209434411</v>
      </c>
      <c r="Q282" s="5">
        <f t="shared" si="101"/>
        <v>0.9948936288525515</v>
      </c>
      <c r="R282" s="5">
        <f t="shared" si="102"/>
        <v>-0.10144704721835072</v>
      </c>
      <c r="S282" s="5">
        <f t="shared" si="103"/>
        <v>0.043061716723016515</v>
      </c>
      <c r="T282" s="61">
        <f t="shared" si="104"/>
        <v>36.796175620512074</v>
      </c>
      <c r="U282" s="62" t="s">
        <v>30</v>
      </c>
    </row>
    <row r="283" spans="1:21" ht="12.75">
      <c r="A283" s="2">
        <v>6</v>
      </c>
      <c r="B283" s="3">
        <v>279</v>
      </c>
      <c r="C283" s="4">
        <f t="shared" si="105"/>
        <v>-6.182955804471733</v>
      </c>
      <c r="D283" s="30">
        <f t="shared" si="106"/>
        <v>-0.08379743953731897</v>
      </c>
      <c r="E283" s="5">
        <f t="shared" si="94"/>
        <v>4.78554935724911</v>
      </c>
      <c r="F283" s="4">
        <f t="shared" si="95"/>
        <v>-23</v>
      </c>
      <c r="G283" s="5">
        <f t="shared" si="96"/>
        <v>1.616797512927837</v>
      </c>
      <c r="H283" s="5">
        <f t="shared" si="93"/>
        <v>0.9989421320039307</v>
      </c>
      <c r="I283" s="5">
        <f t="shared" si="107"/>
        <v>0.21557300172371158</v>
      </c>
      <c r="J283" s="77">
        <f t="shared" si="108"/>
        <v>12.351540155464685</v>
      </c>
      <c r="K283" s="5">
        <f t="shared" si="109"/>
        <v>1.0006122690238461</v>
      </c>
      <c r="L283" s="4">
        <f t="shared" si="110"/>
        <v>149954100.89908475</v>
      </c>
      <c r="M283" s="5">
        <f t="shared" si="97"/>
        <v>-0.3907311284892737</v>
      </c>
      <c r="N283" s="5">
        <f t="shared" si="98"/>
        <v>0.9205048534524404</v>
      </c>
      <c r="O283" s="5">
        <f t="shared" si="99"/>
        <v>-0.4244748162096047</v>
      </c>
      <c r="P283" s="5">
        <f t="shared" si="100"/>
        <v>-0.10770361355710455</v>
      </c>
      <c r="Q283" s="5">
        <f t="shared" si="101"/>
        <v>0.9941830473442714</v>
      </c>
      <c r="R283" s="5">
        <f t="shared" si="102"/>
        <v>-0.10833378606164093</v>
      </c>
      <c r="S283" s="5">
        <f t="shared" si="103"/>
        <v>0.04598496392780567</v>
      </c>
      <c r="T283" s="61">
        <f t="shared" si="104"/>
        <v>36.95416494391061</v>
      </c>
      <c r="U283" s="62" t="s">
        <v>30</v>
      </c>
    </row>
    <row r="284" spans="1:21" ht="12.75">
      <c r="A284" s="2">
        <v>7</v>
      </c>
      <c r="B284" s="3">
        <v>280</v>
      </c>
      <c r="C284" s="4">
        <f t="shared" si="105"/>
        <v>-6.571409333421611</v>
      </c>
      <c r="D284" s="30">
        <f t="shared" si="106"/>
        <v>-0.09051189207607961</v>
      </c>
      <c r="E284" s="5">
        <f t="shared" si="94"/>
        <v>4.802763563570149</v>
      </c>
      <c r="F284" s="4">
        <f t="shared" si="95"/>
        <v>-23</v>
      </c>
      <c r="G284" s="5">
        <f t="shared" si="96"/>
        <v>1.6197146098847397</v>
      </c>
      <c r="H284" s="5">
        <f t="shared" si="93"/>
        <v>0.998803739372466</v>
      </c>
      <c r="I284" s="5">
        <f t="shared" si="107"/>
        <v>0.21596194798463195</v>
      </c>
      <c r="J284" s="77">
        <f t="shared" si="108"/>
        <v>12.373825345732772</v>
      </c>
      <c r="K284" s="5">
        <f t="shared" si="109"/>
        <v>1.0012025950224794</v>
      </c>
      <c r="L284" s="4">
        <f t="shared" si="110"/>
        <v>149909886.64257994</v>
      </c>
      <c r="M284" s="5">
        <f t="shared" si="97"/>
        <v>-0.3907311284892737</v>
      </c>
      <c r="N284" s="5">
        <f t="shared" si="98"/>
        <v>0.9205048534524404</v>
      </c>
      <c r="O284" s="5">
        <f t="shared" si="99"/>
        <v>-0.4244748162096047</v>
      </c>
      <c r="P284" s="5">
        <f t="shared" si="100"/>
        <v>-0.11444144193486322</v>
      </c>
      <c r="Q284" s="5">
        <f t="shared" si="101"/>
        <v>0.9934299957057212</v>
      </c>
      <c r="R284" s="5">
        <f t="shared" si="102"/>
        <v>-0.11519829522921274</v>
      </c>
      <c r="S284" s="5">
        <f t="shared" si="103"/>
        <v>0.04889877519507986</v>
      </c>
      <c r="T284" s="61">
        <f t="shared" si="104"/>
        <v>37.11028252356452</v>
      </c>
      <c r="U284" s="62" t="s">
        <v>30</v>
      </c>
    </row>
    <row r="285" spans="1:21" ht="12.75">
      <c r="A285" s="2">
        <v>8</v>
      </c>
      <c r="B285" s="3">
        <v>281</v>
      </c>
      <c r="C285" s="4">
        <f t="shared" si="105"/>
        <v>-6.957915611963327</v>
      </c>
      <c r="D285" s="30">
        <f t="shared" si="106"/>
        <v>-0.09720832968418003</v>
      </c>
      <c r="E285" s="5">
        <f t="shared" si="94"/>
        <v>4.81997776989119</v>
      </c>
      <c r="F285" s="4">
        <f t="shared" si="95"/>
        <v>-23</v>
      </c>
      <c r="G285" s="5">
        <f t="shared" si="96"/>
        <v>1.6226220239716878</v>
      </c>
      <c r="H285" s="5">
        <f t="shared" si="93"/>
        <v>0.9986573491155897</v>
      </c>
      <c r="I285" s="5">
        <f t="shared" si="107"/>
        <v>0.21634960319622504</v>
      </c>
      <c r="J285" s="77">
        <f t="shared" si="108"/>
        <v>12.396036563622683</v>
      </c>
      <c r="K285" s="5">
        <f t="shared" si="109"/>
        <v>1.0017932382565746</v>
      </c>
      <c r="L285" s="4">
        <f t="shared" si="110"/>
        <v>149865687.74419338</v>
      </c>
      <c r="M285" s="5">
        <f t="shared" si="97"/>
        <v>-0.3907311284892737</v>
      </c>
      <c r="N285" s="5">
        <f t="shared" si="98"/>
        <v>0.9205048534524404</v>
      </c>
      <c r="O285" s="5">
        <f t="shared" si="99"/>
        <v>-0.4244748162096047</v>
      </c>
      <c r="P285" s="5">
        <f t="shared" si="100"/>
        <v>-0.12114027439573491</v>
      </c>
      <c r="Q285" s="5">
        <f t="shared" si="101"/>
        <v>0.992635398280419</v>
      </c>
      <c r="R285" s="5">
        <f t="shared" si="102"/>
        <v>-0.12203904334420365</v>
      </c>
      <c r="S285" s="5">
        <f t="shared" si="103"/>
        <v>0.051802500493926824</v>
      </c>
      <c r="T285" s="61">
        <f t="shared" si="104"/>
        <v>37.264493670332044</v>
      </c>
      <c r="U285" s="62" t="s">
        <v>30</v>
      </c>
    </row>
    <row r="286" spans="1:21" ht="12.75">
      <c r="A286" s="2">
        <v>9</v>
      </c>
      <c r="B286" s="3">
        <v>282</v>
      </c>
      <c r="C286" s="4">
        <f t="shared" si="105"/>
        <v>-7.3423601099451</v>
      </c>
      <c r="D286" s="30">
        <f t="shared" si="106"/>
        <v>-0.10388496279821144</v>
      </c>
      <c r="E286" s="5">
        <f t="shared" si="94"/>
        <v>4.837191976212229</v>
      </c>
      <c r="F286" s="4">
        <f t="shared" si="95"/>
        <v>-23</v>
      </c>
      <c r="G286" s="5">
        <f t="shared" si="96"/>
        <v>1.6255191171505308</v>
      </c>
      <c r="H286" s="5">
        <f t="shared" si="93"/>
        <v>0.9985030817177197</v>
      </c>
      <c r="I286" s="5">
        <f t="shared" si="107"/>
        <v>0.21673588228673743</v>
      </c>
      <c r="J286" s="77">
        <f t="shared" si="108"/>
        <v>12.418168934835823</v>
      </c>
      <c r="K286" s="5">
        <f t="shared" si="109"/>
        <v>1.002384021688822</v>
      </c>
      <c r="L286" s="4">
        <f t="shared" si="110"/>
        <v>149821517.43973386</v>
      </c>
      <c r="M286" s="5">
        <f t="shared" si="97"/>
        <v>-0.3907311284892737</v>
      </c>
      <c r="N286" s="5">
        <f t="shared" si="98"/>
        <v>0.9205048534524404</v>
      </c>
      <c r="O286" s="5">
        <f t="shared" si="99"/>
        <v>-0.4244748162096047</v>
      </c>
      <c r="P286" s="5">
        <f t="shared" si="100"/>
        <v>-0.12779790456971318</v>
      </c>
      <c r="Q286" s="5">
        <f t="shared" si="101"/>
        <v>0.9918002296771212</v>
      </c>
      <c r="R286" s="5">
        <f t="shared" si="102"/>
        <v>-0.12885448172493122</v>
      </c>
      <c r="S286" s="5">
        <f t="shared" si="103"/>
        <v>0.05469548244797404</v>
      </c>
      <c r="T286" s="61">
        <f t="shared" si="104"/>
        <v>37.416765538569564</v>
      </c>
      <c r="U286" s="62" t="s">
        <v>30</v>
      </c>
    </row>
    <row r="287" spans="1:21" ht="12.75">
      <c r="A287" s="2">
        <v>10</v>
      </c>
      <c r="B287" s="3">
        <v>283</v>
      </c>
      <c r="C287" s="4">
        <f t="shared" si="105"/>
        <v>-7.7246289081652275</v>
      </c>
      <c r="D287" s="30">
        <f t="shared" si="106"/>
        <v>-0.11053998669614547</v>
      </c>
      <c r="E287" s="5">
        <f t="shared" si="94"/>
        <v>4.854406182533269</v>
      </c>
      <c r="F287" s="4">
        <f t="shared" si="95"/>
        <v>-23</v>
      </c>
      <c r="G287" s="5">
        <f t="shared" si="96"/>
        <v>1.6284052428061089</v>
      </c>
      <c r="H287" s="5">
        <f t="shared" si="93"/>
        <v>0.9983410652784275</v>
      </c>
      <c r="I287" s="5">
        <f t="shared" si="107"/>
        <v>0.21712069904081452</v>
      </c>
      <c r="J287" s="77">
        <f t="shared" si="108"/>
        <v>12.440217519549464</v>
      </c>
      <c r="K287" s="5">
        <f t="shared" si="109"/>
        <v>1.002974767483055</v>
      </c>
      <c r="L287" s="4">
        <f t="shared" si="110"/>
        <v>149777388.97785503</v>
      </c>
      <c r="M287" s="5">
        <f t="shared" si="97"/>
        <v>-0.3907311284892737</v>
      </c>
      <c r="N287" s="5">
        <f t="shared" si="98"/>
        <v>0.9205048534524404</v>
      </c>
      <c r="O287" s="5">
        <f t="shared" si="99"/>
        <v>-0.4244748162096047</v>
      </c>
      <c r="P287" s="5">
        <f t="shared" si="100"/>
        <v>-0.13441215264358358</v>
      </c>
      <c r="Q287" s="5">
        <f t="shared" si="101"/>
        <v>0.9909255134578572</v>
      </c>
      <c r="R287" s="5">
        <f t="shared" si="102"/>
        <v>-0.13564304361742519</v>
      </c>
      <c r="S287" s="5">
        <f t="shared" si="103"/>
        <v>0.05757705600961795</v>
      </c>
      <c r="T287" s="61">
        <f t="shared" si="104"/>
        <v>37.56706712507904</v>
      </c>
      <c r="U287" s="62" t="s">
        <v>30</v>
      </c>
    </row>
    <row r="288" spans="1:21" ht="12.75">
      <c r="A288" s="2">
        <v>11</v>
      </c>
      <c r="B288" s="3">
        <v>284</v>
      </c>
      <c r="C288" s="4">
        <f t="shared" si="105"/>
        <v>-8.10460873212868</v>
      </c>
      <c r="D288" s="30">
        <f t="shared" si="106"/>
        <v>-0.11717158145838943</v>
      </c>
      <c r="E288" s="5">
        <f t="shared" si="94"/>
        <v>4.87162038885431</v>
      </c>
      <c r="F288" s="4">
        <f t="shared" si="95"/>
        <v>-23</v>
      </c>
      <c r="G288" s="5">
        <f t="shared" si="96"/>
        <v>1.6312797453889674</v>
      </c>
      <c r="H288" s="5">
        <f t="shared" si="93"/>
        <v>0.9981714355841209</v>
      </c>
      <c r="I288" s="5">
        <f t="shared" si="107"/>
        <v>0.2175039660518623</v>
      </c>
      <c r="J288" s="77">
        <f t="shared" si="108"/>
        <v>12.462177309687231</v>
      </c>
      <c r="K288" s="5">
        <f t="shared" si="109"/>
        <v>1.0035652970602311</v>
      </c>
      <c r="L288" s="4">
        <f t="shared" si="110"/>
        <v>149733315.61577803</v>
      </c>
      <c r="M288" s="5">
        <f t="shared" si="97"/>
        <v>-0.3907311284892737</v>
      </c>
      <c r="N288" s="5">
        <f t="shared" si="98"/>
        <v>0.9205048534524404</v>
      </c>
      <c r="O288" s="5">
        <f t="shared" si="99"/>
        <v>-0.4244748162096047</v>
      </c>
      <c r="P288" s="5">
        <f t="shared" si="100"/>
        <v>-0.14098086655912404</v>
      </c>
      <c r="Q288" s="5">
        <f t="shared" si="101"/>
        <v>0.9900123207638571</v>
      </c>
      <c r="R288" s="5">
        <f t="shared" si="102"/>
        <v>-0.14240314347840477</v>
      </c>
      <c r="S288" s="5">
        <f t="shared" si="103"/>
        <v>0.06044654815566583</v>
      </c>
      <c r="T288" s="61">
        <f t="shared" si="104"/>
        <v>37.71536926521757</v>
      </c>
      <c r="U288" s="62" t="s">
        <v>30</v>
      </c>
    </row>
    <row r="289" spans="1:21" ht="12.75">
      <c r="A289" s="2">
        <v>12</v>
      </c>
      <c r="B289" s="3">
        <v>285</v>
      </c>
      <c r="C289" s="4">
        <f t="shared" si="105"/>
        <v>-8.482186985613021</v>
      </c>
      <c r="D289" s="30">
        <f t="shared" si="106"/>
        <v>-0.12377791198107557</v>
      </c>
      <c r="E289" s="5">
        <f t="shared" si="94"/>
        <v>4.888834595175349</v>
      </c>
      <c r="F289" s="4">
        <f t="shared" si="95"/>
        <v>-23</v>
      </c>
      <c r="G289" s="5">
        <f t="shared" si="96"/>
        <v>1.6341419600809277</v>
      </c>
      <c r="H289" s="5">
        <f t="shared" si="93"/>
        <v>0.9979943361785061</v>
      </c>
      <c r="I289" s="5">
        <f t="shared" si="107"/>
        <v>0.21788559467745702</v>
      </c>
      <c r="J289" s="77">
        <f t="shared" si="108"/>
        <v>12.48404322636426</v>
      </c>
      <c r="K289" s="5">
        <f t="shared" si="109"/>
        <v>1.0041554311555316</v>
      </c>
      <c r="L289" s="4">
        <f t="shared" si="110"/>
        <v>149689310.61498868</v>
      </c>
      <c r="M289" s="5">
        <f t="shared" si="97"/>
        <v>-0.3907311284892737</v>
      </c>
      <c r="N289" s="5">
        <f t="shared" si="98"/>
        <v>0.9205048534524404</v>
      </c>
      <c r="O289" s="5">
        <f t="shared" si="99"/>
        <v>-0.4244748162096047</v>
      </c>
      <c r="P289" s="5">
        <f t="shared" si="100"/>
        <v>-0.14750192316186697</v>
      </c>
      <c r="Q289" s="5">
        <f t="shared" si="101"/>
        <v>0.9890617688817775</v>
      </c>
      <c r="R289" s="5">
        <f t="shared" si="102"/>
        <v>-0.14913317631175962</v>
      </c>
      <c r="S289" s="5">
        <f t="shared" si="103"/>
        <v>0.06330327760568874</v>
      </c>
      <c r="T289" s="61">
        <f t="shared" si="104"/>
        <v>37.86164462618561</v>
      </c>
      <c r="U289" s="62" t="s">
        <v>30</v>
      </c>
    </row>
    <row r="290" spans="1:21" ht="12.75">
      <c r="A290" s="2">
        <v>13</v>
      </c>
      <c r="B290" s="3">
        <v>286</v>
      </c>
      <c r="C290" s="4">
        <f t="shared" si="105"/>
        <v>-8.857251784032938</v>
      </c>
      <c r="D290" s="30">
        <f t="shared" si="106"/>
        <v>-0.1303571280431215</v>
      </c>
      <c r="E290" s="5">
        <f t="shared" si="94"/>
        <v>4.9060488014963894</v>
      </c>
      <c r="F290" s="4">
        <f t="shared" si="95"/>
        <v>-23</v>
      </c>
      <c r="G290" s="5">
        <f t="shared" si="96"/>
        <v>1.6369912124849033</v>
      </c>
      <c r="H290" s="5">
        <f t="shared" si="93"/>
        <v>0.9978099184309914</v>
      </c>
      <c r="I290" s="5">
        <f t="shared" si="107"/>
        <v>0.21826549499798711</v>
      </c>
      <c r="J290" s="77">
        <f t="shared" si="108"/>
        <v>12.50581011751752</v>
      </c>
      <c r="K290" s="5">
        <f t="shared" si="109"/>
        <v>1.004744989876553</v>
      </c>
      <c r="L290" s="4">
        <f t="shared" si="110"/>
        <v>149645387.23691204</v>
      </c>
      <c r="M290" s="5">
        <f t="shared" si="97"/>
        <v>-0.3907311284892737</v>
      </c>
      <c r="N290" s="5">
        <f t="shared" si="98"/>
        <v>0.9205048534524404</v>
      </c>
      <c r="O290" s="5">
        <f t="shared" si="99"/>
        <v>-0.4244748162096047</v>
      </c>
      <c r="P290" s="5">
        <f t="shared" si="100"/>
        <v>-0.1539732292987157</v>
      </c>
      <c r="Q290" s="5">
        <f t="shared" si="101"/>
        <v>0.9880750197527135</v>
      </c>
      <c r="R290" s="5">
        <f t="shared" si="102"/>
        <v>-0.15583151706157974</v>
      </c>
      <c r="S290" s="5">
        <f t="shared" si="103"/>
        <v>0.06614655456437794</v>
      </c>
      <c r="T290" s="61">
        <f t="shared" si="104"/>
        <v>38.00586769751549</v>
      </c>
      <c r="U290" s="62" t="s">
        <v>30</v>
      </c>
    </row>
    <row r="291" spans="1:21" ht="12.75">
      <c r="A291" s="2">
        <v>14</v>
      </c>
      <c r="B291" s="3">
        <v>287</v>
      </c>
      <c r="C291" s="4">
        <f t="shared" si="105"/>
        <v>-9.229691987594133</v>
      </c>
      <c r="D291" s="30">
        <f t="shared" si="106"/>
        <v>-0.13690736442846527</v>
      </c>
      <c r="E291" s="5">
        <f t="shared" si="94"/>
        <v>4.92326300781743</v>
      </c>
      <c r="F291" s="4">
        <f t="shared" si="95"/>
        <v>-23</v>
      </c>
      <c r="G291" s="5">
        <f t="shared" si="96"/>
        <v>1.6398268183403726</v>
      </c>
      <c r="H291" s="5">
        <f t="shared" si="93"/>
        <v>0.9976183416021633</v>
      </c>
      <c r="I291" s="5">
        <f t="shared" si="107"/>
        <v>0.21864357577871635</v>
      </c>
      <c r="J291" s="77">
        <f t="shared" si="108"/>
        <v>12.52747275573217</v>
      </c>
      <c r="K291" s="5">
        <f t="shared" si="109"/>
        <v>1.0053337927625645</v>
      </c>
      <c r="L291" s="4">
        <f t="shared" si="110"/>
        <v>149601558.73856613</v>
      </c>
      <c r="M291" s="5">
        <f t="shared" si="97"/>
        <v>-0.3907311284892737</v>
      </c>
      <c r="N291" s="5">
        <f t="shared" si="98"/>
        <v>0.9205048534524404</v>
      </c>
      <c r="O291" s="5">
        <f t="shared" si="99"/>
        <v>-0.4244748162096047</v>
      </c>
      <c r="P291" s="5">
        <f t="shared" si="100"/>
        <v>-0.16039272286287226</v>
      </c>
      <c r="Q291" s="5">
        <f t="shared" si="101"/>
        <v>0.987053278426567</v>
      </c>
      <c r="R291" s="5">
        <f t="shared" si="102"/>
        <v>-0.16249652006480306</v>
      </c>
      <c r="S291" s="5">
        <f t="shared" si="103"/>
        <v>0.06897568048920762</v>
      </c>
      <c r="T291" s="61">
        <f t="shared" si="104"/>
        <v>38.14801477878833</v>
      </c>
      <c r="U291" s="62" t="s">
        <v>30</v>
      </c>
    </row>
    <row r="292" spans="1:21" ht="12.75">
      <c r="A292" s="2">
        <v>15</v>
      </c>
      <c r="B292" s="3">
        <v>288</v>
      </c>
      <c r="C292" s="4">
        <f t="shared" si="105"/>
        <v>-9.5993972342263</v>
      </c>
      <c r="D292" s="30">
        <f t="shared" si="106"/>
        <v>-0.1434267411047453</v>
      </c>
      <c r="E292" s="5">
        <f t="shared" si="94"/>
        <v>4.940477214138469</v>
      </c>
      <c r="F292" s="4">
        <f t="shared" si="95"/>
        <v>-23</v>
      </c>
      <c r="G292" s="5">
        <f t="shared" si="96"/>
        <v>1.6426480832659245</v>
      </c>
      <c r="H292" s="5">
        <f t="shared" si="93"/>
        <v>0.9974197729054265</v>
      </c>
      <c r="I292" s="5">
        <f t="shared" si="107"/>
        <v>0.2190197444354566</v>
      </c>
      <c r="J292" s="77">
        <f t="shared" si="108"/>
        <v>12.549025836274739</v>
      </c>
      <c r="K292" s="5">
        <f t="shared" si="109"/>
        <v>1.0059216588448123</v>
      </c>
      <c r="L292" s="4">
        <f t="shared" si="110"/>
        <v>149557838.36819735</v>
      </c>
      <c r="M292" s="5">
        <f t="shared" si="97"/>
        <v>-0.3907311284892737</v>
      </c>
      <c r="N292" s="5">
        <f t="shared" si="98"/>
        <v>0.9205048534524404</v>
      </c>
      <c r="O292" s="5">
        <f t="shared" si="99"/>
        <v>-0.4244748162096047</v>
      </c>
      <c r="P292" s="5">
        <f t="shared" si="100"/>
        <v>-0.1667583737846586</v>
      </c>
      <c r="Q292" s="5">
        <f t="shared" si="101"/>
        <v>0.985997791464411</v>
      </c>
      <c r="R292" s="5">
        <f t="shared" si="102"/>
        <v>-0.16912651856652527</v>
      </c>
      <c r="S292" s="5">
        <f t="shared" si="103"/>
        <v>0.07178994788469611</v>
      </c>
      <c r="T292" s="61">
        <f t="shared" si="104"/>
        <v>38.288063964613805</v>
      </c>
      <c r="U292" s="62" t="s">
        <v>30</v>
      </c>
    </row>
    <row r="293" spans="1:21" ht="12.75">
      <c r="A293" s="2">
        <v>16</v>
      </c>
      <c r="B293" s="3">
        <v>289</v>
      </c>
      <c r="C293" s="4">
        <f t="shared" si="105"/>
        <v>-9.966257972286005</v>
      </c>
      <c r="D293" s="30">
        <f t="shared" si="106"/>
        <v>-0.1499133634595442</v>
      </c>
      <c r="E293" s="5">
        <f t="shared" si="94"/>
        <v>4.9576914204595095</v>
      </c>
      <c r="F293" s="4">
        <f t="shared" si="95"/>
        <v>-23</v>
      </c>
      <c r="G293" s="5">
        <f t="shared" si="96"/>
        <v>1.6454543025303068</v>
      </c>
      <c r="H293" s="5">
        <f t="shared" si="93"/>
        <v>0.9972143875638624</v>
      </c>
      <c r="I293" s="5">
        <f t="shared" si="107"/>
        <v>0.2193939070040409</v>
      </c>
      <c r="J293" s="77">
        <f t="shared" si="108"/>
        <v>12.570463975344046</v>
      </c>
      <c r="K293" s="5">
        <f t="shared" si="109"/>
        <v>1.006508406707841</v>
      </c>
      <c r="L293" s="4">
        <f t="shared" si="110"/>
        <v>149514239.36089966</v>
      </c>
      <c r="M293" s="5">
        <f t="shared" si="97"/>
        <v>-0.3907311284892737</v>
      </c>
      <c r="N293" s="5">
        <f t="shared" si="98"/>
        <v>0.9205048534524404</v>
      </c>
      <c r="O293" s="5">
        <f t="shared" si="99"/>
        <v>-0.4244748162096047</v>
      </c>
      <c r="P293" s="5">
        <f t="shared" si="100"/>
        <v>-0.17306818496697612</v>
      </c>
      <c r="Q293" s="5">
        <f t="shared" si="101"/>
        <v>0.9849098452915559</v>
      </c>
      <c r="R293" s="5">
        <f t="shared" si="102"/>
        <v>-0.17571982430101912</v>
      </c>
      <c r="S293" s="5">
        <f t="shared" si="103"/>
        <v>0.07458864012455912</v>
      </c>
      <c r="T293" s="61">
        <f t="shared" si="104"/>
        <v>38.425995126913044</v>
      </c>
      <c r="U293" s="62" t="s">
        <v>30</v>
      </c>
    </row>
    <row r="294" spans="1:21" ht="12.75">
      <c r="A294" s="2">
        <v>17</v>
      </c>
      <c r="B294" s="3">
        <v>290</v>
      </c>
      <c r="C294" s="4">
        <f t="shared" si="105"/>
        <v>-10.330165493019097</v>
      </c>
      <c r="D294" s="30">
        <f t="shared" si="106"/>
        <v>-0.15636532259516564</v>
      </c>
      <c r="E294" s="5">
        <f t="shared" si="94"/>
        <v>4.974905626780549</v>
      </c>
      <c r="F294" s="4">
        <f t="shared" si="95"/>
        <v>-23</v>
      </c>
      <c r="G294" s="5">
        <f t="shared" si="96"/>
        <v>1.648244760853401</v>
      </c>
      <c r="H294" s="5">
        <f t="shared" si="93"/>
        <v>0.997002368861331</v>
      </c>
      <c r="I294" s="5">
        <f t="shared" si="107"/>
        <v>0.2197659681137868</v>
      </c>
      <c r="J294" s="77">
        <f t="shared" si="108"/>
        <v>12.591781708550743</v>
      </c>
      <c r="K294" s="5">
        <f t="shared" si="109"/>
        <v>1.007093854551805</v>
      </c>
      <c r="L294" s="4">
        <f t="shared" si="110"/>
        <v>149470774.93421933</v>
      </c>
      <c r="M294" s="5">
        <f t="shared" si="97"/>
        <v>-0.3907311284892737</v>
      </c>
      <c r="N294" s="5">
        <f t="shared" si="98"/>
        <v>0.9205048534524404</v>
      </c>
      <c r="O294" s="5">
        <f t="shared" si="99"/>
        <v>-0.4244748162096047</v>
      </c>
      <c r="P294" s="5">
        <f t="shared" si="100"/>
        <v>-0.17932019316427714</v>
      </c>
      <c r="Q294" s="5">
        <f t="shared" si="101"/>
        <v>0.9837907645040821</v>
      </c>
      <c r="R294" s="5">
        <f t="shared" si="102"/>
        <v>-0.18227472714146736</v>
      </c>
      <c r="S294" s="5">
        <f t="shared" si="103"/>
        <v>0.0773710313030302</v>
      </c>
      <c r="T294" s="61">
        <f t="shared" si="104"/>
        <v>38.561789894550714</v>
      </c>
      <c r="U294" s="62" t="s">
        <v>30</v>
      </c>
    </row>
    <row r="295" spans="1:21" ht="12.75">
      <c r="A295" s="2">
        <v>18</v>
      </c>
      <c r="B295" s="3">
        <v>291</v>
      </c>
      <c r="C295" s="4">
        <f t="shared" si="105"/>
        <v>-10.69101196277334</v>
      </c>
      <c r="D295" s="30">
        <f t="shared" si="106"/>
        <v>-0.16278069568277526</v>
      </c>
      <c r="E295" s="5">
        <f t="shared" si="94"/>
        <v>4.992119833101589</v>
      </c>
      <c r="F295" s="4">
        <f t="shared" si="95"/>
        <v>-23</v>
      </c>
      <c r="G295" s="5">
        <f t="shared" si="96"/>
        <v>1.651018732238555</v>
      </c>
      <c r="H295" s="5">
        <f t="shared" si="93"/>
        <v>0.9967839081868087</v>
      </c>
      <c r="I295" s="5">
        <f t="shared" si="107"/>
        <v>0.22013583096514067</v>
      </c>
      <c r="J295" s="77">
        <f t="shared" si="108"/>
        <v>12.612973489636424</v>
      </c>
      <c r="K295" s="5">
        <f t="shared" si="109"/>
        <v>1.0076778202557433</v>
      </c>
      <c r="L295" s="4">
        <f t="shared" si="110"/>
        <v>149427458.28374833</v>
      </c>
      <c r="M295" s="5">
        <f t="shared" si="97"/>
        <v>-0.3907311284892737</v>
      </c>
      <c r="N295" s="5">
        <f t="shared" si="98"/>
        <v>0.9205048534524404</v>
      </c>
      <c r="O295" s="5">
        <f t="shared" si="99"/>
        <v>-0.4244748162096047</v>
      </c>
      <c r="P295" s="5">
        <f t="shared" si="100"/>
        <v>-0.18551246980408934</v>
      </c>
      <c r="Q295" s="5">
        <f t="shared" si="101"/>
        <v>0.9826419101316547</v>
      </c>
      <c r="R295" s="5">
        <f t="shared" si="102"/>
        <v>-0.18878949482139867</v>
      </c>
      <c r="S295" s="5">
        <f t="shared" si="103"/>
        <v>0.08013638611661732</v>
      </c>
      <c r="T295" s="61">
        <f t="shared" si="104"/>
        <v>38.6954316303681</v>
      </c>
      <c r="U295" s="62" t="s">
        <v>30</v>
      </c>
    </row>
    <row r="296" spans="1:21" ht="12.75">
      <c r="A296" s="2">
        <v>19</v>
      </c>
      <c r="B296" s="3">
        <v>292</v>
      </c>
      <c r="C296" s="4">
        <f t="shared" si="105"/>
        <v>-11.048690454952077</v>
      </c>
      <c r="D296" s="30">
        <f t="shared" si="106"/>
        <v>-0.16915754637656197</v>
      </c>
      <c r="E296" s="5">
        <f t="shared" si="94"/>
        <v>5.009334039422629</v>
      </c>
      <c r="F296" s="4">
        <f t="shared" si="95"/>
        <v>-23</v>
      </c>
      <c r="G296" s="5">
        <f t="shared" si="96"/>
        <v>1.6537754798377058</v>
      </c>
      <c r="H296" s="5">
        <f t="shared" si="93"/>
        <v>0.996559205070925</v>
      </c>
      <c r="I296" s="5">
        <f t="shared" si="107"/>
        <v>0.2205033973116941</v>
      </c>
      <c r="J296" s="77">
        <f t="shared" si="108"/>
        <v>12.63403368944322</v>
      </c>
      <c r="K296" s="5">
        <f t="shared" si="109"/>
        <v>1.0082601214417872</v>
      </c>
      <c r="L296" s="4">
        <f t="shared" si="110"/>
        <v>149384302.5787079</v>
      </c>
      <c r="M296" s="5">
        <f t="shared" si="97"/>
        <v>-0.3907311284892737</v>
      </c>
      <c r="N296" s="5">
        <f t="shared" si="98"/>
        <v>0.9205048534524404</v>
      </c>
      <c r="O296" s="5">
        <f t="shared" si="99"/>
        <v>-0.4244748162096047</v>
      </c>
      <c r="P296" s="5">
        <f t="shared" si="100"/>
        <v>-0.19164312175028836</v>
      </c>
      <c r="Q296" s="5">
        <f t="shared" si="101"/>
        <v>0.9814646778594756</v>
      </c>
      <c r="R296" s="5">
        <f t="shared" si="102"/>
        <v>-0.19526237273077646</v>
      </c>
      <c r="S296" s="5">
        <f t="shared" si="103"/>
        <v>0.08288395977754766</v>
      </c>
      <c r="T296" s="61">
        <f t="shared" si="104"/>
        <v>38.82690540567512</v>
      </c>
      <c r="U296" s="62" t="s">
        <v>30</v>
      </c>
    </row>
    <row r="297" spans="1:21" ht="12.75">
      <c r="A297" s="2">
        <v>20</v>
      </c>
      <c r="B297" s="3">
        <v>293</v>
      </c>
      <c r="C297" s="4">
        <f t="shared" si="105"/>
        <v>-11.40309498169878</v>
      </c>
      <c r="D297" s="30">
        <f t="shared" si="106"/>
        <v>-0.17549392528844382</v>
      </c>
      <c r="E297" s="5">
        <f t="shared" si="94"/>
        <v>5.026548245743669</v>
      </c>
      <c r="F297" s="4">
        <f t="shared" si="95"/>
        <v>-23</v>
      </c>
      <c r="G297" s="5">
        <f t="shared" si="96"/>
        <v>1.6565142558506998</v>
      </c>
      <c r="H297" s="5">
        <f t="shared" si="93"/>
        <v>0.9963284672136394</v>
      </c>
      <c r="I297" s="5">
        <f t="shared" si="107"/>
        <v>0.22086856744675998</v>
      </c>
      <c r="J297" s="77">
        <f t="shared" si="108"/>
        <v>12.654956595144665</v>
      </c>
      <c r="K297" s="5">
        <f t="shared" si="109"/>
        <v>1.0088405755402652</v>
      </c>
      <c r="L297" s="4">
        <f t="shared" si="110"/>
        <v>149341320.9575248</v>
      </c>
      <c r="M297" s="5">
        <f t="shared" si="97"/>
        <v>-0.3907311284892737</v>
      </c>
      <c r="N297" s="5">
        <f t="shared" si="98"/>
        <v>0.9205048534524404</v>
      </c>
      <c r="O297" s="5">
        <f t="shared" si="99"/>
        <v>-0.4244748162096047</v>
      </c>
      <c r="P297" s="5">
        <f t="shared" si="100"/>
        <v>-0.19771029200744986</v>
      </c>
      <c r="Q297" s="5">
        <f t="shared" si="101"/>
        <v>0.9802604962122716</v>
      </c>
      <c r="R297" s="5">
        <f t="shared" si="102"/>
        <v>-0.20169158378961796</v>
      </c>
      <c r="S297" s="5">
        <f t="shared" si="103"/>
        <v>0.08561299796012217</v>
      </c>
      <c r="T297" s="61">
        <f t="shared" si="104"/>
        <v>38.956197972263475</v>
      </c>
      <c r="U297" s="62" t="s">
        <v>30</v>
      </c>
    </row>
    <row r="298" spans="1:21" ht="12.75">
      <c r="A298" s="2">
        <v>21</v>
      </c>
      <c r="B298" s="3">
        <v>294</v>
      </c>
      <c r="C298" s="4">
        <f t="shared" si="105"/>
        <v>-11.75412052530342</v>
      </c>
      <c r="D298" s="30">
        <f t="shared" si="106"/>
        <v>-0.18178787052365744</v>
      </c>
      <c r="E298" s="5">
        <f t="shared" si="94"/>
        <v>5.043762452064708</v>
      </c>
      <c r="F298" s="4">
        <f t="shared" si="95"/>
        <v>-23</v>
      </c>
      <c r="G298" s="5">
        <f t="shared" si="96"/>
        <v>1.659234301460217</v>
      </c>
      <c r="H298" s="5">
        <f t="shared" si="93"/>
        <v>0.9960919105019788</v>
      </c>
      <c r="I298" s="5">
        <f t="shared" si="107"/>
        <v>0.22123124019469562</v>
      </c>
      <c r="J298" s="77">
        <f t="shared" si="108"/>
        <v>12.67573640974854</v>
      </c>
      <c r="K298" s="5">
        <f t="shared" si="109"/>
        <v>1.0094189998556826</v>
      </c>
      <c r="L298" s="4">
        <f t="shared" si="110"/>
        <v>149298526.5234023</v>
      </c>
      <c r="M298" s="5">
        <f t="shared" si="97"/>
        <v>-0.3907311284892737</v>
      </c>
      <c r="N298" s="5">
        <f t="shared" si="98"/>
        <v>0.9205048534524404</v>
      </c>
      <c r="O298" s="5">
        <f t="shared" si="99"/>
        <v>-0.4244748162096047</v>
      </c>
      <c r="P298" s="5">
        <f t="shared" si="100"/>
        <v>-0.20371216036578393</v>
      </c>
      <c r="Q298" s="5">
        <f t="shared" si="101"/>
        <v>0.9790308247032394</v>
      </c>
      <c r="R298" s="5">
        <f t="shared" si="102"/>
        <v>-0.208075328401976</v>
      </c>
      <c r="S298" s="5">
        <f t="shared" si="103"/>
        <v>0.08832273678118191</v>
      </c>
      <c r="T298" s="61">
        <f t="shared" si="104"/>
        <v>39.08329773200977</v>
      </c>
      <c r="U298" s="62" t="s">
        <v>30</v>
      </c>
    </row>
    <row r="299" spans="1:21" ht="12.75">
      <c r="A299" s="2">
        <v>22</v>
      </c>
      <c r="B299" s="3">
        <v>295</v>
      </c>
      <c r="C299" s="4">
        <f t="shared" si="105"/>
        <v>-12.10166306932172</v>
      </c>
      <c r="D299" s="30">
        <f t="shared" si="106"/>
        <v>-0.18803740827743712</v>
      </c>
      <c r="E299" s="5">
        <f t="shared" si="94"/>
        <v>5.06097665838575</v>
      </c>
      <c r="F299" s="4">
        <f t="shared" si="95"/>
        <v>-23</v>
      </c>
      <c r="G299" s="5">
        <f t="shared" si="96"/>
        <v>1.6619348468036876</v>
      </c>
      <c r="H299" s="5">
        <f t="shared" si="93"/>
        <v>0.9958497590167326</v>
      </c>
      <c r="I299" s="5">
        <f t="shared" si="107"/>
        <v>0.22159131290715836</v>
      </c>
      <c r="J299" s="77">
        <f t="shared" si="108"/>
        <v>12.696367251882338</v>
      </c>
      <c r="K299" s="5">
        <f t="shared" si="109"/>
        <v>1.0099952116335316</v>
      </c>
      <c r="L299" s="4">
        <f t="shared" si="110"/>
        <v>149255932.33988884</v>
      </c>
      <c r="M299" s="5">
        <f t="shared" si="97"/>
        <v>-0.3907311284892737</v>
      </c>
      <c r="N299" s="5">
        <f t="shared" si="98"/>
        <v>0.9205048534524404</v>
      </c>
      <c r="O299" s="5">
        <f t="shared" si="99"/>
        <v>-0.4244748162096047</v>
      </c>
      <c r="P299" s="5">
        <f t="shared" si="100"/>
        <v>-0.2096469439863125</v>
      </c>
      <c r="Q299" s="5">
        <f t="shared" si="101"/>
        <v>0.9777771519508931</v>
      </c>
      <c r="R299" s="5">
        <f t="shared" si="102"/>
        <v>-0.2144117844930392</v>
      </c>
      <c r="S299" s="5">
        <f t="shared" si="103"/>
        <v>0.09101240281585618</v>
      </c>
      <c r="T299" s="61">
        <f t="shared" si="104"/>
        <v>39.2081947041414</v>
      </c>
      <c r="U299" s="62" t="s">
        <v>30</v>
      </c>
    </row>
    <row r="300" spans="1:21" ht="12.75">
      <c r="A300" s="2">
        <v>23</v>
      </c>
      <c r="B300" s="3">
        <v>296</v>
      </c>
      <c r="C300" s="4">
        <f t="shared" si="105"/>
        <v>-12.445619629397301</v>
      </c>
      <c r="D300" s="30">
        <f t="shared" si="106"/>
        <v>-0.19424055349279928</v>
      </c>
      <c r="E300" s="5">
        <f t="shared" si="94"/>
        <v>5.078190864706789</v>
      </c>
      <c r="F300" s="4">
        <f t="shared" si="95"/>
        <v>-23</v>
      </c>
      <c r="G300" s="5">
        <f t="shared" si="96"/>
        <v>1.6646151109835445</v>
      </c>
      <c r="H300" s="5">
        <f t="shared" si="93"/>
        <v>0.9956022450269976</v>
      </c>
      <c r="I300" s="5">
        <f t="shared" si="107"/>
        <v>0.2219486814644726</v>
      </c>
      <c r="J300" s="77">
        <f t="shared" si="108"/>
        <v>12.71684315587158</v>
      </c>
      <c r="K300" s="5">
        <f t="shared" si="109"/>
        <v>1.0105690281279032</v>
      </c>
      <c r="L300" s="4">
        <f t="shared" si="110"/>
        <v>149213551.42644528</v>
      </c>
      <c r="M300" s="5">
        <f t="shared" si="97"/>
        <v>-0.3907311284892737</v>
      </c>
      <c r="N300" s="5">
        <f t="shared" si="98"/>
        <v>0.9205048534524404</v>
      </c>
      <c r="O300" s="5">
        <f t="shared" si="99"/>
        <v>-0.4244748162096047</v>
      </c>
      <c r="P300" s="5">
        <f t="shared" si="100"/>
        <v>-0.21551289792608297</v>
      </c>
      <c r="Q300" s="5">
        <f t="shared" si="101"/>
        <v>0.9765009937667763</v>
      </c>
      <c r="R300" s="5">
        <f t="shared" si="102"/>
        <v>-0.2206991076319941</v>
      </c>
      <c r="S300" s="5">
        <f t="shared" si="103"/>
        <v>0.09368121314971446</v>
      </c>
      <c r="T300" s="61">
        <f t="shared" si="104"/>
        <v>39.330880490243224</v>
      </c>
      <c r="U300" s="62" t="s">
        <v>30</v>
      </c>
    </row>
    <row r="301" spans="1:21" ht="12.75">
      <c r="A301" s="2">
        <v>24</v>
      </c>
      <c r="B301" s="3">
        <v>297</v>
      </c>
      <c r="C301" s="4">
        <f t="shared" si="105"/>
        <v>-12.785888283778254</v>
      </c>
      <c r="D301" s="30">
        <f t="shared" si="106"/>
        <v>-0.20039531057931703</v>
      </c>
      <c r="E301" s="5">
        <f t="shared" si="94"/>
        <v>5.095405071027829</v>
      </c>
      <c r="F301" s="4">
        <f t="shared" si="95"/>
        <v>-23</v>
      </c>
      <c r="G301" s="5">
        <f t="shared" si="96"/>
        <v>1.6672743021171461</v>
      </c>
      <c r="H301" s="5">
        <f t="shared" si="93"/>
        <v>0.9953496089714492</v>
      </c>
      <c r="I301" s="5">
        <f t="shared" si="107"/>
        <v>0.22230324028228615</v>
      </c>
      <c r="J301" s="77">
        <f t="shared" si="108"/>
        <v>12.737158072121206</v>
      </c>
      <c r="K301" s="5">
        <f t="shared" si="109"/>
        <v>1.011140266669864</v>
      </c>
      <c r="L301" s="4">
        <f t="shared" si="110"/>
        <v>149171396.75401485</v>
      </c>
      <c r="M301" s="5">
        <f t="shared" si="97"/>
        <v>-0.3907311284892737</v>
      </c>
      <c r="N301" s="5">
        <f t="shared" si="98"/>
        <v>0.9205048534524404</v>
      </c>
      <c r="O301" s="5">
        <f t="shared" si="99"/>
        <v>-0.4244748162096047</v>
      </c>
      <c r="P301" s="5">
        <f t="shared" si="100"/>
        <v>-0.22130831560339206</v>
      </c>
      <c r="Q301" s="5">
        <f t="shared" si="101"/>
        <v>0.9752038912170057</v>
      </c>
      <c r="R301" s="5">
        <f t="shared" si="102"/>
        <v>-0.22693543124321452</v>
      </c>
      <c r="S301" s="5">
        <f t="shared" si="103"/>
        <v>0.09632837546841087</v>
      </c>
      <c r="T301" s="61">
        <f t="shared" si="104"/>
        <v>39.451348237087764</v>
      </c>
      <c r="U301" s="62" t="s">
        <v>30</v>
      </c>
    </row>
    <row r="302" spans="1:21" ht="12.75">
      <c r="A302" s="2">
        <v>25</v>
      </c>
      <c r="B302" s="3">
        <v>298</v>
      </c>
      <c r="C302" s="4">
        <f t="shared" si="105"/>
        <v>-13.12236820351862</v>
      </c>
      <c r="D302" s="30">
        <f t="shared" si="106"/>
        <v>-0.20649967419257267</v>
      </c>
      <c r="E302" s="5">
        <f t="shared" si="94"/>
        <v>5.112619277348869</v>
      </c>
      <c r="F302" s="4">
        <f t="shared" si="95"/>
        <v>-23</v>
      </c>
      <c r="G302" s="5">
        <f t="shared" si="96"/>
        <v>1.669911617427645</v>
      </c>
      <c r="H302" s="5">
        <f t="shared" si="93"/>
        <v>0.9950920994252157</v>
      </c>
      <c r="I302" s="5">
        <f t="shared" si="107"/>
        <v>0.222654882323686</v>
      </c>
      <c r="J302" s="77">
        <f t="shared" si="108"/>
        <v>12.757305867809771</v>
      </c>
      <c r="K302" s="5">
        <f t="shared" si="109"/>
        <v>1.0117087447365587</v>
      </c>
      <c r="L302" s="4">
        <f t="shared" si="110"/>
        <v>149129481.24059597</v>
      </c>
      <c r="M302" s="5">
        <f t="shared" si="97"/>
        <v>-0.3907311284892737</v>
      </c>
      <c r="N302" s="5">
        <f t="shared" si="98"/>
        <v>0.9205048534524404</v>
      </c>
      <c r="O302" s="5">
        <f t="shared" si="99"/>
        <v>-0.4244748162096047</v>
      </c>
      <c r="P302" s="5">
        <f t="shared" si="100"/>
        <v>-0.22703152920312772</v>
      </c>
      <c r="Q302" s="5">
        <f t="shared" si="101"/>
        <v>0.9738874086606158</v>
      </c>
      <c r="R302" s="5">
        <f t="shared" si="102"/>
        <v>-0.23311886690820188</v>
      </c>
      <c r="S302" s="5">
        <f t="shared" si="103"/>
        <v>0.09895308818585029</v>
      </c>
      <c r="T302" s="61">
        <f t="shared" si="104"/>
        <v>39.56959259737556</v>
      </c>
      <c r="U302" s="62" t="s">
        <v>30</v>
      </c>
    </row>
    <row r="303" spans="1:21" ht="12.75">
      <c r="A303" s="2">
        <v>26</v>
      </c>
      <c r="B303" s="3">
        <v>299</v>
      </c>
      <c r="C303" s="4">
        <f t="shared" si="105"/>
        <v>-13.454959682356385</v>
      </c>
      <c r="D303" s="30">
        <f t="shared" si="106"/>
        <v>-0.212551630073845</v>
      </c>
      <c r="E303" s="5">
        <f t="shared" si="94"/>
        <v>5.129833483669909</v>
      </c>
      <c r="F303" s="4">
        <f t="shared" si="95"/>
        <v>-23</v>
      </c>
      <c r="G303" s="5">
        <f t="shared" si="96"/>
        <v>1.6725262433770396</v>
      </c>
      <c r="H303" s="5">
        <f t="shared" si="93"/>
        <v>0.9948299730512321</v>
      </c>
      <c r="I303" s="5">
        <f t="shared" si="107"/>
        <v>0.22300349911693862</v>
      </c>
      <c r="J303" s="77">
        <f t="shared" si="108"/>
        <v>12.777280327905881</v>
      </c>
      <c r="K303" s="5">
        <f t="shared" si="109"/>
        <v>1.0122742800210038</v>
      </c>
      <c r="L303" s="4">
        <f t="shared" si="110"/>
        <v>149087817.74682203</v>
      </c>
      <c r="M303" s="5">
        <f t="shared" si="97"/>
        <v>-0.3907311284892737</v>
      </c>
      <c r="N303" s="5">
        <f t="shared" si="98"/>
        <v>0.9205048534524404</v>
      </c>
      <c r="O303" s="5">
        <f t="shared" si="99"/>
        <v>-0.4244748162096047</v>
      </c>
      <c r="P303" s="5">
        <f t="shared" si="100"/>
        <v>-0.23268091002250402</v>
      </c>
      <c r="Q303" s="5">
        <f t="shared" si="101"/>
        <v>0.9725531317676682</v>
      </c>
      <c r="R303" s="5">
        <f t="shared" si="102"/>
        <v>-0.23924750476058187</v>
      </c>
      <c r="S303" s="5">
        <f t="shared" si="103"/>
        <v>0.10155454061185451</v>
      </c>
      <c r="T303" s="61">
        <f t="shared" si="104"/>
        <v>39.68560968847712</v>
      </c>
      <c r="U303" s="62" t="s">
        <v>30</v>
      </c>
    </row>
    <row r="304" spans="1:21" ht="12.75">
      <c r="A304" s="2">
        <v>27</v>
      </c>
      <c r="B304" s="3">
        <v>300</v>
      </c>
      <c r="C304" s="4">
        <f t="shared" si="105"/>
        <v>-13.783564166258486</v>
      </c>
      <c r="D304" s="30">
        <f t="shared" si="106"/>
        <v>-0.2185491559493994</v>
      </c>
      <c r="E304" s="5">
        <f t="shared" si="94"/>
        <v>5.1470476899909485</v>
      </c>
      <c r="F304" s="4">
        <f t="shared" si="95"/>
        <v>-23</v>
      </c>
      <c r="G304" s="5">
        <f t="shared" si="96"/>
        <v>1.6751173558425845</v>
      </c>
      <c r="H304" s="5">
        <f t="shared" si="93"/>
        <v>0.9945634945349591</v>
      </c>
      <c r="I304" s="5">
        <f t="shared" si="107"/>
        <v>0.22334898077901127</v>
      </c>
      <c r="J304" s="77">
        <f t="shared" si="108"/>
        <v>12.797075156515897</v>
      </c>
      <c r="K304" s="5">
        <f t="shared" si="109"/>
        <v>1.0128366905025288</v>
      </c>
      <c r="L304" s="4">
        <f t="shared" si="110"/>
        <v>149046419.07154897</v>
      </c>
      <c r="M304" s="5">
        <f t="shared" si="97"/>
        <v>-0.3907311284892737</v>
      </c>
      <c r="N304" s="5">
        <f t="shared" si="98"/>
        <v>0.9205048534524404</v>
      </c>
      <c r="O304" s="5">
        <f t="shared" si="99"/>
        <v>-0.4244748162096047</v>
      </c>
      <c r="P304" s="5">
        <f t="shared" si="100"/>
        <v>-0.2382548687575953</v>
      </c>
      <c r="Q304" s="5">
        <f t="shared" si="101"/>
        <v>0.9712026655200762</v>
      </c>
      <c r="R304" s="5">
        <f t="shared" si="102"/>
        <v>-0.2453194139762894</v>
      </c>
      <c r="S304" s="5">
        <f t="shared" si="103"/>
        <v>0.10413191316023337</v>
      </c>
      <c r="T304" s="61">
        <f t="shared" si="104"/>
        <v>39.79939704927079</v>
      </c>
      <c r="U304" s="62" t="s">
        <v>30</v>
      </c>
    </row>
    <row r="305" spans="1:21" ht="12.75">
      <c r="A305" s="2">
        <v>28</v>
      </c>
      <c r="B305" s="3">
        <v>301</v>
      </c>
      <c r="C305" s="4">
        <f t="shared" si="105"/>
        <v>-14.108084282624416</v>
      </c>
      <c r="D305" s="30">
        <f t="shared" si="106"/>
        <v>-0.22449022248860848</v>
      </c>
      <c r="E305" s="5">
        <f t="shared" si="94"/>
        <v>5.164261896311989</v>
      </c>
      <c r="F305" s="4">
        <f t="shared" si="95"/>
        <v>-23</v>
      </c>
      <c r="G305" s="5">
        <f t="shared" si="96"/>
        <v>1.677684120337671</v>
      </c>
      <c r="H305" s="5">
        <f t="shared" si="93"/>
        <v>0.9942929365013643</v>
      </c>
      <c r="I305" s="5">
        <f t="shared" si="107"/>
        <v>0.2236912160450228</v>
      </c>
      <c r="J305" s="77">
        <f t="shared" si="108"/>
        <v>12.816683978571337</v>
      </c>
      <c r="K305" s="5">
        <f t="shared" si="109"/>
        <v>1.013395794517827</v>
      </c>
      <c r="L305" s="4">
        <f t="shared" si="110"/>
        <v>149005297.94745395</v>
      </c>
      <c r="M305" s="5">
        <f t="shared" si="97"/>
        <v>-0.3907311284892737</v>
      </c>
      <c r="N305" s="5">
        <f t="shared" si="98"/>
        <v>0.9205048534524404</v>
      </c>
      <c r="O305" s="5">
        <f t="shared" si="99"/>
        <v>-0.4244748162096047</v>
      </c>
      <c r="P305" s="5">
        <f t="shared" si="100"/>
        <v>-0.24375185573123836</v>
      </c>
      <c r="Q305" s="5">
        <f t="shared" si="101"/>
        <v>0.9698376321980796</v>
      </c>
      <c r="R305" s="5">
        <f t="shared" si="102"/>
        <v>-0.25133264336091926</v>
      </c>
      <c r="S305" s="5">
        <f t="shared" si="103"/>
        <v>0.10668437759810033</v>
      </c>
      <c r="T305" s="61">
        <f t="shared" si="104"/>
        <v>39.910953595175116</v>
      </c>
      <c r="U305" s="62" t="s">
        <v>30</v>
      </c>
    </row>
    <row r="306" spans="1:21" ht="12.75">
      <c r="A306" s="2">
        <v>29</v>
      </c>
      <c r="B306" s="3">
        <v>302</v>
      </c>
      <c r="C306" s="4">
        <f t="shared" si="105"/>
        <v>-14.428423869140007</v>
      </c>
      <c r="D306" s="30">
        <f t="shared" si="106"/>
        <v>-0.23037279431995117</v>
      </c>
      <c r="E306" s="5">
        <f t="shared" si="94"/>
        <v>5.181476102633028</v>
      </c>
      <c r="F306" s="4">
        <f t="shared" si="95"/>
        <v>-23</v>
      </c>
      <c r="G306" s="5">
        <f t="shared" si="96"/>
        <v>1.6802256922782215</v>
      </c>
      <c r="H306" s="5">
        <f t="shared" si="93"/>
        <v>0.9940185794130844</v>
      </c>
      <c r="I306" s="5">
        <f t="shared" si="107"/>
        <v>0.22403009230376286</v>
      </c>
      <c r="J306" s="77">
        <f t="shared" si="108"/>
        <v>12.836100341864018</v>
      </c>
      <c r="K306" s="5">
        <f t="shared" si="109"/>
        <v>1.0139514108325756</v>
      </c>
      <c r="L306" s="4">
        <f t="shared" si="110"/>
        <v>148964467.03664628</v>
      </c>
      <c r="M306" s="5">
        <f t="shared" si="97"/>
        <v>-0.3907311284892737</v>
      </c>
      <c r="N306" s="5">
        <f t="shared" si="98"/>
        <v>0.9205048534524404</v>
      </c>
      <c r="O306" s="5">
        <f t="shared" si="99"/>
        <v>-0.4244748162096047</v>
      </c>
      <c r="P306" s="5">
        <f t="shared" si="100"/>
        <v>-0.24917036106301393</v>
      </c>
      <c r="Q306" s="5">
        <f t="shared" si="101"/>
        <v>0.9684596693552743</v>
      </c>
      <c r="R306" s="5">
        <f t="shared" si="102"/>
        <v>-0.25728522203603205</v>
      </c>
      <c r="S306" s="5">
        <f t="shared" si="103"/>
        <v>0.10921109733719205</v>
      </c>
      <c r="T306" s="61">
        <f t="shared" si="104"/>
        <v>40.020279571477296</v>
      </c>
      <c r="U306" s="62" t="s">
        <v>30</v>
      </c>
    </row>
    <row r="307" spans="1:21" ht="12.75">
      <c r="A307" s="2">
        <v>30</v>
      </c>
      <c r="B307" s="3">
        <v>303</v>
      </c>
      <c r="C307" s="4">
        <f t="shared" si="105"/>
        <v>-14.744488002272313</v>
      </c>
      <c r="D307" s="30">
        <f t="shared" si="106"/>
        <v>-0.23619483110379802</v>
      </c>
      <c r="E307" s="5">
        <f t="shared" si="94"/>
        <v>5.198690308954069</v>
      </c>
      <c r="F307" s="4">
        <f t="shared" si="95"/>
        <v>-23</v>
      </c>
      <c r="G307" s="5">
        <f t="shared" si="96"/>
        <v>1.6827412172955463</v>
      </c>
      <c r="H307" s="5">
        <f t="shared" si="93"/>
        <v>0.9937407114487148</v>
      </c>
      <c r="I307" s="5">
        <f t="shared" si="107"/>
        <v>0.22436549563940617</v>
      </c>
      <c r="J307" s="77">
        <f t="shared" si="108"/>
        <v>12.855317719436117</v>
      </c>
      <c r="K307" s="5">
        <f t="shared" si="109"/>
        <v>1.0145033587135808</v>
      </c>
      <c r="L307" s="4">
        <f t="shared" si="110"/>
        <v>148923938.92629373</v>
      </c>
      <c r="M307" s="5">
        <f t="shared" si="97"/>
        <v>-0.3907311284892737</v>
      </c>
      <c r="N307" s="5">
        <f t="shared" si="98"/>
        <v>0.9205048534524404</v>
      </c>
      <c r="O307" s="5">
        <f t="shared" si="99"/>
        <v>-0.4244748162096047</v>
      </c>
      <c r="P307" s="5">
        <f t="shared" si="100"/>
        <v>-0.2545089147821485</v>
      </c>
      <c r="Q307" s="5">
        <f t="shared" si="101"/>
        <v>0.9670704277850777</v>
      </c>
      <c r="R307" s="5">
        <f t="shared" si="102"/>
        <v>-0.2631751602259838</v>
      </c>
      <c r="S307" s="5">
        <f t="shared" si="103"/>
        <v>0.11171122776785775</v>
      </c>
      <c r="T307" s="61">
        <f t="shared" si="104"/>
        <v>40.12737650506233</v>
      </c>
      <c r="U307" s="62" t="s">
        <v>30</v>
      </c>
    </row>
    <row r="308" spans="1:22" ht="12.75">
      <c r="A308" s="2">
        <v>31</v>
      </c>
      <c r="B308" s="3">
        <v>304</v>
      </c>
      <c r="C308" s="4">
        <f t="shared" si="105"/>
        <v>-15.056183025397402</v>
      </c>
      <c r="D308" s="30">
        <f t="shared" si="106"/>
        <v>-0.24195428866071556</v>
      </c>
      <c r="E308" s="5">
        <f t="shared" si="94"/>
        <v>5.215904515275108</v>
      </c>
      <c r="F308" s="4">
        <f t="shared" si="95"/>
        <v>-23</v>
      </c>
      <c r="G308" s="5">
        <f t="shared" si="96"/>
        <v>1.6852298315965277</v>
      </c>
      <c r="H308" s="5">
        <f t="shared" si="93"/>
        <v>0.9934596283602045</v>
      </c>
      <c r="I308" s="5">
        <f t="shared" si="107"/>
        <v>0.22469731087953704</v>
      </c>
      <c r="J308" s="77">
        <f t="shared" si="108"/>
        <v>12.8743295123318</v>
      </c>
      <c r="K308" s="5">
        <f t="shared" si="109"/>
        <v>1.0150514580014058</v>
      </c>
      <c r="L308" s="4">
        <f t="shared" si="110"/>
        <v>148883726.12426567</v>
      </c>
      <c r="M308" s="5">
        <f t="shared" si="97"/>
        <v>-0.3907311284892737</v>
      </c>
      <c r="N308" s="5">
        <f t="shared" si="98"/>
        <v>0.9205048534524404</v>
      </c>
      <c r="O308" s="5">
        <f t="shared" si="99"/>
        <v>-0.4244748162096047</v>
      </c>
      <c r="P308" s="5">
        <f t="shared" si="100"/>
        <v>-0.2597660868843249</v>
      </c>
      <c r="Q308" s="5">
        <f t="shared" si="101"/>
        <v>0.9656715694814699</v>
      </c>
      <c r="R308" s="5">
        <f t="shared" si="102"/>
        <v>-0.26900045014663704</v>
      </c>
      <c r="S308" s="5">
        <f t="shared" si="103"/>
        <v>0.1141839166362947</v>
      </c>
      <c r="T308" s="61">
        <f t="shared" si="104"/>
        <v>40.23224715464957</v>
      </c>
      <c r="U308" s="62" t="s">
        <v>30</v>
      </c>
      <c r="V308" s="1" t="s">
        <v>28</v>
      </c>
    </row>
    <row r="309" spans="1:23" ht="12.75">
      <c r="A309" s="2" t="s">
        <v>10</v>
      </c>
      <c r="B309" s="3">
        <v>305</v>
      </c>
      <c r="C309" s="4">
        <f t="shared" si="105"/>
        <v>-15.363416576553023</v>
      </c>
      <c r="D309" s="30">
        <f t="shared" si="106"/>
        <v>-0.24764912015388701</v>
      </c>
      <c r="E309" s="5">
        <f t="shared" si="94"/>
        <v>5.233118721596148</v>
      </c>
      <c r="F309" s="4">
        <f t="shared" si="95"/>
        <v>-23</v>
      </c>
      <c r="G309" s="5">
        <f t="shared" si="96"/>
        <v>1.6876906623718948</v>
      </c>
      <c r="H309" s="5">
        <f t="shared" si="93"/>
        <v>0.99317563330838</v>
      </c>
      <c r="I309" s="5">
        <f t="shared" si="107"/>
        <v>0.22502542164958597</v>
      </c>
      <c r="J309" s="77">
        <f t="shared" si="108"/>
        <v>12.893129052716237</v>
      </c>
      <c r="K309" s="5">
        <f t="shared" si="109"/>
        <v>1.015595529183434</v>
      </c>
      <c r="L309" s="4">
        <f t="shared" si="110"/>
        <v>148843841.05479598</v>
      </c>
      <c r="M309" s="5">
        <f t="shared" si="97"/>
        <v>-0.3907311284892737</v>
      </c>
      <c r="N309" s="5">
        <f t="shared" si="98"/>
        <v>0.9205048534524404</v>
      </c>
      <c r="O309" s="5">
        <f t="shared" si="99"/>
        <v>-0.4244748162096047</v>
      </c>
      <c r="P309" s="5">
        <f t="shared" si="100"/>
        <v>-0.2649404873335284</v>
      </c>
      <c r="Q309" s="5">
        <f t="shared" si="101"/>
        <v>0.9642647655968108</v>
      </c>
      <c r="R309" s="5">
        <f t="shared" si="102"/>
        <v>-0.27475906699707026</v>
      </c>
      <c r="S309" s="5">
        <f t="shared" si="103"/>
        <v>0.11662830446550386</v>
      </c>
      <c r="T309" s="61">
        <f t="shared" si="104"/>
        <v>40.3348954596468</v>
      </c>
      <c r="U309" s="62" t="s">
        <v>30</v>
      </c>
      <c r="V309" s="32">
        <f>AVERAGE(T278:T308)</f>
        <v>38.34135801886417</v>
      </c>
      <c r="W309" s="1" t="s">
        <v>30</v>
      </c>
    </row>
    <row r="310" spans="1:21" ht="12.75">
      <c r="A310" s="2">
        <v>2</v>
      </c>
      <c r="B310" s="3">
        <v>306</v>
      </c>
      <c r="C310" s="4">
        <f t="shared" si="105"/>
        <v>-15.666097615807328</v>
      </c>
      <c r="D310" s="30">
        <f t="shared" si="106"/>
        <v>-0.25327727732407607</v>
      </c>
      <c r="E310" s="5">
        <f t="shared" si="94"/>
        <v>5.250332927917189</v>
      </c>
      <c r="F310" s="4">
        <f t="shared" si="95"/>
        <v>-23</v>
      </c>
      <c r="G310" s="5">
        <f t="shared" si="96"/>
        <v>1.690122828253228</v>
      </c>
      <c r="H310" s="5">
        <f t="shared" si="93"/>
        <v>0.9928890366756681</v>
      </c>
      <c r="I310" s="5">
        <f t="shared" si="107"/>
        <v>0.22534971043376373</v>
      </c>
      <c r="J310" s="77">
        <f t="shared" si="108"/>
        <v>12.911709607366918</v>
      </c>
      <c r="K310" s="5">
        <f t="shared" si="109"/>
        <v>1.0161353934673316</v>
      </c>
      <c r="L310" s="4">
        <f t="shared" si="110"/>
        <v>148804296.05416656</v>
      </c>
      <c r="M310" s="5">
        <f t="shared" si="97"/>
        <v>-0.3907311284892737</v>
      </c>
      <c r="N310" s="5">
        <f t="shared" si="98"/>
        <v>0.9205048534524404</v>
      </c>
      <c r="O310" s="5">
        <f t="shared" si="99"/>
        <v>-0.4244748162096047</v>
      </c>
      <c r="P310" s="5">
        <f t="shared" si="100"/>
        <v>-0.27003076601016635</v>
      </c>
      <c r="Q310" s="5">
        <f t="shared" si="101"/>
        <v>0.9628516943994868</v>
      </c>
      <c r="R310" s="5">
        <f t="shared" si="102"/>
        <v>-0.2804489700551232</v>
      </c>
      <c r="S310" s="5">
        <f t="shared" si="103"/>
        <v>0.11904352502032135</v>
      </c>
      <c r="T310" s="61">
        <f t="shared" si="104"/>
        <v>40.43532648773298</v>
      </c>
      <c r="U310" s="62" t="s">
        <v>30</v>
      </c>
    </row>
    <row r="311" spans="1:21" ht="12.75">
      <c r="A311" s="2">
        <v>3</v>
      </c>
      <c r="B311" s="3">
        <v>307</v>
      </c>
      <c r="C311" s="4">
        <f t="shared" si="105"/>
        <v>-15.964136452236021</v>
      </c>
      <c r="D311" s="30">
        <f t="shared" si="106"/>
        <v>-0.2588367117754311</v>
      </c>
      <c r="E311" s="5">
        <f t="shared" si="94"/>
        <v>5.267547134238229</v>
      </c>
      <c r="F311" s="4">
        <f t="shared" si="95"/>
        <v>-23</v>
      </c>
      <c r="G311" s="5">
        <f t="shared" si="96"/>
        <v>1.6925254398192253</v>
      </c>
      <c r="H311" s="5">
        <f t="shared" si="93"/>
        <v>0.9926001558551482</v>
      </c>
      <c r="I311" s="5">
        <f t="shared" si="107"/>
        <v>0.22567005864256337</v>
      </c>
      <c r="J311" s="77">
        <f t="shared" si="108"/>
        <v>12.930064381541241</v>
      </c>
      <c r="K311" s="5">
        <f t="shared" si="109"/>
        <v>1.0166708728548515</v>
      </c>
      <c r="L311" s="4">
        <f t="shared" si="110"/>
        <v>148765103.36641502</v>
      </c>
      <c r="M311" s="5">
        <f t="shared" si="97"/>
        <v>-0.3907311284892737</v>
      </c>
      <c r="N311" s="5">
        <f t="shared" si="98"/>
        <v>0.9205048534524404</v>
      </c>
      <c r="O311" s="5">
        <f t="shared" si="99"/>
        <v>-0.4244748162096047</v>
      </c>
      <c r="P311" s="5">
        <f t="shared" si="100"/>
        <v>-0.2750356126068421</v>
      </c>
      <c r="Q311" s="5">
        <f t="shared" si="101"/>
        <v>0.9614340392340908</v>
      </c>
      <c r="R311" s="5">
        <f t="shared" si="102"/>
        <v>-0.2860681038773542</v>
      </c>
      <c r="S311" s="5">
        <f t="shared" si="103"/>
        <v>0.12142870581677004</v>
      </c>
      <c r="T311" s="61">
        <f t="shared" si="104"/>
        <v>40.53354638128284</v>
      </c>
      <c r="U311" s="62" t="s">
        <v>30</v>
      </c>
    </row>
    <row r="312" spans="1:21" ht="12.75">
      <c r="A312" s="2">
        <v>4</v>
      </c>
      <c r="B312" s="3">
        <v>308</v>
      </c>
      <c r="C312" s="4">
        <f t="shared" si="105"/>
        <v>-16.257444770499603</v>
      </c>
      <c r="D312" s="30">
        <f t="shared" si="106"/>
        <v>-0.2643253763102682</v>
      </c>
      <c r="E312" s="5">
        <f t="shared" si="94"/>
        <v>5.284761340559268</v>
      </c>
      <c r="F312" s="4">
        <f t="shared" si="95"/>
        <v>-23</v>
      </c>
      <c r="G312" s="5">
        <f t="shared" si="96"/>
        <v>1.6948976001516156</v>
      </c>
      <c r="H312" s="5">
        <f t="shared" si="93"/>
        <v>0.9923093150151293</v>
      </c>
      <c r="I312" s="5">
        <f t="shared" si="107"/>
        <v>0.22598634668688208</v>
      </c>
      <c r="J312" s="77">
        <f t="shared" si="108"/>
        <v>12.94818652322345</v>
      </c>
      <c r="K312" s="5">
        <f t="shared" si="109"/>
        <v>1.017201790215943</v>
      </c>
      <c r="L312" s="4">
        <f t="shared" si="110"/>
        <v>148726275.1390678</v>
      </c>
      <c r="M312" s="5">
        <f t="shared" si="97"/>
        <v>-0.3907311284892737</v>
      </c>
      <c r="N312" s="5">
        <f t="shared" si="98"/>
        <v>0.9205048534524404</v>
      </c>
      <c r="O312" s="5">
        <f t="shared" si="99"/>
        <v>-0.4244748162096047</v>
      </c>
      <c r="P312" s="5">
        <f t="shared" si="100"/>
        <v>-0.2799537564732722</v>
      </c>
      <c r="Q312" s="5">
        <f t="shared" si="101"/>
        <v>0.9600134864867804</v>
      </c>
      <c r="R312" s="5">
        <f t="shared" si="102"/>
        <v>-0.2916143996036739</v>
      </c>
      <c r="S312" s="5">
        <f t="shared" si="103"/>
        <v>0.12378296867584371</v>
      </c>
      <c r="T312" s="61">
        <f t="shared" si="104"/>
        <v>40.62956230274801</v>
      </c>
      <c r="U312" s="62" t="s">
        <v>30</v>
      </c>
    </row>
    <row r="313" spans="1:21" ht="12.75">
      <c r="A313" s="2">
        <v>5</v>
      </c>
      <c r="B313" s="3">
        <v>309</v>
      </c>
      <c r="C313" s="4">
        <f t="shared" si="105"/>
        <v>-16.545935657013292</v>
      </c>
      <c r="D313" s="30">
        <f t="shared" si="106"/>
        <v>-0.2697412263108408</v>
      </c>
      <c r="E313" s="5">
        <f t="shared" si="94"/>
        <v>5.301975546880309</v>
      </c>
      <c r="F313" s="4">
        <f t="shared" si="95"/>
        <v>-23</v>
      </c>
      <c r="G313" s="5">
        <f t="shared" si="96"/>
        <v>1.6972384054409695</v>
      </c>
      <c r="H313" s="5">
        <f t="shared" si="93"/>
        <v>0.9920168448385225</v>
      </c>
      <c r="I313" s="5">
        <f t="shared" si="107"/>
        <v>0.22629845405879592</v>
      </c>
      <c r="J313" s="77">
        <f t="shared" si="108"/>
        <v>12.966069127752709</v>
      </c>
      <c r="K313" s="5">
        <f t="shared" si="109"/>
        <v>1.017727969363112</v>
      </c>
      <c r="L313" s="4">
        <f t="shared" si="110"/>
        <v>148687823.41890043</v>
      </c>
      <c r="M313" s="5">
        <f t="shared" si="97"/>
        <v>-0.3907311284892737</v>
      </c>
      <c r="N313" s="5">
        <f t="shared" si="98"/>
        <v>0.9205048534524404</v>
      </c>
      <c r="O313" s="5">
        <f t="shared" si="99"/>
        <v>-0.4244748162096047</v>
      </c>
      <c r="P313" s="5">
        <f t="shared" si="100"/>
        <v>-0.2847839664119606</v>
      </c>
      <c r="Q313" s="5">
        <f t="shared" si="101"/>
        <v>0.9585917235584038</v>
      </c>
      <c r="R313" s="5">
        <f t="shared" si="102"/>
        <v>-0.29708577636661565</v>
      </c>
      <c r="S313" s="5">
        <f t="shared" si="103"/>
        <v>0.1261054303217069</v>
      </c>
      <c r="T313" s="61">
        <f t="shared" si="104"/>
        <v>40.7233823791105</v>
      </c>
      <c r="U313" s="62" t="s">
        <v>30</v>
      </c>
    </row>
    <row r="314" spans="1:21" ht="12.75">
      <c r="A314" s="2">
        <v>6</v>
      </c>
      <c r="B314" s="3">
        <v>310</v>
      </c>
      <c r="C314" s="4">
        <f t="shared" si="105"/>
        <v>-16.8295236257013</v>
      </c>
      <c r="D314" s="30">
        <f t="shared" si="106"/>
        <v>-0.2750822211659607</v>
      </c>
      <c r="E314" s="5">
        <f t="shared" si="94"/>
        <v>5.319189753201348</v>
      </c>
      <c r="F314" s="4">
        <f t="shared" si="95"/>
        <v>-23</v>
      </c>
      <c r="G314" s="5">
        <f t="shared" si="96"/>
        <v>1.6995469456425019</v>
      </c>
      <c r="H314" s="5">
        <f t="shared" si="93"/>
        <v>0.9917230822363614</v>
      </c>
      <c r="I314" s="5">
        <f t="shared" si="107"/>
        <v>0.22660625941900026</v>
      </c>
      <c r="J314" s="77">
        <f t="shared" si="108"/>
        <v>12.983705242833128</v>
      </c>
      <c r="K314" s="5">
        <f t="shared" si="109"/>
        <v>1.0182492351259882</v>
      </c>
      <c r="L314" s="4">
        <f t="shared" si="110"/>
        <v>148649760.1477283</v>
      </c>
      <c r="M314" s="5">
        <f t="shared" si="97"/>
        <v>-0.3907311284892737</v>
      </c>
      <c r="N314" s="5">
        <f t="shared" si="98"/>
        <v>0.9205048534524404</v>
      </c>
      <c r="O314" s="5">
        <f t="shared" si="99"/>
        <v>-0.4244748162096047</v>
      </c>
      <c r="P314" s="5">
        <f t="shared" si="100"/>
        <v>-0.28952505042633825</v>
      </c>
      <c r="Q314" s="5">
        <f t="shared" si="101"/>
        <v>0.9571704368479139</v>
      </c>
      <c r="R314" s="5">
        <f t="shared" si="102"/>
        <v>-0.30248014280485064</v>
      </c>
      <c r="S314" s="5">
        <f t="shared" si="103"/>
        <v>0.12839520302414395</v>
      </c>
      <c r="T314" s="61">
        <f t="shared" si="104"/>
        <v>40.81501564552426</v>
      </c>
      <c r="U314" s="62" t="s">
        <v>30</v>
      </c>
    </row>
    <row r="315" spans="1:21" ht="12.75">
      <c r="A315" s="2">
        <v>7</v>
      </c>
      <c r="B315" s="3">
        <v>311</v>
      </c>
      <c r="C315" s="4">
        <f t="shared" si="105"/>
        <v>-17.108124643328114</v>
      </c>
      <c r="D315" s="30">
        <f t="shared" si="106"/>
        <v>-0.28034632574021423</v>
      </c>
      <c r="E315" s="5">
        <f t="shared" si="94"/>
        <v>5.336403959522388</v>
      </c>
      <c r="F315" s="4">
        <f t="shared" si="95"/>
        <v>-23</v>
      </c>
      <c r="G315" s="5">
        <f t="shared" si="96"/>
        <v>1.701822305181797</v>
      </c>
      <c r="H315" s="5">
        <f t="shared" si="93"/>
        <v>0.991428370034919</v>
      </c>
      <c r="I315" s="5">
        <f t="shared" si="107"/>
        <v>0.22690964069090624</v>
      </c>
      <c r="J315" s="77">
        <f t="shared" si="108"/>
        <v>13.00108787392515</v>
      </c>
      <c r="K315" s="5">
        <f t="shared" si="109"/>
        <v>1.0187654134260506</v>
      </c>
      <c r="L315" s="4">
        <f t="shared" si="110"/>
        <v>148612097.15822795</v>
      </c>
      <c r="M315" s="5">
        <f t="shared" si="97"/>
        <v>-0.3907311284892737</v>
      </c>
      <c r="N315" s="5">
        <f t="shared" si="98"/>
        <v>0.9205048534524404</v>
      </c>
      <c r="O315" s="5">
        <f t="shared" si="99"/>
        <v>-0.4244748162096047</v>
      </c>
      <c r="P315" s="5">
        <f t="shared" si="100"/>
        <v>-0.2941758554231909</v>
      </c>
      <c r="Q315" s="5">
        <f t="shared" si="101"/>
        <v>0.9557513097485317</v>
      </c>
      <c r="R315" s="5">
        <f t="shared" si="102"/>
        <v>-0.3077953986802191</v>
      </c>
      <c r="S315" s="5">
        <f t="shared" si="103"/>
        <v>0.130651395284948</v>
      </c>
      <c r="T315" s="61">
        <f t="shared" si="104"/>
        <v>40.904471988262564</v>
      </c>
      <c r="U315" s="62" t="s">
        <v>30</v>
      </c>
    </row>
    <row r="316" spans="1:21" ht="12.75">
      <c r="A316" s="2">
        <v>8</v>
      </c>
      <c r="B316" s="3">
        <v>312</v>
      </c>
      <c r="C316" s="4">
        <f t="shared" si="105"/>
        <v>-17.381656154399547</v>
      </c>
      <c r="D316" s="30">
        <f t="shared" si="106"/>
        <v>-0.28553151188337694</v>
      </c>
      <c r="E316" s="5">
        <f t="shared" si="94"/>
        <v>5.353618165843428</v>
      </c>
      <c r="F316" s="4">
        <f t="shared" si="95"/>
        <v>-23</v>
      </c>
      <c r="G316" s="5">
        <f t="shared" si="96"/>
        <v>1.7040635637102148</v>
      </c>
      <c r="H316" s="5">
        <f t="shared" si="93"/>
        <v>0.9911330566359637</v>
      </c>
      <c r="I316" s="5">
        <f t="shared" si="107"/>
        <v>0.22720847516136197</v>
      </c>
      <c r="J316" s="77">
        <f t="shared" si="108"/>
        <v>13.018209990016484</v>
      </c>
      <c r="K316" s="5">
        <f t="shared" si="109"/>
        <v>1.0192763313514583</v>
      </c>
      <c r="L316" s="4">
        <f t="shared" si="110"/>
        <v>148574846.1697931</v>
      </c>
      <c r="M316" s="5">
        <f t="shared" si="97"/>
        <v>-0.3907311284892737</v>
      </c>
      <c r="N316" s="5">
        <f t="shared" si="98"/>
        <v>0.9205048534524404</v>
      </c>
      <c r="O316" s="5">
        <f t="shared" si="99"/>
        <v>-0.4244748162096047</v>
      </c>
      <c r="P316" s="5">
        <f t="shared" si="100"/>
        <v>-0.2987352668712979</v>
      </c>
      <c r="Q316" s="5">
        <f t="shared" si="101"/>
        <v>0.9543360206590414</v>
      </c>
      <c r="R316" s="5">
        <f t="shared" si="102"/>
        <v>-0.31302943659718363</v>
      </c>
      <c r="S316" s="5">
        <f t="shared" si="103"/>
        <v>0.13287311256778564</v>
      </c>
      <c r="T316" s="61">
        <f t="shared" si="104"/>
        <v>40.99176208708703</v>
      </c>
      <c r="U316" s="62" t="s">
        <v>30</v>
      </c>
    </row>
    <row r="317" spans="1:21" ht="12.75">
      <c r="A317" s="2">
        <v>9</v>
      </c>
      <c r="B317" s="3">
        <v>313</v>
      </c>
      <c r="C317" s="4">
        <f t="shared" si="105"/>
        <v>-17.650037105625593</v>
      </c>
      <c r="D317" s="30">
        <f t="shared" si="106"/>
        <v>-0.2906357599775286</v>
      </c>
      <c r="E317" s="5">
        <f t="shared" si="94"/>
        <v>5.370832372164468</v>
      </c>
      <c r="F317" s="4">
        <f t="shared" si="95"/>
        <v>-23</v>
      </c>
      <c r="G317" s="5">
        <f t="shared" si="96"/>
        <v>1.7062697969095593</v>
      </c>
      <c r="H317" s="5">
        <f aca="true" t="shared" si="111" ref="H317:H369">SIN(G317)</f>
        <v>0.9908374956498133</v>
      </c>
      <c r="I317" s="5">
        <f t="shared" si="107"/>
        <v>0.22750263958794123</v>
      </c>
      <c r="J317" s="77">
        <f t="shared" si="108"/>
        <v>13.035064529769377</v>
      </c>
      <c r="K317" s="5">
        <f t="shared" si="109"/>
        <v>1.0197818172319424</v>
      </c>
      <c r="L317" s="4">
        <f t="shared" si="110"/>
        <v>148538018.78442496</v>
      </c>
      <c r="M317" s="5">
        <f t="shared" si="97"/>
        <v>-0.3907311284892737</v>
      </c>
      <c r="N317" s="5">
        <f t="shared" si="98"/>
        <v>0.9205048534524404</v>
      </c>
      <c r="O317" s="5">
        <f t="shared" si="99"/>
        <v>-0.4244748162096047</v>
      </c>
      <c r="P317" s="5">
        <f t="shared" si="100"/>
        <v>-0.30320220841828094</v>
      </c>
      <c r="Q317" s="5">
        <f t="shared" si="101"/>
        <v>0.9529262410125336</v>
      </c>
      <c r="R317" s="5">
        <f t="shared" si="102"/>
        <v>-0.31818014382321225</v>
      </c>
      <c r="S317" s="5">
        <f t="shared" si="103"/>
        <v>0.1350594580709036</v>
      </c>
      <c r="T317" s="61">
        <f t="shared" si="104"/>
        <v>41.076897357155865</v>
      </c>
      <c r="U317" s="62" t="s">
        <v>30</v>
      </c>
    </row>
    <row r="318" spans="1:21" ht="12.75">
      <c r="A318" s="2">
        <v>10</v>
      </c>
      <c r="B318" s="3">
        <v>314</v>
      </c>
      <c r="C318" s="4">
        <f t="shared" si="105"/>
        <v>-17.91318796993821</v>
      </c>
      <c r="D318" s="30">
        <f t="shared" si="106"/>
        <v>-0.2956570605192357</v>
      </c>
      <c r="E318" s="5">
        <f t="shared" si="94"/>
        <v>5.388046578485508</v>
      </c>
      <c r="F318" s="4">
        <f t="shared" si="95"/>
        <v>-23</v>
      </c>
      <c r="G318" s="5">
        <f t="shared" si="96"/>
        <v>1.7084400773453865</v>
      </c>
      <c r="H318" s="5">
        <f t="shared" si="111"/>
        <v>0.9905420455009564</v>
      </c>
      <c r="I318" s="5">
        <f t="shared" si="107"/>
        <v>0.2277920103127182</v>
      </c>
      <c r="J318" s="77">
        <f t="shared" si="108"/>
        <v>13.051644408039476</v>
      </c>
      <c r="K318" s="5">
        <f t="shared" si="109"/>
        <v>1.0202817007137037</v>
      </c>
      <c r="L318" s="4">
        <f t="shared" si="110"/>
        <v>148501626.48266083</v>
      </c>
      <c r="M318" s="5">
        <f t="shared" si="97"/>
        <v>-0.3907311284892737</v>
      </c>
      <c r="N318" s="5">
        <f t="shared" si="98"/>
        <v>0.9205048534524404</v>
      </c>
      <c r="O318" s="5">
        <f t="shared" si="99"/>
        <v>-0.4244748162096047</v>
      </c>
      <c r="P318" s="5">
        <f t="shared" si="100"/>
        <v>-0.3075756414677597</v>
      </c>
      <c r="Q318" s="5">
        <f t="shared" si="101"/>
        <v>0.9515236333248356</v>
      </c>
      <c r="R318" s="5">
        <f t="shared" si="102"/>
        <v>-0.323245404208219</v>
      </c>
      <c r="S318" s="5">
        <f t="shared" si="103"/>
        <v>0.13720953354188314</v>
      </c>
      <c r="T318" s="61">
        <f t="shared" si="104"/>
        <v>41.15988989058672</v>
      </c>
      <c r="U318" s="62" t="s">
        <v>30</v>
      </c>
    </row>
    <row r="319" spans="1:21" ht="12.75">
      <c r="A319" s="2">
        <v>11</v>
      </c>
      <c r="B319" s="3">
        <v>315</v>
      </c>
      <c r="C319" s="4">
        <f t="shared" si="105"/>
        <v>-18.171030770057083</v>
      </c>
      <c r="D319" s="30">
        <f t="shared" si="106"/>
        <v>-0.30059341573408005</v>
      </c>
      <c r="E319" s="5">
        <f t="shared" si="94"/>
        <v>5.405260784806548</v>
      </c>
      <c r="F319" s="4">
        <f t="shared" si="95"/>
        <v>-23</v>
      </c>
      <c r="G319" s="5">
        <f t="shared" si="96"/>
        <v>1.7105734753681525</v>
      </c>
      <c r="H319" s="5">
        <f t="shared" si="111"/>
        <v>0.9902470690061418</v>
      </c>
      <c r="I319" s="5">
        <f t="shared" si="107"/>
        <v>0.22807646338242032</v>
      </c>
      <c r="J319" s="77">
        <f t="shared" si="108"/>
        <v>13.06794252276014</v>
      </c>
      <c r="K319" s="5">
        <f t="shared" si="109"/>
        <v>1.0207758128342694</v>
      </c>
      <c r="L319" s="4">
        <f t="shared" si="110"/>
        <v>148465680.61954165</v>
      </c>
      <c r="M319" s="5">
        <f t="shared" si="97"/>
        <v>-0.3907311284892737</v>
      </c>
      <c r="N319" s="5">
        <f t="shared" si="98"/>
        <v>0.9205048534524404</v>
      </c>
      <c r="O319" s="5">
        <f t="shared" si="99"/>
        <v>-0.4244748162096047</v>
      </c>
      <c r="P319" s="5">
        <f t="shared" si="100"/>
        <v>-0.31185456471899187</v>
      </c>
      <c r="Q319" s="5">
        <f t="shared" si="101"/>
        <v>0.9501298492647876</v>
      </c>
      <c r="R319" s="5">
        <f t="shared" si="102"/>
        <v>-0.32822310020078366</v>
      </c>
      <c r="S319" s="5">
        <f t="shared" si="103"/>
        <v>0.1393224401334743</v>
      </c>
      <c r="T319" s="61">
        <f t="shared" si="104"/>
        <v>41.24075239779005</v>
      </c>
      <c r="U319" s="62" t="s">
        <v>30</v>
      </c>
    </row>
    <row r="320" spans="1:21" ht="12.75">
      <c r="A320" s="2">
        <v>12</v>
      </c>
      <c r="B320" s="3">
        <v>316</v>
      </c>
      <c r="C320" s="4">
        <f t="shared" si="105"/>
        <v>-18.423489101595823</v>
      </c>
      <c r="D320" s="30">
        <f t="shared" si="106"/>
        <v>-0.3054428412206913</v>
      </c>
      <c r="E320" s="5">
        <f t="shared" si="94"/>
        <v>5.422474991127588</v>
      </c>
      <c r="F320" s="4">
        <f t="shared" si="95"/>
        <v>-23</v>
      </c>
      <c r="G320" s="5">
        <f t="shared" si="96"/>
        <v>1.712669060061173</v>
      </c>
      <c r="H320" s="5">
        <f t="shared" si="111"/>
        <v>0.9899529329249646</v>
      </c>
      <c r="I320" s="5">
        <f t="shared" si="107"/>
        <v>0.22835587467482305</v>
      </c>
      <c r="J320" s="77">
        <f t="shared" si="108"/>
        <v>13.083951762184405</v>
      </c>
      <c r="K320" s="5">
        <f t="shared" si="109"/>
        <v>1.0212639860972552</v>
      </c>
      <c r="L320" s="4">
        <f t="shared" si="110"/>
        <v>148430192.42062023</v>
      </c>
      <c r="M320" s="5">
        <f t="shared" si="97"/>
        <v>-0.3907311284892737</v>
      </c>
      <c r="N320" s="5">
        <f t="shared" si="98"/>
        <v>0.9205048534524404</v>
      </c>
      <c r="O320" s="5">
        <f t="shared" si="99"/>
        <v>-0.4244748162096047</v>
      </c>
      <c r="P320" s="5">
        <f t="shared" si="100"/>
        <v>-0.3160380136712295</v>
      </c>
      <c r="Q320" s="5">
        <f t="shared" si="101"/>
        <v>0.9487465277484518</v>
      </c>
      <c r="R320" s="5">
        <f t="shared" si="102"/>
        <v>-0.3331111149584339</v>
      </c>
      <c r="S320" s="5">
        <f t="shared" si="103"/>
        <v>0.14139727929935772</v>
      </c>
      <c r="T320" s="61">
        <f t="shared" si="104"/>
        <v>41.31949814868674</v>
      </c>
      <c r="U320" s="62" t="s">
        <v>30</v>
      </c>
    </row>
    <row r="321" spans="1:21" ht="12.75">
      <c r="A321" s="2">
        <v>13</v>
      </c>
      <c r="B321" s="3">
        <v>317</v>
      </c>
      <c r="C321" s="4">
        <f t="shared" si="105"/>
        <v>-18.670488155702326</v>
      </c>
      <c r="D321" s="30">
        <f t="shared" si="106"/>
        <v>-0.3102033676213644</v>
      </c>
      <c r="E321" s="5">
        <f t="shared" si="94"/>
        <v>5.4396891974486286</v>
      </c>
      <c r="F321" s="4">
        <f t="shared" si="95"/>
        <v>-23</v>
      </c>
      <c r="G321" s="5">
        <f t="shared" si="96"/>
        <v>1.7147259002341688</v>
      </c>
      <c r="H321" s="5">
        <f t="shared" si="111"/>
        <v>0.9896600074831222</v>
      </c>
      <c r="I321" s="5">
        <f t="shared" si="107"/>
        <v>0.22863012003122252</v>
      </c>
      <c r="J321" s="77">
        <f t="shared" si="108"/>
        <v>13.099665012475178</v>
      </c>
      <c r="K321" s="5">
        <f t="shared" si="109"/>
        <v>1.0217460545469814</v>
      </c>
      <c r="L321" s="4">
        <f t="shared" si="110"/>
        <v>148395172.97801295</v>
      </c>
      <c r="M321" s="5">
        <f t="shared" si="97"/>
        <v>-0.3907311284892737</v>
      </c>
      <c r="N321" s="5">
        <f t="shared" si="98"/>
        <v>0.9205048534524404</v>
      </c>
      <c r="O321" s="5">
        <f t="shared" si="99"/>
        <v>-0.4244748162096047</v>
      </c>
      <c r="P321" s="5">
        <f t="shared" si="100"/>
        <v>-0.32012506009511</v>
      </c>
      <c r="Q321" s="5">
        <f t="shared" si="101"/>
        <v>0.9473752930592513</v>
      </c>
      <c r="R321" s="5">
        <f t="shared" si="102"/>
        <v>-0.337907334548874</v>
      </c>
      <c r="S321" s="5">
        <f t="shared" si="103"/>
        <v>0.1434331537285107</v>
      </c>
      <c r="T321" s="61">
        <f t="shared" si="104"/>
        <v>41.396140913923254</v>
      </c>
      <c r="U321" s="62" t="s">
        <v>30</v>
      </c>
    </row>
    <row r="322" spans="1:21" ht="12.75">
      <c r="A322" s="2">
        <v>14</v>
      </c>
      <c r="B322" s="3">
        <v>318</v>
      </c>
      <c r="C322" s="4">
        <f t="shared" si="105"/>
        <v>-18.911954741226136</v>
      </c>
      <c r="D322" s="30">
        <f t="shared" si="106"/>
        <v>-0.31487304231623897</v>
      </c>
      <c r="E322" s="5">
        <f t="shared" si="94"/>
        <v>5.456903403769668</v>
      </c>
      <c r="F322" s="4">
        <f t="shared" si="95"/>
        <v>-23</v>
      </c>
      <c r="G322" s="5">
        <f t="shared" si="96"/>
        <v>1.7167430654609488</v>
      </c>
      <c r="H322" s="5">
        <f t="shared" si="111"/>
        <v>0.9893686658686559</v>
      </c>
      <c r="I322" s="5">
        <f t="shared" si="107"/>
        <v>0.22889907539479318</v>
      </c>
      <c r="J322" s="77">
        <f t="shared" si="108"/>
        <v>13.115075165632613</v>
      </c>
      <c r="K322" s="5">
        <f t="shared" si="109"/>
        <v>1.0222218538428953</v>
      </c>
      <c r="L322" s="4">
        <f t="shared" si="110"/>
        <v>148360633.24649537</v>
      </c>
      <c r="M322" s="5">
        <f t="shared" si="97"/>
        <v>-0.3907311284892737</v>
      </c>
      <c r="N322" s="5">
        <f t="shared" si="98"/>
        <v>0.9205048534524404</v>
      </c>
      <c r="O322" s="5">
        <f t="shared" si="99"/>
        <v>-0.4244748162096047</v>
      </c>
      <c r="P322" s="5">
        <f t="shared" si="100"/>
        <v>-0.3241148114734422</v>
      </c>
      <c r="Q322" s="5">
        <f t="shared" si="101"/>
        <v>0.9460177529959652</v>
      </c>
      <c r="R322" s="5">
        <f t="shared" si="102"/>
        <v>-0.3426096502385875</v>
      </c>
      <c r="S322" s="5">
        <f t="shared" si="103"/>
        <v>0.1454291683166614</v>
      </c>
      <c r="T322" s="61">
        <f t="shared" si="104"/>
        <v>41.47069490619496</v>
      </c>
      <c r="U322" s="62" t="s">
        <v>30</v>
      </c>
    </row>
    <row r="323" spans="1:21" ht="12.75">
      <c r="A323" s="2">
        <v>15</v>
      </c>
      <c r="B323" s="3">
        <v>319</v>
      </c>
      <c r="C323" s="4">
        <f t="shared" si="105"/>
        <v>-19.147817306406708</v>
      </c>
      <c r="D323" s="30">
        <f t="shared" si="106"/>
        <v>-0.31944993113794745</v>
      </c>
      <c r="E323" s="5">
        <f t="shared" si="94"/>
        <v>5.474117610090708</v>
      </c>
      <c r="F323" s="4">
        <f t="shared" si="95"/>
        <v>-23</v>
      </c>
      <c r="G323" s="5">
        <f t="shared" si="96"/>
        <v>1.7187196271595588</v>
      </c>
      <c r="H323" s="5">
        <f t="shared" si="111"/>
        <v>0.989079283701651</v>
      </c>
      <c r="I323" s="5">
        <f t="shared" si="107"/>
        <v>0.22916261695460785</v>
      </c>
      <c r="J323" s="77">
        <f t="shared" si="108"/>
        <v>13.130175127745943</v>
      </c>
      <c r="K323" s="5">
        <f t="shared" si="109"/>
        <v>1.0226912213337405</v>
      </c>
      <c r="L323" s="4">
        <f t="shared" si="110"/>
        <v>148326584.03964448</v>
      </c>
      <c r="M323" s="5">
        <f t="shared" si="97"/>
        <v>-0.3907311284892737</v>
      </c>
      <c r="N323" s="5">
        <f t="shared" si="98"/>
        <v>0.9205048534524404</v>
      </c>
      <c r="O323" s="5">
        <f t="shared" si="99"/>
        <v>-0.4244748162096047</v>
      </c>
      <c r="P323" s="5">
        <f t="shared" si="100"/>
        <v>-0.3280064104138123</v>
      </c>
      <c r="Q323" s="5">
        <f t="shared" si="101"/>
        <v>0.9446754970504134</v>
      </c>
      <c r="R323" s="5">
        <f t="shared" si="102"/>
        <v>-0.34721596086482165</v>
      </c>
      <c r="S323" s="5">
        <f t="shared" si="103"/>
        <v>0.14738443117313646</v>
      </c>
      <c r="T323" s="61">
        <f t="shared" si="104"/>
        <v>41.543174721787466</v>
      </c>
      <c r="U323" s="62" t="s">
        <v>30</v>
      </c>
    </row>
    <row r="324" spans="1:21" ht="12.75">
      <c r="A324" s="2">
        <v>16</v>
      </c>
      <c r="B324" s="3">
        <v>320</v>
      </c>
      <c r="C324" s="4">
        <f t="shared" si="105"/>
        <v>-19.378005960075672</v>
      </c>
      <c r="D324" s="30">
        <f t="shared" si="106"/>
        <v>-0.32393212010355726</v>
      </c>
      <c r="E324" s="5">
        <f aca="true" t="shared" si="112" ref="E324:E369">2*PI()*(B324-1)/365</f>
        <v>5.491331816411748</v>
      </c>
      <c r="F324" s="4">
        <f aca="true" t="shared" si="113" ref="F324:F369">F323</f>
        <v>-23</v>
      </c>
      <c r="G324" s="5">
        <f aca="true" t="shared" si="114" ref="G324:G369">ACOS(-S324)</f>
        <v>1.7206546597129995</v>
      </c>
      <c r="H324" s="5">
        <f t="shared" si="111"/>
        <v>0.9887922384780219</v>
      </c>
      <c r="I324" s="5">
        <f t="shared" si="107"/>
        <v>0.2294206212950666</v>
      </c>
      <c r="J324" s="77">
        <f t="shared" si="108"/>
        <v>13.144957827555192</v>
      </c>
      <c r="K324" s="5">
        <f t="shared" si="109"/>
        <v>1.0231539961314275</v>
      </c>
      <c r="L324" s="4">
        <f t="shared" si="110"/>
        <v>148293036.02602887</v>
      </c>
      <c r="M324" s="5">
        <f aca="true" t="shared" si="115" ref="M324:M369">SIN(F324*PI()/180)</f>
        <v>-0.3907311284892737</v>
      </c>
      <c r="N324" s="5">
        <f aca="true" t="shared" si="116" ref="N324:N369">COS(F324*PI()/180)</f>
        <v>0.9205048534524404</v>
      </c>
      <c r="O324" s="5">
        <f aca="true" t="shared" si="117" ref="O324:O369">TAN(F324*PI()/180)</f>
        <v>-0.4244748162096047</v>
      </c>
      <c r="P324" s="5">
        <f aca="true" t="shared" si="118" ref="P324:P369">SIN(C324*PI()/180)</f>
        <v>-0.33179903403546573</v>
      </c>
      <c r="Q324" s="5">
        <f aca="true" t="shared" si="119" ref="Q324:Q369">COS(C324*PI()/180)</f>
        <v>0.9433500946165914</v>
      </c>
      <c r="R324" s="5">
        <f aca="true" t="shared" si="120" ref="R324:R369">TAN(C324*PI()/180)</f>
        <v>-0.35172417528650357</v>
      </c>
      <c r="S324" s="5">
        <f aca="true" t="shared" si="121" ref="S324:S369">R324*O324</f>
        <v>0.1492980546612134</v>
      </c>
      <c r="T324" s="61">
        <f aca="true" t="shared" si="122" ref="T324:T369">37.6*K324*(G324*M324*P324+N324*Q324*H324)</f>
        <v>41.613595282442596</v>
      </c>
      <c r="U324" s="62" t="s">
        <v>30</v>
      </c>
    </row>
    <row r="325" spans="1:21" ht="12.75">
      <c r="A325" s="2">
        <v>17</v>
      </c>
      <c r="B325" s="3">
        <v>321</v>
      </c>
      <c r="C325" s="4">
        <f t="shared" si="105"/>
        <v>-19.60245249236702</v>
      </c>
      <c r="D325" s="30">
        <f t="shared" si="106"/>
        <v>-0.32831771716057634</v>
      </c>
      <c r="E325" s="5">
        <f t="shared" si="112"/>
        <v>5.508546022732788</v>
      </c>
      <c r="F325" s="4">
        <f t="shared" si="113"/>
        <v>-23</v>
      </c>
      <c r="G325" s="5">
        <f t="shared" si="114"/>
        <v>1.7225472416283838</v>
      </c>
      <c r="H325" s="5">
        <f t="shared" si="111"/>
        <v>0.9885079089881763</v>
      </c>
      <c r="I325" s="5">
        <f t="shared" si="107"/>
        <v>0.22967296555045116</v>
      </c>
      <c r="J325" s="77">
        <f t="shared" si="108"/>
        <v>13.159416225306588</v>
      </c>
      <c r="K325" s="5">
        <f t="shared" si="109"/>
        <v>1.0236100191845543</v>
      </c>
      <c r="L325" s="4">
        <f t="shared" si="110"/>
        <v>148259999.72544813</v>
      </c>
      <c r="M325" s="5">
        <f t="shared" si="115"/>
        <v>-0.3907311284892737</v>
      </c>
      <c r="N325" s="5">
        <f t="shared" si="116"/>
        <v>0.9205048534524404</v>
      </c>
      <c r="O325" s="5">
        <f t="shared" si="117"/>
        <v>-0.4244748162096047</v>
      </c>
      <c r="P325" s="5">
        <f t="shared" si="118"/>
        <v>-0.33549189333296725</v>
      </c>
      <c r="Q325" s="5">
        <f t="shared" si="119"/>
        <v>0.9420430932329269</v>
      </c>
      <c r="R325" s="5">
        <f t="shared" si="120"/>
        <v>-0.3561322149092117</v>
      </c>
      <c r="S325" s="5">
        <f t="shared" si="121"/>
        <v>0.15116915646990708</v>
      </c>
      <c r="T325" s="61">
        <f t="shared" si="122"/>
        <v>41.68197177765416</v>
      </c>
      <c r="U325" s="62" t="s">
        <v>30</v>
      </c>
    </row>
    <row r="326" spans="1:21" ht="12.75">
      <c r="A326" s="2">
        <v>18</v>
      </c>
      <c r="B326" s="3">
        <v>322</v>
      </c>
      <c r="C326" s="4">
        <f aca="true" t="shared" si="123" ref="C326:C369">23.45*SIN(2*PI()/365*(284+B326))</f>
        <v>-19.82109039492931</v>
      </c>
      <c r="D326" s="30">
        <f aca="true" t="shared" si="124" ref="D326:D369">0.006918-0.399912*COS(E326)+0.070257*SIN(E326)-0.006758*COS(2*E326)+0.000907*SIN(2*E326)-0.002697*COS(3*E326)+0.00148*SIN(3*E326)</f>
        <v>-0.3326048539437175</v>
      </c>
      <c r="E326" s="5">
        <f t="shared" si="112"/>
        <v>5.5257602290538275</v>
      </c>
      <c r="F326" s="4">
        <f t="shared" si="113"/>
        <v>-23</v>
      </c>
      <c r="G326" s="5">
        <f t="shared" si="114"/>
        <v>1.7243964567321877</v>
      </c>
      <c r="H326" s="5">
        <f t="shared" si="111"/>
        <v>0.988226674711513</v>
      </c>
      <c r="I326" s="5">
        <f aca="true" t="shared" si="125" ref="I326:I369">2*G326/15</f>
        <v>0.22991952756429168</v>
      </c>
      <c r="J326" s="77">
        <f aca="true" t="shared" si="126" ref="J326:J369">I326*180/3.1415629</f>
        <v>13.173543321883674</v>
      </c>
      <c r="K326" s="5">
        <f aca="true" t="shared" si="127" ref="K326:K369">1.00011+0.034221*COS(E326)+0.00128*SIN(E326)+0.000719*COS(2*E326)+0.000077*SIN(2*E326)</f>
        <v>1.024059133351512</v>
      </c>
      <c r="L326" s="4">
        <f aca="true" t="shared" si="128" ref="L326:L369">150*10^6*SQRT(K326)/K326</f>
        <v>148227485.50522384</v>
      </c>
      <c r="M326" s="5">
        <f t="shared" si="115"/>
        <v>-0.3907311284892737</v>
      </c>
      <c r="N326" s="5">
        <f t="shared" si="116"/>
        <v>0.9205048534524404</v>
      </c>
      <c r="O326" s="5">
        <f t="shared" si="117"/>
        <v>-0.4244748162096047</v>
      </c>
      <c r="P326" s="5">
        <f t="shared" si="118"/>
        <v>-0.3390842325191767</v>
      </c>
      <c r="Q326" s="5">
        <f t="shared" si="119"/>
        <v>0.9407560168592497</v>
      </c>
      <c r="R326" s="5">
        <f t="shared" si="120"/>
        <v>-0.3604380162788886</v>
      </c>
      <c r="S326" s="5">
        <f t="shared" si="121"/>
        <v>0.15299686071493576</v>
      </c>
      <c r="T326" s="61">
        <f t="shared" si="122"/>
        <v>41.748319607495205</v>
      </c>
      <c r="U326" s="62" t="s">
        <v>30</v>
      </c>
    </row>
    <row r="327" spans="1:21" ht="12.75">
      <c r="A327" s="2">
        <v>19</v>
      </c>
      <c r="B327" s="3">
        <v>323</v>
      </c>
      <c r="C327" s="4">
        <f t="shared" si="123"/>
        <v>-20.033854880633438</v>
      </c>
      <c r="D327" s="30">
        <f t="shared" si="124"/>
        <v>-0.33679168753908717</v>
      </c>
      <c r="E327" s="5">
        <f t="shared" si="112"/>
        <v>5.542974435374868</v>
      </c>
      <c r="F327" s="4">
        <f t="shared" si="113"/>
        <v>-23</v>
      </c>
      <c r="G327" s="5">
        <f t="shared" si="114"/>
        <v>1.726201395399001</v>
      </c>
      <c r="H327" s="5">
        <f t="shared" si="111"/>
        <v>0.9879489151878802</v>
      </c>
      <c r="I327" s="5">
        <f t="shared" si="125"/>
        <v>0.23016018605320013</v>
      </c>
      <c r="J327" s="77">
        <f t="shared" si="126"/>
        <v>13.18733216819438</v>
      </c>
      <c r="K327" s="5">
        <f t="shared" si="127"/>
        <v>1.0245011834731432</v>
      </c>
      <c r="L327" s="4">
        <f t="shared" si="128"/>
        <v>148195503.57654274</v>
      </c>
      <c r="M327" s="5">
        <f t="shared" si="115"/>
        <v>-0.3907311284892737</v>
      </c>
      <c r="N327" s="5">
        <f t="shared" si="116"/>
        <v>0.9205048534524404</v>
      </c>
      <c r="O327" s="5">
        <f t="shared" si="117"/>
        <v>-0.4244748162096047</v>
      </c>
      <c r="P327" s="5">
        <f t="shared" si="118"/>
        <v>-0.3425753283500842</v>
      </c>
      <c r="Q327" s="5">
        <f t="shared" si="119"/>
        <v>0.9394903641899858</v>
      </c>
      <c r="R327" s="5">
        <f t="shared" si="120"/>
        <v>-0.36463953373853647</v>
      </c>
      <c r="S327" s="5">
        <f t="shared" si="121"/>
        <v>0.1547802990664212</v>
      </c>
      <c r="T327" s="61">
        <f t="shared" si="122"/>
        <v>41.812654326076725</v>
      </c>
      <c r="U327" s="62" t="s">
        <v>30</v>
      </c>
    </row>
    <row r="328" spans="1:21" ht="12.75">
      <c r="A328" s="2">
        <v>20</v>
      </c>
      <c r="B328" s="3">
        <v>324</v>
      </c>
      <c r="C328" s="4">
        <f t="shared" si="123"/>
        <v>-20.240682902770413</v>
      </c>
      <c r="D328" s="30">
        <f t="shared" si="124"/>
        <v>-0.34087640225239996</v>
      </c>
      <c r="E328" s="5">
        <f t="shared" si="112"/>
        <v>5.560188641695907</v>
      </c>
      <c r="F328" s="4">
        <f t="shared" si="113"/>
        <v>-23</v>
      </c>
      <c r="G328" s="5">
        <f t="shared" si="114"/>
        <v>1.7279611558109755</v>
      </c>
      <c r="H328" s="5">
        <f t="shared" si="111"/>
        <v>0.9876750093672898</v>
      </c>
      <c r="I328" s="5">
        <f t="shared" si="125"/>
        <v>0.23039482077479673</v>
      </c>
      <c r="J328" s="77">
        <f t="shared" si="126"/>
        <v>13.200775874792578</v>
      </c>
      <c r="K328" s="5">
        <f t="shared" si="127"/>
        <v>1.024936016444881</v>
      </c>
      <c r="L328" s="4">
        <f t="shared" si="128"/>
        <v>148164063.99085456</v>
      </c>
      <c r="M328" s="5">
        <f t="shared" si="115"/>
        <v>-0.3907311284892737</v>
      </c>
      <c r="N328" s="5">
        <f t="shared" si="116"/>
        <v>0.9205048534524404</v>
      </c>
      <c r="O328" s="5">
        <f t="shared" si="117"/>
        <v>-0.4244748162096047</v>
      </c>
      <c r="P328" s="5">
        <f t="shared" si="118"/>
        <v>-0.34596448943408414</v>
      </c>
      <c r="Q328" s="5">
        <f t="shared" si="119"/>
        <v>0.9382476070050024</v>
      </c>
      <c r="R328" s="5">
        <f t="shared" si="120"/>
        <v>-0.3687347421417293</v>
      </c>
      <c r="S328" s="5">
        <f t="shared" si="121"/>
        <v>0.1565186119007065</v>
      </c>
      <c r="T328" s="61">
        <f t="shared" si="122"/>
        <v>41.87499158573374</v>
      </c>
      <c r="U328" s="62" t="s">
        <v>30</v>
      </c>
    </row>
    <row r="329" spans="1:21" ht="12.75">
      <c r="A329" s="2">
        <v>21</v>
      </c>
      <c r="B329" s="3">
        <v>325</v>
      </c>
      <c r="C329" s="4">
        <f t="shared" si="123"/>
        <v>-20.44151317373358</v>
      </c>
      <c r="D329" s="30">
        <f t="shared" si="124"/>
        <v>-0.34485721137780695</v>
      </c>
      <c r="E329" s="5">
        <f t="shared" si="112"/>
        <v>5.5774028480169475</v>
      </c>
      <c r="F329" s="4">
        <f t="shared" si="113"/>
        <v>-23</v>
      </c>
      <c r="G329" s="5">
        <f t="shared" si="114"/>
        <v>1.7296748452449346</v>
      </c>
      <c r="H329" s="5">
        <f t="shared" si="111"/>
        <v>0.9874053349393522</v>
      </c>
      <c r="I329" s="5">
        <f t="shared" si="125"/>
        <v>0.23062331269932462</v>
      </c>
      <c r="J329" s="77">
        <f t="shared" si="126"/>
        <v>13.213867621710975</v>
      </c>
      <c r="K329" s="5">
        <f t="shared" si="127"/>
        <v>1.0253634812883303</v>
      </c>
      <c r="L329" s="4">
        <f t="shared" si="128"/>
        <v>148133176.63632524</v>
      </c>
      <c r="M329" s="5">
        <f t="shared" si="115"/>
        <v>-0.3907311284892737</v>
      </c>
      <c r="N329" s="5">
        <f t="shared" si="116"/>
        <v>0.9205048534524404</v>
      </c>
      <c r="O329" s="5">
        <f t="shared" si="117"/>
        <v>-0.4244748162096047</v>
      </c>
      <c r="P329" s="5">
        <f t="shared" si="118"/>
        <v>-0.349251055528269</v>
      </c>
      <c r="Q329" s="5">
        <f t="shared" si="119"/>
        <v>0.9370291885594546</v>
      </c>
      <c r="R329" s="5">
        <f t="shared" si="120"/>
        <v>-0.37272163961636184</v>
      </c>
      <c r="S329" s="5">
        <f t="shared" si="121"/>
        <v>0.1582109494734977</v>
      </c>
      <c r="T329" s="61">
        <f t="shared" si="122"/>
        <v>41.9353470820324</v>
      </c>
      <c r="U329" s="62" t="s">
        <v>30</v>
      </c>
    </row>
    <row r="330" spans="1:21" ht="12.75">
      <c r="A330" s="2">
        <v>22</v>
      </c>
      <c r="B330" s="3">
        <v>326</v>
      </c>
      <c r="C330" s="4">
        <f t="shared" si="123"/>
        <v>-20.63628618317939</v>
      </c>
      <c r="D330" s="30">
        <f t="shared" si="124"/>
        <v>-0.3487323589638821</v>
      </c>
      <c r="E330" s="5">
        <f t="shared" si="112"/>
        <v>5.594617054337988</v>
      </c>
      <c r="F330" s="4">
        <f t="shared" si="113"/>
        <v>-23</v>
      </c>
      <c r="G330" s="5">
        <f t="shared" si="114"/>
        <v>1.7313415813838955</v>
      </c>
      <c r="H330" s="5">
        <f t="shared" si="111"/>
        <v>0.9871402676440648</v>
      </c>
      <c r="I330" s="5">
        <f t="shared" si="125"/>
        <v>0.23084554418451939</v>
      </c>
      <c r="J330" s="77">
        <f t="shared" si="126"/>
        <v>13.226600668480485</v>
      </c>
      <c r="K330" s="5">
        <f t="shared" si="127"/>
        <v>1.0257834292222328</v>
      </c>
      <c r="L330" s="4">
        <f t="shared" si="128"/>
        <v>148102851.234347</v>
      </c>
      <c r="M330" s="5">
        <f t="shared" si="115"/>
        <v>-0.3907311284892737</v>
      </c>
      <c r="N330" s="5">
        <f t="shared" si="116"/>
        <v>0.9205048534524404</v>
      </c>
      <c r="O330" s="5">
        <f t="shared" si="117"/>
        <v>-0.4244748162096047</v>
      </c>
      <c r="P330" s="5">
        <f t="shared" si="118"/>
        <v>-0.3524343968243229</v>
      </c>
      <c r="Q330" s="5">
        <f t="shared" si="119"/>
        <v>0.9358365220139016</v>
      </c>
      <c r="R330" s="5">
        <f t="shared" si="120"/>
        <v>-0.3765982503716473</v>
      </c>
      <c r="S330" s="5">
        <f t="shared" si="121"/>
        <v>0.15985647311136367</v>
      </c>
      <c r="T330" s="61">
        <f t="shared" si="122"/>
        <v>41.9937364996881</v>
      </c>
      <c r="U330" s="62" t="s">
        <v>30</v>
      </c>
    </row>
    <row r="331" spans="1:21" ht="12.75">
      <c r="A331" s="2">
        <v>23</v>
      </c>
      <c r="B331" s="3">
        <v>327</v>
      </c>
      <c r="C331" s="4">
        <f t="shared" si="123"/>
        <v>-20.824944215661606</v>
      </c>
      <c r="D331" s="30">
        <f t="shared" si="124"/>
        <v>-0.35250012157330846</v>
      </c>
      <c r="E331" s="5">
        <f t="shared" si="112"/>
        <v>5.611831260659027</v>
      </c>
      <c r="F331" s="4">
        <f t="shared" si="113"/>
        <v>-23</v>
      </c>
      <c r="G331" s="5">
        <f t="shared" si="114"/>
        <v>1.7329604936495415</v>
      </c>
      <c r="H331" s="5">
        <f t="shared" si="111"/>
        <v>0.9868801805657548</v>
      </c>
      <c r="I331" s="5">
        <f t="shared" si="125"/>
        <v>0.2310613991532722</v>
      </c>
      <c r="J331" s="77">
        <f t="shared" si="126"/>
        <v>13.238968364309686</v>
      </c>
      <c r="K331" s="5">
        <f t="shared" si="127"/>
        <v>1.0261957137327606</v>
      </c>
      <c r="L331" s="4">
        <f t="shared" si="128"/>
        <v>148073097.3361073</v>
      </c>
      <c r="M331" s="5">
        <f t="shared" si="115"/>
        <v>-0.3907311284892737</v>
      </c>
      <c r="N331" s="5">
        <f t="shared" si="116"/>
        <v>0.9205048534524404</v>
      </c>
      <c r="O331" s="5">
        <f t="shared" si="117"/>
        <v>-0.4244748162096047</v>
      </c>
      <c r="P331" s="5">
        <f t="shared" si="118"/>
        <v>-0.35551391322659875</v>
      </c>
      <c r="Q331" s="5">
        <f t="shared" si="119"/>
        <v>0.934670988905888</v>
      </c>
      <c r="R331" s="5">
        <f t="shared" si="120"/>
        <v>-0.3803626275410111</v>
      </c>
      <c r="S331" s="5">
        <f t="shared" si="121"/>
        <v>0.161454356418473</v>
      </c>
      <c r="T331" s="61">
        <f t="shared" si="122"/>
        <v>42.050175459481146</v>
      </c>
      <c r="U331" s="62" t="s">
        <v>30</v>
      </c>
    </row>
    <row r="332" spans="1:21" ht="12.75">
      <c r="A332" s="2">
        <v>24</v>
      </c>
      <c r="B332" s="3">
        <v>328</v>
      </c>
      <c r="C332" s="4">
        <f t="shared" si="123"/>
        <v>-21.0074313677336</v>
      </c>
      <c r="D332" s="30">
        <f t="shared" si="124"/>
        <v>-0.35615881003278677</v>
      </c>
      <c r="E332" s="5">
        <f t="shared" si="112"/>
        <v>5.629045466980068</v>
      </c>
      <c r="F332" s="4">
        <f t="shared" si="113"/>
        <v>-23</v>
      </c>
      <c r="G332" s="5">
        <f t="shared" si="114"/>
        <v>1.7345307245519863</v>
      </c>
      <c r="H332" s="5">
        <f t="shared" si="111"/>
        <v>0.9866254434121376</v>
      </c>
      <c r="I332" s="5">
        <f t="shared" si="125"/>
        <v>0.23127076327359816</v>
      </c>
      <c r="J332" s="77">
        <f t="shared" si="126"/>
        <v>13.250964158396341</v>
      </c>
      <c r="K332" s="5">
        <f t="shared" si="127"/>
        <v>1.0266001906430977</v>
      </c>
      <c r="L332" s="4">
        <f t="shared" si="128"/>
        <v>148043924.31921738</v>
      </c>
      <c r="M332" s="5">
        <f t="shared" si="115"/>
        <v>-0.3907311284892737</v>
      </c>
      <c r="N332" s="5">
        <f t="shared" si="116"/>
        <v>0.9205048534524404</v>
      </c>
      <c r="O332" s="5">
        <f t="shared" si="117"/>
        <v>-0.4244748162096047</v>
      </c>
      <c r="P332" s="5">
        <f t="shared" si="118"/>
        <v>-0.35848903362494916</v>
      </c>
      <c r="Q332" s="5">
        <f t="shared" si="119"/>
        <v>0.9335339376641055</v>
      </c>
      <c r="R332" s="5">
        <f t="shared" si="120"/>
        <v>-0.3840128560531636</v>
      </c>
      <c r="S332" s="5">
        <f t="shared" si="121"/>
        <v>0.163003786495292</v>
      </c>
      <c r="T332" s="61">
        <f t="shared" si="122"/>
        <v>42.10467946625366</v>
      </c>
      <c r="U332" s="62" t="s">
        <v>30</v>
      </c>
    </row>
    <row r="333" spans="1:21" ht="12.75">
      <c r="A333" s="2">
        <v>25</v>
      </c>
      <c r="B333" s="3">
        <v>329</v>
      </c>
      <c r="C333" s="4">
        <f t="shared" si="123"/>
        <v>-21.18369356451383</v>
      </c>
      <c r="D333" s="30">
        <f t="shared" si="124"/>
        <v>-0.35970677116969396</v>
      </c>
      <c r="E333" s="5">
        <f t="shared" si="112"/>
        <v>5.646259673301107</v>
      </c>
      <c r="F333" s="4">
        <f t="shared" si="113"/>
        <v>-23</v>
      </c>
      <c r="G333" s="5">
        <f t="shared" si="114"/>
        <v>1.7360514310529764</v>
      </c>
      <c r="H333" s="5">
        <f t="shared" si="111"/>
        <v>0.9863764217806102</v>
      </c>
      <c r="I333" s="5">
        <f t="shared" si="125"/>
        <v>0.23147352414039685</v>
      </c>
      <c r="J333" s="77">
        <f t="shared" si="126"/>
        <v>13.262581610341602</v>
      </c>
      <c r="K333" s="5">
        <f t="shared" si="127"/>
        <v>1.0269967181822441</v>
      </c>
      <c r="L333" s="4">
        <f t="shared" si="128"/>
        <v>148015341.38440174</v>
      </c>
      <c r="M333" s="5">
        <f t="shared" si="115"/>
        <v>-0.3907311284892737</v>
      </c>
      <c r="N333" s="5">
        <f t="shared" si="116"/>
        <v>0.9205048534524404</v>
      </c>
      <c r="O333" s="5">
        <f t="shared" si="117"/>
        <v>-0.4244748162096047</v>
      </c>
      <c r="P333" s="5">
        <f t="shared" si="118"/>
        <v>-0.36135921516486524</v>
      </c>
      <c r="Q333" s="5">
        <f t="shared" si="119"/>
        <v>0.9324266821661812</v>
      </c>
      <c r="R333" s="5">
        <f t="shared" si="120"/>
        <v>-0.38754705552330193</v>
      </c>
      <c r="S333" s="5">
        <f t="shared" si="121"/>
        <v>0.16450396516582705</v>
      </c>
      <c r="T333" s="61">
        <f t="shared" si="122"/>
        <v>42.157263858067054</v>
      </c>
      <c r="U333" s="62" t="s">
        <v>30</v>
      </c>
    </row>
    <row r="334" spans="1:21" ht="12.75">
      <c r="A334" s="2">
        <v>26</v>
      </c>
      <c r="B334" s="3">
        <v>330</v>
      </c>
      <c r="C334" s="4">
        <f t="shared" si="123"/>
        <v>-21.353678575709367</v>
      </c>
      <c r="D334" s="30">
        <f t="shared" si="124"/>
        <v>-0.3631423895320263</v>
      </c>
      <c r="E334" s="5">
        <f t="shared" si="112"/>
        <v>5.663473879622147</v>
      </c>
      <c r="F334" s="4">
        <f t="shared" si="113"/>
        <v>-23</v>
      </c>
      <c r="G334" s="5">
        <f t="shared" si="114"/>
        <v>1.7375217859384975</v>
      </c>
      <c r="H334" s="5">
        <f t="shared" si="111"/>
        <v>0.9861334764140465</v>
      </c>
      <c r="I334" s="5">
        <f t="shared" si="125"/>
        <v>0.23166957145846634</v>
      </c>
      <c r="J334" s="77">
        <f t="shared" si="126"/>
        <v>13.273814400636047</v>
      </c>
      <c r="K334" s="5">
        <f t="shared" si="127"/>
        <v>1.027385157053</v>
      </c>
      <c r="L334" s="4">
        <f t="shared" si="128"/>
        <v>147987357.55225024</v>
      </c>
      <c r="M334" s="5">
        <f t="shared" si="115"/>
        <v>-0.3907311284892737</v>
      </c>
      <c r="N334" s="5">
        <f t="shared" si="116"/>
        <v>0.9205048534524404</v>
      </c>
      <c r="O334" s="5">
        <f t="shared" si="117"/>
        <v>-0.4244748162096047</v>
      </c>
      <c r="P334" s="5">
        <f t="shared" si="118"/>
        <v>-0.3641239425174504</v>
      </c>
      <c r="Q334" s="5">
        <f t="shared" si="119"/>
        <v>0.931350500341063</v>
      </c>
      <c r="R334" s="5">
        <f t="shared" si="120"/>
        <v>-0.3909633831560806</v>
      </c>
      <c r="S334" s="5">
        <f t="shared" si="121"/>
        <v>0.16595411020986256</v>
      </c>
      <c r="T334" s="61">
        <f t="shared" si="122"/>
        <v>42.20794375659625</v>
      </c>
      <c r="U334" s="62" t="s">
        <v>30</v>
      </c>
    </row>
    <row r="335" spans="1:21" ht="12.75">
      <c r="A335" s="2">
        <v>27</v>
      </c>
      <c r="B335" s="3">
        <v>331</v>
      </c>
      <c r="C335" s="4">
        <f t="shared" si="123"/>
        <v>-21.517336031092775</v>
      </c>
      <c r="D335" s="30">
        <f t="shared" si="124"/>
        <v>-0.36646408908817607</v>
      </c>
      <c r="E335" s="5">
        <f t="shared" si="112"/>
        <v>5.680688085943187</v>
      </c>
      <c r="F335" s="4">
        <f t="shared" si="113"/>
        <v>-23</v>
      </c>
      <c r="G335" s="5">
        <f t="shared" si="114"/>
        <v>1.7389409791965942</v>
      </c>
      <c r="H335" s="5">
        <f t="shared" si="111"/>
        <v>0.9858969624485073</v>
      </c>
      <c r="I335" s="5">
        <f t="shared" si="125"/>
        <v>0.23185879722621255</v>
      </c>
      <c r="J335" s="77">
        <f t="shared" si="126"/>
        <v>13.28465634118555</v>
      </c>
      <c r="K335" s="5">
        <f t="shared" si="127"/>
        <v>1.0277653704990783</v>
      </c>
      <c r="L335" s="4">
        <f t="shared" si="128"/>
        <v>147959981.6600336</v>
      </c>
      <c r="M335" s="5">
        <f t="shared" si="115"/>
        <v>-0.3907311284892737</v>
      </c>
      <c r="N335" s="5">
        <f t="shared" si="116"/>
        <v>0.9205048534524404</v>
      </c>
      <c r="O335" s="5">
        <f t="shared" si="117"/>
        <v>-0.4244748162096047</v>
      </c>
      <c r="P335" s="5">
        <f t="shared" si="118"/>
        <v>-0.36678272715173155</v>
      </c>
      <c r="Q335" s="5">
        <f t="shared" si="119"/>
        <v>0.9303066328169107</v>
      </c>
      <c r="R335" s="5">
        <f t="shared" si="120"/>
        <v>-0.39426003665171794</v>
      </c>
      <c r="S335" s="5">
        <f t="shared" si="121"/>
        <v>0.16735345659652998</v>
      </c>
      <c r="T335" s="61">
        <f t="shared" si="122"/>
        <v>42.256734018833384</v>
      </c>
      <c r="U335" s="62" t="s">
        <v>30</v>
      </c>
    </row>
    <row r="336" spans="1:21" ht="12.75">
      <c r="A336" s="2">
        <v>28</v>
      </c>
      <c r="B336" s="3">
        <v>332</v>
      </c>
      <c r="C336" s="4">
        <f t="shared" si="123"/>
        <v>-21.674617435428022</v>
      </c>
      <c r="D336" s="30">
        <f t="shared" si="124"/>
        <v>-0.3696703349031211</v>
      </c>
      <c r="E336" s="5">
        <f t="shared" si="112"/>
        <v>5.697902292264227</v>
      </c>
      <c r="F336" s="4">
        <f t="shared" si="113"/>
        <v>-23</v>
      </c>
      <c r="G336" s="5">
        <f t="shared" si="114"/>
        <v>1.7403082193960597</v>
      </c>
      <c r="H336" s="5">
        <f t="shared" si="111"/>
        <v>0.985667228655406</v>
      </c>
      <c r="I336" s="5">
        <f t="shared" si="125"/>
        <v>0.23204109591947464</v>
      </c>
      <c r="J336" s="77">
        <f t="shared" si="126"/>
        <v>13.295101385843791</v>
      </c>
      <c r="K336" s="5">
        <f t="shared" si="127"/>
        <v>1.0281372243712914</v>
      </c>
      <c r="L336" s="4">
        <f t="shared" si="128"/>
        <v>147933222.35858366</v>
      </c>
      <c r="M336" s="5">
        <f t="shared" si="115"/>
        <v>-0.3907311284892737</v>
      </c>
      <c r="N336" s="5">
        <f t="shared" si="116"/>
        <v>0.9205048534524404</v>
      </c>
      <c r="O336" s="5">
        <f t="shared" si="117"/>
        <v>-0.4244748162096047</v>
      </c>
      <c r="P336" s="5">
        <f t="shared" si="118"/>
        <v>-0.3693351066117748</v>
      </c>
      <c r="Q336" s="5">
        <f t="shared" si="119"/>
        <v>0.9292962816153247</v>
      </c>
      <c r="R336" s="5">
        <f t="shared" si="120"/>
        <v>-0.39743525710636424</v>
      </c>
      <c r="S336" s="5">
        <f t="shared" si="121"/>
        <v>0.16870125771544095</v>
      </c>
      <c r="T336" s="61">
        <f t="shared" si="122"/>
        <v>42.30364919016944</v>
      </c>
      <c r="U336" s="62" t="s">
        <v>30</v>
      </c>
    </row>
    <row r="337" spans="1:21" ht="12.75">
      <c r="A337" s="2">
        <v>29</v>
      </c>
      <c r="B337" s="3">
        <v>333</v>
      </c>
      <c r="C337" s="4">
        <f t="shared" si="123"/>
        <v>-21.825476182840614</v>
      </c>
      <c r="D337" s="30">
        <f t="shared" si="124"/>
        <v>-0.37275963478763197</v>
      </c>
      <c r="E337" s="5">
        <f t="shared" si="112"/>
        <v>5.715116498585268</v>
      </c>
      <c r="F337" s="4">
        <f t="shared" si="113"/>
        <v>-23</v>
      </c>
      <c r="G337" s="5">
        <f t="shared" si="114"/>
        <v>1.7416227350615183</v>
      </c>
      <c r="H337" s="5">
        <f t="shared" si="111"/>
        <v>0.9854446166807934</v>
      </c>
      <c r="I337" s="5">
        <f t="shared" si="125"/>
        <v>0.2322163646748691</v>
      </c>
      <c r="J337" s="77">
        <f t="shared" si="126"/>
        <v>13.305143640917215</v>
      </c>
      <c r="K337" s="5">
        <f t="shared" si="127"/>
        <v>1.0285005871927655</v>
      </c>
      <c r="L337" s="4">
        <f t="shared" si="128"/>
        <v>147907088.1092395</v>
      </c>
      <c r="M337" s="5">
        <f t="shared" si="115"/>
        <v>-0.3907311284892737</v>
      </c>
      <c r="N337" s="5">
        <f t="shared" si="116"/>
        <v>0.9205048534524404</v>
      </c>
      <c r="O337" s="5">
        <f t="shared" si="117"/>
        <v>-0.4244748162096047</v>
      </c>
      <c r="P337" s="5">
        <f t="shared" si="118"/>
        <v>-0.3717806438010237</v>
      </c>
      <c r="Q337" s="5">
        <f t="shared" si="119"/>
        <v>0.9283206088926909</v>
      </c>
      <c r="R337" s="5">
        <f t="shared" si="120"/>
        <v>-0.4004873318976372</v>
      </c>
      <c r="S337" s="5">
        <f t="shared" si="121"/>
        <v>0.1699967866015245</v>
      </c>
      <c r="T337" s="61">
        <f t="shared" si="122"/>
        <v>42.348703458919275</v>
      </c>
      <c r="U337" s="62" t="s">
        <v>30</v>
      </c>
    </row>
    <row r="338" spans="1:22" ht="12.75">
      <c r="A338" s="2">
        <v>30</v>
      </c>
      <c r="B338" s="3">
        <v>334</v>
      </c>
      <c r="C338" s="4">
        <f t="shared" si="123"/>
        <v>-21.969867570627862</v>
      </c>
      <c r="D338" s="30">
        <f t="shared" si="124"/>
        <v>-0.37573054091715163</v>
      </c>
      <c r="E338" s="5">
        <f t="shared" si="112"/>
        <v>5.732330704906308</v>
      </c>
      <c r="F338" s="4">
        <f t="shared" si="113"/>
        <v>-23</v>
      </c>
      <c r="G338" s="5">
        <f t="shared" si="114"/>
        <v>1.7428837760403173</v>
      </c>
      <c r="H338" s="5">
        <f t="shared" si="111"/>
        <v>0.9852294602845327</v>
      </c>
      <c r="I338" s="5">
        <f t="shared" si="125"/>
        <v>0.23238450347204231</v>
      </c>
      <c r="J338" s="77">
        <f t="shared" si="126"/>
        <v>13.314777375607415</v>
      </c>
      <c r="K338" s="5">
        <f t="shared" si="127"/>
        <v>1.02885533022313</v>
      </c>
      <c r="L338" s="4">
        <f t="shared" si="128"/>
        <v>147881587.18086055</v>
      </c>
      <c r="M338" s="5">
        <f t="shared" si="115"/>
        <v>-0.3907311284892737</v>
      </c>
      <c r="N338" s="5">
        <f t="shared" si="116"/>
        <v>0.9205048534524404</v>
      </c>
      <c r="O338" s="5">
        <f t="shared" si="117"/>
        <v>-0.4244748162096047</v>
      </c>
      <c r="P338" s="5">
        <f t="shared" si="118"/>
        <v>-0.37411892627623716</v>
      </c>
      <c r="Q338" s="5">
        <f t="shared" si="119"/>
        <v>0.9273807357293526</v>
      </c>
      <c r="R338" s="5">
        <f t="shared" si="120"/>
        <v>-0.4034145975460722</v>
      </c>
      <c r="S338" s="5">
        <f t="shared" si="121"/>
        <v>0.17123933714964062</v>
      </c>
      <c r="T338" s="61">
        <f t="shared" si="122"/>
        <v>42.39191061235135</v>
      </c>
      <c r="U338" s="62" t="s">
        <v>30</v>
      </c>
      <c r="V338" s="1" t="s">
        <v>28</v>
      </c>
    </row>
    <row r="339" spans="1:23" ht="12.75">
      <c r="A339" s="2" t="s">
        <v>11</v>
      </c>
      <c r="B339" s="3">
        <v>335</v>
      </c>
      <c r="C339" s="4">
        <f t="shared" si="123"/>
        <v>-22.107748812505356</v>
      </c>
      <c r="D339" s="30">
        <f t="shared" si="124"/>
        <v>-0.37858165141705025</v>
      </c>
      <c r="E339" s="5">
        <f t="shared" si="112"/>
        <v>5.749544911227348</v>
      </c>
      <c r="F339" s="4">
        <f t="shared" si="113"/>
        <v>-23</v>
      </c>
      <c r="G339" s="5">
        <f t="shared" si="114"/>
        <v>1.7440906148565558</v>
      </c>
      <c r="H339" s="5">
        <f t="shared" si="111"/>
        <v>0.9850220845822311</v>
      </c>
      <c r="I339" s="5">
        <f t="shared" si="125"/>
        <v>0.23254541531420744</v>
      </c>
      <c r="J339" s="77">
        <f t="shared" si="126"/>
        <v>13.323997032355246</v>
      </c>
      <c r="K339" s="5">
        <f t="shared" si="127"/>
        <v>1.0292013275216367</v>
      </c>
      <c r="L339" s="4">
        <f t="shared" si="128"/>
        <v>147856727.6469082</v>
      </c>
      <c r="M339" s="5">
        <f t="shared" si="115"/>
        <v>-0.3907311284892737</v>
      </c>
      <c r="N339" s="5">
        <f t="shared" si="116"/>
        <v>0.9205048534524404</v>
      </c>
      <c r="O339" s="5">
        <f t="shared" si="117"/>
        <v>-0.4244748162096047</v>
      </c>
      <c r="P339" s="5">
        <f t="shared" si="118"/>
        <v>-0.3763495655533524</v>
      </c>
      <c r="Q339" s="5">
        <f t="shared" si="119"/>
        <v>0.926477740967263</v>
      </c>
      <c r="R339" s="5">
        <f t="shared" si="120"/>
        <v>-0.40621544254310443</v>
      </c>
      <c r="S339" s="5">
        <f t="shared" si="121"/>
        <v>0.1724282253149875</v>
      </c>
      <c r="T339" s="61">
        <f t="shared" si="122"/>
        <v>42.43328399428018</v>
      </c>
      <c r="U339" s="62" t="s">
        <v>30</v>
      </c>
      <c r="V339" s="32">
        <f>AVERAGE(T309:T338)</f>
        <v>41.50188956831048</v>
      </c>
      <c r="W339" s="1" t="s">
        <v>30</v>
      </c>
    </row>
    <row r="340" spans="1:21" ht="12.75">
      <c r="A340" s="2">
        <v>2</v>
      </c>
      <c r="B340" s="3">
        <v>336</v>
      </c>
      <c r="C340" s="4">
        <f t="shared" si="123"/>
        <v>-22.239079051285408</v>
      </c>
      <c r="D340" s="30">
        <f t="shared" si="124"/>
        <v>-0.38131161191100715</v>
      </c>
      <c r="E340" s="5">
        <f t="shared" si="112"/>
        <v>5.766759117548387</v>
      </c>
      <c r="F340" s="4">
        <f t="shared" si="113"/>
        <v>-23</v>
      </c>
      <c r="G340" s="5">
        <f t="shared" si="114"/>
        <v>1.7452425480475025</v>
      </c>
      <c r="H340" s="5">
        <f t="shared" si="111"/>
        <v>0.9848228052928695</v>
      </c>
      <c r="I340" s="5">
        <f t="shared" si="125"/>
        <v>0.23269900640633365</v>
      </c>
      <c r="J340" s="77">
        <f t="shared" si="126"/>
        <v>13.332797237050405</v>
      </c>
      <c r="K340" s="5">
        <f t="shared" si="127"/>
        <v>1.0295384560091587</v>
      </c>
      <c r="L340" s="4">
        <f t="shared" si="128"/>
        <v>147832517.38259524</v>
      </c>
      <c r="M340" s="5">
        <f t="shared" si="115"/>
        <v>-0.3907311284892737</v>
      </c>
      <c r="N340" s="5">
        <f t="shared" si="116"/>
        <v>0.9205048534524404</v>
      </c>
      <c r="O340" s="5">
        <f t="shared" si="117"/>
        <v>-0.4244748162096047</v>
      </c>
      <c r="P340" s="5">
        <f t="shared" si="118"/>
        <v>-0.378472196427531</v>
      </c>
      <c r="Q340" s="5">
        <f t="shared" si="119"/>
        <v>0.9256126600967169</v>
      </c>
      <c r="R340" s="5">
        <f t="shared" si="120"/>
        <v>-0.40888831013610444</v>
      </c>
      <c r="S340" s="5">
        <f t="shared" si="121"/>
        <v>0.17356279029527877</v>
      </c>
      <c r="T340" s="61">
        <f t="shared" si="122"/>
        <v>42.472836464275865</v>
      </c>
      <c r="U340" s="62" t="s">
        <v>30</v>
      </c>
    </row>
    <row r="341" spans="1:21" ht="12.75">
      <c r="A341" s="2">
        <v>3</v>
      </c>
      <c r="B341" s="3">
        <v>337</v>
      </c>
      <c r="C341" s="4">
        <f t="shared" si="123"/>
        <v>-22.363819370983943</v>
      </c>
      <c r="D341" s="30">
        <f t="shared" si="124"/>
        <v>-0.38391911702935544</v>
      </c>
      <c r="E341" s="5">
        <f t="shared" si="112"/>
        <v>5.783973323869428</v>
      </c>
      <c r="F341" s="4">
        <f t="shared" si="113"/>
        <v>-23</v>
      </c>
      <c r="G341" s="5">
        <f t="shared" si="114"/>
        <v>1.7463388974776166</v>
      </c>
      <c r="H341" s="5">
        <f t="shared" si="111"/>
        <v>0.984631927995141</v>
      </c>
      <c r="I341" s="5">
        <f t="shared" si="125"/>
        <v>0.23284518633034887</v>
      </c>
      <c r="J341" s="77">
        <f t="shared" si="126"/>
        <v>13.341172809069905</v>
      </c>
      <c r="K341" s="5">
        <f t="shared" si="127"/>
        <v>1.0298665955290185</v>
      </c>
      <c r="L341" s="4">
        <f t="shared" si="128"/>
        <v>147808964.0621071</v>
      </c>
      <c r="M341" s="5">
        <f t="shared" si="115"/>
        <v>-0.3907311284892737</v>
      </c>
      <c r="N341" s="5">
        <f t="shared" si="116"/>
        <v>0.9205048534524404</v>
      </c>
      <c r="O341" s="5">
        <f t="shared" si="117"/>
        <v>-0.4244748162096047</v>
      </c>
      <c r="P341" s="5">
        <f t="shared" si="118"/>
        <v>-0.38048647630959</v>
      </c>
      <c r="Q341" s="5">
        <f t="shared" si="119"/>
        <v>0.9247864841927091</v>
      </c>
      <c r="R341" s="5">
        <f t="shared" si="120"/>
        <v>-0.411431701060959</v>
      </c>
      <c r="S341" s="5">
        <f t="shared" si="121"/>
        <v>0.1746423956906556</v>
      </c>
      <c r="T341" s="61">
        <f t="shared" si="122"/>
        <v>42.51058035854141</v>
      </c>
      <c r="U341" s="62" t="s">
        <v>30</v>
      </c>
    </row>
    <row r="342" spans="1:21" ht="12.75">
      <c r="A342" s="2">
        <v>4</v>
      </c>
      <c r="B342" s="3">
        <v>338</v>
      </c>
      <c r="C342" s="4">
        <f t="shared" si="123"/>
        <v>-22.48193280835209</v>
      </c>
      <c r="D342" s="30">
        <f t="shared" si="124"/>
        <v>-0.3864029118742794</v>
      </c>
      <c r="E342" s="5">
        <f t="shared" si="112"/>
        <v>5.801187530190467</v>
      </c>
      <c r="F342" s="4">
        <f t="shared" si="113"/>
        <v>-23</v>
      </c>
      <c r="G342" s="5">
        <f t="shared" si="114"/>
        <v>1.747379011625362</v>
      </c>
      <c r="H342" s="5">
        <f t="shared" si="111"/>
        <v>0.9844497473955449</v>
      </c>
      <c r="I342" s="5">
        <f t="shared" si="125"/>
        <v>0.23298386821671493</v>
      </c>
      <c r="J342" s="77">
        <f t="shared" si="126"/>
        <v>13.349118771108701</v>
      </c>
      <c r="K342" s="5">
        <f t="shared" si="127"/>
        <v>1.0301856289066051</v>
      </c>
      <c r="L342" s="4">
        <f t="shared" si="128"/>
        <v>147786075.15589237</v>
      </c>
      <c r="M342" s="5">
        <f t="shared" si="115"/>
        <v>-0.3907311284892737</v>
      </c>
      <c r="N342" s="5">
        <f t="shared" si="116"/>
        <v>0.9205048534524404</v>
      </c>
      <c r="O342" s="5">
        <f t="shared" si="117"/>
        <v>-0.4244748162096047</v>
      </c>
      <c r="P342" s="5">
        <f t="shared" si="118"/>
        <v>-0.38239208458094753</v>
      </c>
      <c r="Q342" s="5">
        <f t="shared" si="119"/>
        <v>0.9240001589014135</v>
      </c>
      <c r="R342" s="5">
        <f t="shared" si="120"/>
        <v>-0.4138441762126872</v>
      </c>
      <c r="S342" s="5">
        <f t="shared" si="121"/>
        <v>0.17566643063729567</v>
      </c>
      <c r="T342" s="61">
        <f t="shared" si="122"/>
        <v>42.546527452505444</v>
      </c>
      <c r="U342" s="62" t="s">
        <v>30</v>
      </c>
    </row>
    <row r="343" spans="1:21" ht="12.75">
      <c r="A343" s="2">
        <v>5</v>
      </c>
      <c r="B343" s="3">
        <v>339</v>
      </c>
      <c r="C343" s="4">
        <f t="shared" si="123"/>
        <v>-22.59338436382928</v>
      </c>
      <c r="D343" s="30">
        <f t="shared" si="124"/>
        <v>-0.3887617934388544</v>
      </c>
      <c r="E343" s="5">
        <f t="shared" si="112"/>
        <v>5.8184017365115075</v>
      </c>
      <c r="F343" s="4">
        <f t="shared" si="113"/>
        <v>-23</v>
      </c>
      <c r="G343" s="5">
        <f t="shared" si="114"/>
        <v>1.748362266838015</v>
      </c>
      <c r="H343" s="5">
        <f t="shared" si="111"/>
        <v>0.9842765466113166</v>
      </c>
      <c r="I343" s="5">
        <f t="shared" si="125"/>
        <v>0.23311496891173533</v>
      </c>
      <c r="J343" s="77">
        <f t="shared" si="126"/>
        <v>13.35663035876581</v>
      </c>
      <c r="K343" s="5">
        <f t="shared" si="127"/>
        <v>1.0304954420077264</v>
      </c>
      <c r="L343" s="4">
        <f t="shared" si="128"/>
        <v>147763857.92802662</v>
      </c>
      <c r="M343" s="5">
        <f t="shared" si="115"/>
        <v>-0.3907311284892737</v>
      </c>
      <c r="N343" s="5">
        <f t="shared" si="116"/>
        <v>0.9205048534524404</v>
      </c>
      <c r="O343" s="5">
        <f t="shared" si="117"/>
        <v>-0.4244748162096047</v>
      </c>
      <c r="P343" s="5">
        <f t="shared" si="118"/>
        <v>-0.3841887219691409</v>
      </c>
      <c r="Q343" s="5">
        <f t="shared" si="119"/>
        <v>0.9232545834772325</v>
      </c>
      <c r="R343" s="5">
        <f t="shared" si="120"/>
        <v>-0.4161243592446406</v>
      </c>
      <c r="S343" s="5">
        <f t="shared" si="121"/>
        <v>0.17663431091070833</v>
      </c>
      <c r="T343" s="61">
        <f t="shared" si="122"/>
        <v>42.58068892517433</v>
      </c>
      <c r="U343" s="62" t="s">
        <v>30</v>
      </c>
    </row>
    <row r="344" spans="1:21" ht="12.75">
      <c r="A344" s="2">
        <v>6</v>
      </c>
      <c r="B344" s="3">
        <v>340</v>
      </c>
      <c r="C344" s="4">
        <f t="shared" si="123"/>
        <v>-22.698141011914302</v>
      </c>
      <c r="D344" s="30">
        <f t="shared" si="124"/>
        <v>-0.3909946119769921</v>
      </c>
      <c r="E344" s="5">
        <f t="shared" si="112"/>
        <v>5.835615942832547</v>
      </c>
      <c r="F344" s="4">
        <f t="shared" si="113"/>
        <v>-23</v>
      </c>
      <c r="G344" s="5">
        <f t="shared" si="114"/>
        <v>1.7492880685496908</v>
      </c>
      <c r="H344" s="5">
        <f t="shared" si="111"/>
        <v>0.9841125964712757</v>
      </c>
      <c r="I344" s="5">
        <f t="shared" si="125"/>
        <v>0.23323840913995877</v>
      </c>
      <c r="J344" s="77">
        <f t="shared" si="126"/>
        <v>13.363703029849438</v>
      </c>
      <c r="K344" s="5">
        <f t="shared" si="127"/>
        <v>1.0307959237956565</v>
      </c>
      <c r="L344" s="4">
        <f t="shared" si="128"/>
        <v>147742319.43364808</v>
      </c>
      <c r="M344" s="5">
        <f t="shared" si="115"/>
        <v>-0.3907311284892737</v>
      </c>
      <c r="N344" s="5">
        <f t="shared" si="116"/>
        <v>0.9205048534524404</v>
      </c>
      <c r="O344" s="5">
        <f t="shared" si="117"/>
        <v>-0.4244748162096047</v>
      </c>
      <c r="P344" s="5">
        <f t="shared" si="118"/>
        <v>-0.3858761099458908</v>
      </c>
      <c r="Q344" s="5">
        <f t="shared" si="119"/>
        <v>0.9225506098708226</v>
      </c>
      <c r="R344" s="5">
        <f t="shared" si="120"/>
        <v>-0.41827093908693197</v>
      </c>
      <c r="S344" s="5">
        <f t="shared" si="121"/>
        <v>0.1775454799947442</v>
      </c>
      <c r="T344" s="61">
        <f t="shared" si="122"/>
        <v>42.613075325284704</v>
      </c>
      <c r="U344" s="62" t="s">
        <v>30</v>
      </c>
    </row>
    <row r="345" spans="1:21" ht="12.75">
      <c r="A345" s="2">
        <v>7</v>
      </c>
      <c r="B345" s="3">
        <v>341</v>
      </c>
      <c r="C345" s="4">
        <f t="shared" si="123"/>
        <v>-22.79617171095148</v>
      </c>
      <c r="D345" s="30">
        <f t="shared" si="124"/>
        <v>-0.39310027232146216</v>
      </c>
      <c r="E345" s="5">
        <f t="shared" si="112"/>
        <v>5.852830149153587</v>
      </c>
      <c r="F345" s="4">
        <f t="shared" si="113"/>
        <v>-23</v>
      </c>
      <c r="G345" s="5">
        <f t="shared" si="114"/>
        <v>1.750155852457882</v>
      </c>
      <c r="H345" s="5">
        <f t="shared" si="111"/>
        <v>0.9839581548376649</v>
      </c>
      <c r="I345" s="5">
        <f t="shared" si="125"/>
        <v>0.23335411366105094</v>
      </c>
      <c r="J345" s="77">
        <f t="shared" si="126"/>
        <v>13.370332473365144</v>
      </c>
      <c r="K345" s="5">
        <f t="shared" si="127"/>
        <v>1.0310869663868354</v>
      </c>
      <c r="L345" s="4">
        <f t="shared" si="128"/>
        <v>147721466.5164673</v>
      </c>
      <c r="M345" s="5">
        <f t="shared" si="115"/>
        <v>-0.3907311284892737</v>
      </c>
      <c r="N345" s="5">
        <f t="shared" si="116"/>
        <v>0.9205048534524404</v>
      </c>
      <c r="O345" s="5">
        <f t="shared" si="117"/>
        <v>-0.4244748162096047</v>
      </c>
      <c r="P345" s="5">
        <f t="shared" si="118"/>
        <v>-0.3874539901496091</v>
      </c>
      <c r="Q345" s="5">
        <f t="shared" si="119"/>
        <v>0.9218890418684597</v>
      </c>
      <c r="R345" s="5">
        <f t="shared" si="120"/>
        <v>-0.42028267237489647</v>
      </c>
      <c r="S345" s="5">
        <f t="shared" si="121"/>
        <v>0.1783994101124157</v>
      </c>
      <c r="T345" s="61">
        <f t="shared" si="122"/>
        <v>42.64369653929419</v>
      </c>
      <c r="U345" s="62" t="s">
        <v>30</v>
      </c>
    </row>
    <row r="346" spans="1:21" ht="12.75">
      <c r="A346" s="2">
        <v>8</v>
      </c>
      <c r="B346" s="3">
        <v>342</v>
      </c>
      <c r="C346" s="4">
        <f t="shared" si="123"/>
        <v>-22.887447412329028</v>
      </c>
      <c r="D346" s="30">
        <f t="shared" si="124"/>
        <v>-0.3950777351472575</v>
      </c>
      <c r="E346" s="5">
        <f t="shared" si="112"/>
        <v>5.870044355474627</v>
      </c>
      <c r="F346" s="4">
        <f t="shared" si="113"/>
        <v>-23</v>
      </c>
      <c r="G346" s="5">
        <f t="shared" si="114"/>
        <v>1.750965085653882</v>
      </c>
      <c r="H346" s="5">
        <f t="shared" si="111"/>
        <v>0.9838134659520148</v>
      </c>
      <c r="I346" s="5">
        <f t="shared" si="125"/>
        <v>0.23346201142051762</v>
      </c>
      <c r="J346" s="77">
        <f t="shared" si="126"/>
        <v>13.37651461815174</v>
      </c>
      <c r="K346" s="5">
        <f t="shared" si="127"/>
        <v>1.0313684651051676</v>
      </c>
      <c r="L346" s="4">
        <f t="shared" si="128"/>
        <v>147701305.80635145</v>
      </c>
      <c r="M346" s="5">
        <f t="shared" si="115"/>
        <v>-0.3907311284892737</v>
      </c>
      <c r="N346" s="5">
        <f t="shared" si="116"/>
        <v>0.9205048534524404</v>
      </c>
      <c r="O346" s="5">
        <f t="shared" si="117"/>
        <v>-0.4244748162096047</v>
      </c>
      <c r="P346" s="5">
        <f t="shared" si="118"/>
        <v>-0.3889221238341575</v>
      </c>
      <c r="Q346" s="5">
        <f t="shared" si="119"/>
        <v>0.921270634283069</v>
      </c>
      <c r="R346" s="5">
        <f t="shared" si="120"/>
        <v>-0.4221583857785893</v>
      </c>
      <c r="S346" s="5">
        <f t="shared" si="121"/>
        <v>0.1791956032147101</v>
      </c>
      <c r="T346" s="61">
        <f t="shared" si="122"/>
        <v>42.672561761245056</v>
      </c>
      <c r="U346" s="62" t="s">
        <v>30</v>
      </c>
    </row>
    <row r="347" spans="1:21" ht="12.75">
      <c r="A347" s="2">
        <v>9</v>
      </c>
      <c r="B347" s="3">
        <v>343</v>
      </c>
      <c r="C347" s="4">
        <f t="shared" si="123"/>
        <v>-22.97194106908674</v>
      </c>
      <c r="D347" s="30">
        <f t="shared" si="124"/>
        <v>-0.39692601817768597</v>
      </c>
      <c r="E347" s="5">
        <f t="shared" si="112"/>
        <v>5.887258561795667</v>
      </c>
      <c r="F347" s="4">
        <f t="shared" si="113"/>
        <v>-23</v>
      </c>
      <c r="G347" s="5">
        <f t="shared" si="114"/>
        <v>1.7517152677025831</v>
      </c>
      <c r="H347" s="5">
        <f t="shared" si="111"/>
        <v>0.9836787598080188</v>
      </c>
      <c r="I347" s="5">
        <f t="shared" si="125"/>
        <v>0.23356203569367776</v>
      </c>
      <c r="J347" s="77">
        <f t="shared" si="126"/>
        <v>13.382245641130407</v>
      </c>
      <c r="K347" s="5">
        <f t="shared" si="127"/>
        <v>1.0316403185348906</v>
      </c>
      <c r="L347" s="4">
        <f t="shared" si="128"/>
        <v>147681843.71698335</v>
      </c>
      <c r="M347" s="5">
        <f t="shared" si="115"/>
        <v>-0.3907311284892737</v>
      </c>
      <c r="N347" s="5">
        <f t="shared" si="116"/>
        <v>0.9205048534524404</v>
      </c>
      <c r="O347" s="5">
        <f t="shared" si="117"/>
        <v>-0.4244748162096047</v>
      </c>
      <c r="P347" s="5">
        <f t="shared" si="118"/>
        <v>-0.3902802913455701</v>
      </c>
      <c r="Q347" s="5">
        <f t="shared" si="119"/>
        <v>0.9206960921972119</v>
      </c>
      <c r="R347" s="5">
        <f t="shared" si="120"/>
        <v>-0.423896978224572</v>
      </c>
      <c r="S347" s="5">
        <f t="shared" si="121"/>
        <v>0.179933591923682</v>
      </c>
      <c r="T347" s="61">
        <f t="shared" si="122"/>
        <v>42.69967946453286</v>
      </c>
      <c r="U347" s="62" t="s">
        <v>30</v>
      </c>
    </row>
    <row r="348" spans="1:21" ht="12.75">
      <c r="A348" s="2">
        <v>10</v>
      </c>
      <c r="B348" s="3">
        <v>344</v>
      </c>
      <c r="C348" s="4">
        <f t="shared" si="123"/>
        <v>-23.049627643930577</v>
      </c>
      <c r="D348" s="30">
        <f t="shared" si="124"/>
        <v>-0.398644197330679</v>
      </c>
      <c r="E348" s="5">
        <f t="shared" si="112"/>
        <v>5.904472768116707</v>
      </c>
      <c r="F348" s="4">
        <f t="shared" si="113"/>
        <v>-23</v>
      </c>
      <c r="G348" s="5">
        <f t="shared" si="114"/>
        <v>1.7524059316672806</v>
      </c>
      <c r="H348" s="5">
        <f t="shared" si="111"/>
        <v>0.983554251554324</v>
      </c>
      <c r="I348" s="5">
        <f t="shared" si="125"/>
        <v>0.23365412422230408</v>
      </c>
      <c r="J348" s="77">
        <f t="shared" si="126"/>
        <v>13.387521975133694</v>
      </c>
      <c r="K348" s="5">
        <f t="shared" si="127"/>
        <v>1.0319024285719605</v>
      </c>
      <c r="L348" s="4">
        <f t="shared" si="128"/>
        <v>147663086.4435967</v>
      </c>
      <c r="M348" s="5">
        <f t="shared" si="115"/>
        <v>-0.3907311284892737</v>
      </c>
      <c r="N348" s="5">
        <f t="shared" si="116"/>
        <v>0.9205048534524404</v>
      </c>
      <c r="O348" s="5">
        <f t="shared" si="117"/>
        <v>-0.4244748162096047</v>
      </c>
      <c r="P348" s="5">
        <f t="shared" si="118"/>
        <v>-0.39152829162836267</v>
      </c>
      <c r="Q348" s="5">
        <f t="shared" si="119"/>
        <v>0.9201660702582853</v>
      </c>
      <c r="R348" s="5">
        <f t="shared" si="120"/>
        <v>-0.42549742300154897</v>
      </c>
      <c r="S348" s="5">
        <f t="shared" si="121"/>
        <v>0.18061294042624293</v>
      </c>
      <c r="T348" s="61">
        <f t="shared" si="122"/>
        <v>42.725057375609424</v>
      </c>
      <c r="U348" s="62" t="s">
        <v>30</v>
      </c>
    </row>
    <row r="349" spans="1:21" ht="12.75">
      <c r="A349" s="2">
        <v>11</v>
      </c>
      <c r="B349" s="3">
        <v>345</v>
      </c>
      <c r="C349" s="4">
        <f t="shared" si="123"/>
        <v>-23.120484116651813</v>
      </c>
      <c r="D349" s="30">
        <f t="shared" si="124"/>
        <v>-0.4002314078029426</v>
      </c>
      <c r="E349" s="5">
        <f t="shared" si="112"/>
        <v>5.921686974437747</v>
      </c>
      <c r="F349" s="4">
        <f t="shared" si="113"/>
        <v>-23</v>
      </c>
      <c r="G349" s="5">
        <f t="shared" si="114"/>
        <v>1.7530366450752881</v>
      </c>
      <c r="H349" s="5">
        <f t="shared" si="111"/>
        <v>0.9834401409300495</v>
      </c>
      <c r="I349" s="5">
        <f t="shared" si="125"/>
        <v>0.23373821934337174</v>
      </c>
      <c r="J349" s="77">
        <f t="shared" si="126"/>
        <v>13.392340316282356</v>
      </c>
      <c r="K349" s="5">
        <f t="shared" si="127"/>
        <v>1.032154700473921</v>
      </c>
      <c r="L349" s="4">
        <f t="shared" si="128"/>
        <v>147645039.96078807</v>
      </c>
      <c r="M349" s="5">
        <f t="shared" si="115"/>
        <v>-0.3907311284892737</v>
      </c>
      <c r="N349" s="5">
        <f t="shared" si="116"/>
        <v>0.9205048534524404</v>
      </c>
      <c r="O349" s="5">
        <f t="shared" si="117"/>
        <v>-0.4244748162096047</v>
      </c>
      <c r="P349" s="5">
        <f t="shared" si="118"/>
        <v>-0.392665941762952</v>
      </c>
      <c r="Q349" s="5">
        <f t="shared" si="119"/>
        <v>0.9196811720261615</v>
      </c>
      <c r="R349" s="5">
        <f t="shared" si="120"/>
        <v>-0.4269587697417624</v>
      </c>
      <c r="S349" s="5">
        <f t="shared" si="121"/>
        <v>0.1812332453152135</v>
      </c>
      <c r="T349" s="61">
        <f t="shared" si="122"/>
        <v>42.748702449646665</v>
      </c>
      <c r="U349" s="62" t="s">
        <v>30</v>
      </c>
    </row>
    <row r="350" spans="1:21" ht="12.75">
      <c r="A350" s="2">
        <v>12</v>
      </c>
      <c r="B350" s="3">
        <v>346</v>
      </c>
      <c r="C350" s="4">
        <f t="shared" si="123"/>
        <v>-23.184489490948376</v>
      </c>
      <c r="D350" s="30">
        <f t="shared" si="124"/>
        <v>-0.4016868450896926</v>
      </c>
      <c r="E350" s="5">
        <f t="shared" si="112"/>
        <v>5.938901180758787</v>
      </c>
      <c r="F350" s="4">
        <f t="shared" si="113"/>
        <v>-23</v>
      </c>
      <c r="G350" s="5">
        <f t="shared" si="114"/>
        <v>1.75360701082035</v>
      </c>
      <c r="H350" s="5">
        <f t="shared" si="111"/>
        <v>0.9833366117357252</v>
      </c>
      <c r="I350" s="5">
        <f t="shared" si="125"/>
        <v>0.23381426810938002</v>
      </c>
      <c r="J350" s="77">
        <f t="shared" si="126"/>
        <v>13.396697630879334</v>
      </c>
      <c r="K350" s="5">
        <f t="shared" si="127"/>
        <v>1.032397042908213</v>
      </c>
      <c r="L350" s="4">
        <f t="shared" si="128"/>
        <v>147627710.020406</v>
      </c>
      <c r="M350" s="5">
        <f t="shared" si="115"/>
        <v>-0.3907311284892737</v>
      </c>
      <c r="N350" s="5">
        <f t="shared" si="116"/>
        <v>0.9205048534524404</v>
      </c>
      <c r="O350" s="5">
        <f t="shared" si="117"/>
        <v>-0.4244748162096047</v>
      </c>
      <c r="P350" s="5">
        <f t="shared" si="118"/>
        <v>-0.3936930765356019</v>
      </c>
      <c r="Q350" s="5">
        <f t="shared" si="119"/>
        <v>0.9192419493734676</v>
      </c>
      <c r="R350" s="5">
        <f t="shared" si="120"/>
        <v>-0.4282801462704496</v>
      </c>
      <c r="S350" s="5">
        <f t="shared" si="121"/>
        <v>0.1817941363743717</v>
      </c>
      <c r="T350" s="61">
        <f t="shared" si="122"/>
        <v>42.77062084818556</v>
      </c>
      <c r="U350" s="62" t="s">
        <v>30</v>
      </c>
    </row>
    <row r="351" spans="1:21" ht="12.75">
      <c r="A351" s="2">
        <v>13</v>
      </c>
      <c r="B351" s="3">
        <v>347</v>
      </c>
      <c r="C351" s="4">
        <f t="shared" si="123"/>
        <v>-23.24162480064651</v>
      </c>
      <c r="D351" s="30">
        <f t="shared" si="124"/>
        <v>-0.4030097659378583</v>
      </c>
      <c r="E351" s="5">
        <f t="shared" si="112"/>
        <v>5.9561153870798265</v>
      </c>
      <c r="F351" s="4">
        <f t="shared" si="113"/>
        <v>-23</v>
      </c>
      <c r="G351" s="5">
        <f t="shared" si="114"/>
        <v>1.754116667998082</v>
      </c>
      <c r="H351" s="5">
        <f t="shared" si="111"/>
        <v>0.983243831342208</v>
      </c>
      <c r="I351" s="5">
        <f t="shared" si="125"/>
        <v>0.23388222239974427</v>
      </c>
      <c r="J351" s="77">
        <f t="shared" si="126"/>
        <v>13.400591161792105</v>
      </c>
      <c r="K351" s="5">
        <f t="shared" si="127"/>
        <v>1.0326293679988878</v>
      </c>
      <c r="L351" s="4">
        <f t="shared" si="128"/>
        <v>147611102.14951804</v>
      </c>
      <c r="M351" s="5">
        <f t="shared" si="115"/>
        <v>-0.3907311284892737</v>
      </c>
      <c r="N351" s="5">
        <f t="shared" si="116"/>
        <v>0.9205048534524404</v>
      </c>
      <c r="O351" s="5">
        <f t="shared" si="117"/>
        <v>-0.4244748162096047</v>
      </c>
      <c r="P351" s="5">
        <f t="shared" si="118"/>
        <v>-0.39460954804221393</v>
      </c>
      <c r="Q351" s="5">
        <f t="shared" si="119"/>
        <v>0.918848901938681</v>
      </c>
      <c r="R351" s="5">
        <f t="shared" si="120"/>
        <v>-0.42946076031611563</v>
      </c>
      <c r="S351" s="5">
        <f t="shared" si="121"/>
        <v>0.18229527730442027</v>
      </c>
      <c r="T351" s="61">
        <f t="shared" si="122"/>
        <v>42.79081791879223</v>
      </c>
      <c r="U351" s="62" t="s">
        <v>30</v>
      </c>
    </row>
    <row r="352" spans="1:21" ht="12.75">
      <c r="A352" s="2">
        <v>14</v>
      </c>
      <c r="B352" s="3">
        <v>348</v>
      </c>
      <c r="C352" s="4">
        <f t="shared" si="123"/>
        <v>-23.29187311532086</v>
      </c>
      <c r="D352" s="30">
        <f t="shared" si="124"/>
        <v>-0.40419948923077403</v>
      </c>
      <c r="E352" s="5">
        <f t="shared" si="112"/>
        <v>5.973329593400867</v>
      </c>
      <c r="F352" s="4">
        <f t="shared" si="113"/>
        <v>-23</v>
      </c>
      <c r="G352" s="5">
        <f t="shared" si="114"/>
        <v>1.754565292670891</v>
      </c>
      <c r="H352" s="5">
        <f t="shared" si="111"/>
        <v>0.9831619502399768</v>
      </c>
      <c r="I352" s="5">
        <f t="shared" si="125"/>
        <v>0.23394203902278546</v>
      </c>
      <c r="J352" s="77">
        <f t="shared" si="126"/>
        <v>13.404018434296313</v>
      </c>
      <c r="K352" s="5">
        <f t="shared" si="127"/>
        <v>1.0328515913716867</v>
      </c>
      <c r="L352" s="4">
        <f t="shared" si="128"/>
        <v>147595221.6484565</v>
      </c>
      <c r="M352" s="5">
        <f t="shared" si="115"/>
        <v>-0.3907311284892737</v>
      </c>
      <c r="N352" s="5">
        <f t="shared" si="116"/>
        <v>0.9205048534524404</v>
      </c>
      <c r="O352" s="5">
        <f t="shared" si="117"/>
        <v>-0.4244748162096047</v>
      </c>
      <c r="P352" s="5">
        <f t="shared" si="118"/>
        <v>-0.39541522532717077</v>
      </c>
      <c r="Q352" s="5">
        <f t="shared" si="119"/>
        <v>0.9185024766321879</v>
      </c>
      <c r="R352" s="5">
        <f t="shared" si="120"/>
        <v>-0.43049990107485997</v>
      </c>
      <c r="S352" s="5">
        <f t="shared" si="121"/>
        <v>0.1827363663870042</v>
      </c>
      <c r="T352" s="61">
        <f t="shared" si="122"/>
        <v>42.809298176740654</v>
      </c>
      <c r="U352" s="62" t="s">
        <v>30</v>
      </c>
    </row>
    <row r="353" spans="1:21" ht="12.75">
      <c r="A353" s="2">
        <v>15</v>
      </c>
      <c r="B353" s="3">
        <v>349</v>
      </c>
      <c r="C353" s="4">
        <f t="shared" si="123"/>
        <v>-23.33521954531135</v>
      </c>
      <c r="D353" s="30">
        <f t="shared" si="124"/>
        <v>-0.40525539680252265</v>
      </c>
      <c r="E353" s="5">
        <f t="shared" si="112"/>
        <v>5.990543799721906</v>
      </c>
      <c r="F353" s="4">
        <f t="shared" si="113"/>
        <v>-23</v>
      </c>
      <c r="G353" s="5">
        <f t="shared" si="114"/>
        <v>1.7549525985591177</v>
      </c>
      <c r="H353" s="5">
        <f t="shared" si="111"/>
        <v>0.9830911016310298</v>
      </c>
      <c r="I353" s="5">
        <f t="shared" si="125"/>
        <v>0.23399367980788235</v>
      </c>
      <c r="J353" s="77">
        <f t="shared" si="126"/>
        <v>13.406977261355749</v>
      </c>
      <c r="K353" s="5">
        <f t="shared" si="127"/>
        <v>1.0330636321974487</v>
      </c>
      <c r="L353" s="4">
        <f t="shared" si="128"/>
        <v>147580073.58894336</v>
      </c>
      <c r="M353" s="5">
        <f t="shared" si="115"/>
        <v>-0.3907311284892737</v>
      </c>
      <c r="N353" s="5">
        <f t="shared" si="116"/>
        <v>0.9205048534524404</v>
      </c>
      <c r="O353" s="5">
        <f t="shared" si="117"/>
        <v>-0.4244748162096047</v>
      </c>
      <c r="P353" s="5">
        <f t="shared" si="118"/>
        <v>-0.3961099940583281</v>
      </c>
      <c r="Q353" s="5">
        <f t="shared" si="119"/>
        <v>0.9182030671954386</v>
      </c>
      <c r="R353" s="5">
        <f t="shared" si="120"/>
        <v>-0.4313969406225218</v>
      </c>
      <c r="S353" s="5">
        <f t="shared" si="121"/>
        <v>0.1831171370841307</v>
      </c>
      <c r="T353" s="61">
        <f t="shared" si="122"/>
        <v>42.82606528873983</v>
      </c>
      <c r="U353" s="62" t="s">
        <v>30</v>
      </c>
    </row>
    <row r="354" spans="1:21" ht="12.75">
      <c r="A354" s="2">
        <v>16</v>
      </c>
      <c r="B354" s="3">
        <v>350</v>
      </c>
      <c r="C354" s="4">
        <f t="shared" si="123"/>
        <v>-23.371651246135286</v>
      </c>
      <c r="D354" s="30">
        <f t="shared" si="124"/>
        <v>-0.40617693418024603</v>
      </c>
      <c r="E354" s="5">
        <f t="shared" si="112"/>
        <v>6.007758006042947</v>
      </c>
      <c r="F354" s="4">
        <f t="shared" si="113"/>
        <v>-23</v>
      </c>
      <c r="G354" s="5">
        <f t="shared" si="114"/>
        <v>1.7552783376554222</v>
      </c>
      <c r="H354" s="5">
        <f t="shared" si="111"/>
        <v>0.9830314010654214</v>
      </c>
      <c r="I354" s="5">
        <f t="shared" si="125"/>
        <v>0.23403711168738964</v>
      </c>
      <c r="J354" s="77">
        <f t="shared" si="126"/>
        <v>13.409465748315954</v>
      </c>
      <c r="K354" s="5">
        <f t="shared" si="127"/>
        <v>1.0332654132338195</v>
      </c>
      <c r="L354" s="4">
        <f t="shared" si="128"/>
        <v>147565662.8122945</v>
      </c>
      <c r="M354" s="5">
        <f t="shared" si="115"/>
        <v>-0.3907311284892737</v>
      </c>
      <c r="N354" s="5">
        <f t="shared" si="116"/>
        <v>0.9205048534524404</v>
      </c>
      <c r="O354" s="5">
        <f t="shared" si="117"/>
        <v>-0.4244748162096047</v>
      </c>
      <c r="P354" s="5">
        <f t="shared" si="118"/>
        <v>-0.3966937562391403</v>
      </c>
      <c r="Q354" s="5">
        <f t="shared" si="119"/>
        <v>0.9179510138133088</v>
      </c>
      <c r="R354" s="5">
        <f t="shared" si="120"/>
        <v>-0.43215133516898013</v>
      </c>
      <c r="S354" s="5">
        <f t="shared" si="121"/>
        <v>0.18343735857058813</v>
      </c>
      <c r="T354" s="61">
        <f t="shared" si="122"/>
        <v>42.841122058721155</v>
      </c>
      <c r="U354" s="62" t="s">
        <v>30</v>
      </c>
    </row>
    <row r="355" spans="1:21" ht="12.75">
      <c r="A355" s="2">
        <v>17</v>
      </c>
      <c r="B355" s="3">
        <v>351</v>
      </c>
      <c r="C355" s="4">
        <f t="shared" si="123"/>
        <v>-23.401157422293444</v>
      </c>
      <c r="D355" s="30">
        <f t="shared" si="124"/>
        <v>-0.4069636112528855</v>
      </c>
      <c r="E355" s="5">
        <f t="shared" si="112"/>
        <v>6.024972212363986</v>
      </c>
      <c r="F355" s="4">
        <f t="shared" si="113"/>
        <v>-23</v>
      </c>
      <c r="G355" s="5">
        <f t="shared" si="114"/>
        <v>1.7555423007597497</v>
      </c>
      <c r="H355" s="5">
        <f t="shared" si="111"/>
        <v>0.9829829461242623</v>
      </c>
      <c r="I355" s="5">
        <f t="shared" si="125"/>
        <v>0.23407230676796661</v>
      </c>
      <c r="J355" s="77">
        <f t="shared" si="126"/>
        <v>13.411482296991093</v>
      </c>
      <c r="K355" s="5">
        <f t="shared" si="127"/>
        <v>1.0334568608652155</v>
      </c>
      <c r="L355" s="4">
        <f t="shared" si="128"/>
        <v>147551993.9277048</v>
      </c>
      <c r="M355" s="5">
        <f t="shared" si="115"/>
        <v>-0.3907311284892737</v>
      </c>
      <c r="N355" s="5">
        <f t="shared" si="116"/>
        <v>0.9205048534524404</v>
      </c>
      <c r="O355" s="5">
        <f t="shared" si="117"/>
        <v>-0.4244748162096047</v>
      </c>
      <c r="P355" s="5">
        <f t="shared" si="118"/>
        <v>-0.39716642995879015</v>
      </c>
      <c r="Q355" s="5">
        <f t="shared" si="119"/>
        <v>0.9177466027797594</v>
      </c>
      <c r="R355" s="5">
        <f t="shared" si="120"/>
        <v>-0.432762626149543</v>
      </c>
      <c r="S355" s="5">
        <f t="shared" si="121"/>
        <v>0.1836968361972131</v>
      </c>
      <c r="T355" s="61">
        <f t="shared" si="122"/>
        <v>42.8544704156994</v>
      </c>
      <c r="U355" s="62" t="s">
        <v>30</v>
      </c>
    </row>
    <row r="356" spans="1:21" ht="12.75">
      <c r="A356" s="2">
        <v>18</v>
      </c>
      <c r="B356" s="3">
        <v>352</v>
      </c>
      <c r="C356" s="4">
        <f t="shared" si="123"/>
        <v>-23.423729330469037</v>
      </c>
      <c r="D356" s="30">
        <f t="shared" si="124"/>
        <v>-0.40761500286497837</v>
      </c>
      <c r="E356" s="5">
        <f t="shared" si="112"/>
        <v>6.042186418685027</v>
      </c>
      <c r="F356" s="4">
        <f t="shared" si="113"/>
        <v>-23</v>
      </c>
      <c r="G356" s="5">
        <f t="shared" si="114"/>
        <v>1.7557443179325483</v>
      </c>
      <c r="H356" s="5">
        <f t="shared" si="111"/>
        <v>0.982945816150786</v>
      </c>
      <c r="I356" s="5">
        <f t="shared" si="125"/>
        <v>0.23409924239100643</v>
      </c>
      <c r="J356" s="77">
        <f t="shared" si="126"/>
        <v>13.413025609126326</v>
      </c>
      <c r="K356" s="5">
        <f t="shared" si="127"/>
        <v>1.0336379051410225</v>
      </c>
      <c r="L356" s="4">
        <f t="shared" si="128"/>
        <v>147539071.31061336</v>
      </c>
      <c r="M356" s="5">
        <f t="shared" si="115"/>
        <v>-0.3907311284892737</v>
      </c>
      <c r="N356" s="5">
        <f t="shared" si="116"/>
        <v>0.9205048534524404</v>
      </c>
      <c r="O356" s="5">
        <f t="shared" si="117"/>
        <v>-0.4244748162096047</v>
      </c>
      <c r="P356" s="5">
        <f t="shared" si="118"/>
        <v>-0.3975279491810761</v>
      </c>
      <c r="Q356" s="5">
        <f t="shared" si="119"/>
        <v>0.9175900662168743</v>
      </c>
      <c r="R356" s="5">
        <f t="shared" si="120"/>
        <v>-0.43323044114899945</v>
      </c>
      <c r="S356" s="5">
        <f t="shared" si="121"/>
        <v>0.1838954118831275</v>
      </c>
      <c r="T356" s="61">
        <f t="shared" si="122"/>
        <v>42.86611140371996</v>
      </c>
      <c r="U356" s="62" t="s">
        <v>30</v>
      </c>
    </row>
    <row r="357" spans="1:21" ht="12.75">
      <c r="A357" s="2">
        <v>19</v>
      </c>
      <c r="B357" s="3">
        <v>353</v>
      </c>
      <c r="C357" s="4">
        <f t="shared" si="123"/>
        <v>-23.43936028211853</v>
      </c>
      <c r="D357" s="30">
        <f t="shared" si="124"/>
        <v>-0.4081307493342889</v>
      </c>
      <c r="E357" s="5">
        <f t="shared" si="112"/>
        <v>6.059400625006066</v>
      </c>
      <c r="F357" s="4">
        <f t="shared" si="113"/>
        <v>-23</v>
      </c>
      <c r="G357" s="5">
        <f t="shared" si="114"/>
        <v>1.7558842588642463</v>
      </c>
      <c r="H357" s="5">
        <f t="shared" si="111"/>
        <v>0.982920072030854</v>
      </c>
      <c r="I357" s="5">
        <f t="shared" si="125"/>
        <v>0.2341179011818995</v>
      </c>
      <c r="J357" s="77">
        <f t="shared" si="126"/>
        <v>13.414094689220425</v>
      </c>
      <c r="K357" s="5">
        <f t="shared" si="127"/>
        <v>1.0338084798119924</v>
      </c>
      <c r="L357" s="4">
        <f t="shared" si="128"/>
        <v>147526899.10115018</v>
      </c>
      <c r="M357" s="5">
        <f t="shared" si="115"/>
        <v>-0.3907311284892737</v>
      </c>
      <c r="N357" s="5">
        <f t="shared" si="116"/>
        <v>0.9205048534524404</v>
      </c>
      <c r="O357" s="5">
        <f t="shared" si="117"/>
        <v>-0.4244748162096047</v>
      </c>
      <c r="P357" s="5">
        <f t="shared" si="118"/>
        <v>-0.3977782635726937</v>
      </c>
      <c r="Q357" s="5">
        <f t="shared" si="119"/>
        <v>0.9174815818473375</v>
      </c>
      <c r="R357" s="5">
        <f t="shared" si="120"/>
        <v>-0.4335544946545654</v>
      </c>
      <c r="S357" s="5">
        <f t="shared" si="121"/>
        <v>0.1840329644353447</v>
      </c>
      <c r="T357" s="61">
        <f t="shared" si="122"/>
        <v>42.876045173902405</v>
      </c>
      <c r="U357" s="62" t="s">
        <v>30</v>
      </c>
    </row>
    <row r="358" spans="1:21" ht="12.75">
      <c r="A358" s="37">
        <v>20</v>
      </c>
      <c r="B358" s="38">
        <v>354</v>
      </c>
      <c r="C358" s="39">
        <f t="shared" si="123"/>
        <v>-23.448045645453604</v>
      </c>
      <c r="D358" s="42">
        <f t="shared" si="124"/>
        <v>-0.40851055689222204</v>
      </c>
      <c r="E358" s="40">
        <f t="shared" si="112"/>
        <v>6.076614831327107</v>
      </c>
      <c r="F358" s="39">
        <f t="shared" si="113"/>
        <v>-23</v>
      </c>
      <c r="G358" s="40">
        <f t="shared" si="114"/>
        <v>1.7559620331593682</v>
      </c>
      <c r="H358" s="40">
        <f t="shared" si="111"/>
        <v>0.9829057560240166</v>
      </c>
      <c r="I358" s="40">
        <f t="shared" si="125"/>
        <v>0.23412827108791576</v>
      </c>
      <c r="J358" s="77">
        <f t="shared" si="126"/>
        <v>13.414688846696286</v>
      </c>
      <c r="K358" s="40">
        <f t="shared" si="127"/>
        <v>1.0339685223648114</v>
      </c>
      <c r="L358" s="39">
        <f t="shared" si="128"/>
        <v>147515481.2026644</v>
      </c>
      <c r="M358" s="40">
        <f t="shared" si="115"/>
        <v>-0.3907311284892737</v>
      </c>
      <c r="N358" s="40">
        <f t="shared" si="116"/>
        <v>0.9205048534524404</v>
      </c>
      <c r="O358" s="40">
        <f t="shared" si="117"/>
        <v>-0.4244748162096047</v>
      </c>
      <c r="P358" s="40">
        <f t="shared" si="118"/>
        <v>-0.397917338371425</v>
      </c>
      <c r="Q358" s="40">
        <f t="shared" si="119"/>
        <v>0.917421272820399</v>
      </c>
      <c r="R358" s="40">
        <f t="shared" si="120"/>
        <v>-0.4337345886346416</v>
      </c>
      <c r="S358" s="40">
        <f t="shared" si="121"/>
        <v>0.184109409794438</v>
      </c>
      <c r="T358" s="71">
        <f t="shared" si="122"/>
        <v>42.884270978589285</v>
      </c>
      <c r="U358" s="72" t="s">
        <v>30</v>
      </c>
    </row>
    <row r="359" spans="1:21" ht="12.75">
      <c r="A359" s="37">
        <v>21</v>
      </c>
      <c r="B359" s="38">
        <v>355</v>
      </c>
      <c r="C359" s="39">
        <f t="shared" si="123"/>
        <v>-23.449782846813658</v>
      </c>
      <c r="D359" s="42">
        <f t="shared" si="124"/>
        <v>-0.40875419804612767</v>
      </c>
      <c r="E359" s="40">
        <f t="shared" si="112"/>
        <v>6.093829037648147</v>
      </c>
      <c r="F359" s="39">
        <f t="shared" si="113"/>
        <v>-23</v>
      </c>
      <c r="G359" s="40">
        <f t="shared" si="114"/>
        <v>1.7559775905340322</v>
      </c>
      <c r="H359" s="40">
        <f t="shared" si="111"/>
        <v>0.9829028916460021</v>
      </c>
      <c r="I359" s="40">
        <f t="shared" si="125"/>
        <v>0.23413034540453764</v>
      </c>
      <c r="J359" s="77">
        <f t="shared" si="126"/>
        <v>13.414807697409712</v>
      </c>
      <c r="K359" s="40">
        <f t="shared" si="127"/>
        <v>1.0341179740548059</v>
      </c>
      <c r="L359" s="39">
        <f t="shared" si="128"/>
        <v>147504821.2803346</v>
      </c>
      <c r="M359" s="40">
        <f t="shared" si="115"/>
        <v>-0.3907311284892737</v>
      </c>
      <c r="N359" s="40">
        <f t="shared" si="116"/>
        <v>0.9205048534524404</v>
      </c>
      <c r="O359" s="40">
        <f t="shared" si="117"/>
        <v>-0.4244748162096047</v>
      </c>
      <c r="P359" s="40">
        <f t="shared" si="118"/>
        <v>-0.3979451542946341</v>
      </c>
      <c r="Q359" s="40">
        <f t="shared" si="119"/>
        <v>0.917409207591367</v>
      </c>
      <c r="R359" s="40">
        <f t="shared" si="120"/>
        <v>-0.43377061294101066</v>
      </c>
      <c r="S359" s="40">
        <f t="shared" si="121"/>
        <v>0.18412470120526309</v>
      </c>
      <c r="T359" s="71">
        <f t="shared" si="122"/>
        <v>42.89078716760735</v>
      </c>
      <c r="U359" s="72" t="s">
        <v>30</v>
      </c>
    </row>
    <row r="360" spans="1:21" ht="12.75">
      <c r="A360" s="2">
        <v>22</v>
      </c>
      <c r="B360" s="3">
        <v>356</v>
      </c>
      <c r="C360" s="4">
        <f t="shared" si="123"/>
        <v>-23.44457137142844</v>
      </c>
      <c r="D360" s="30">
        <f t="shared" si="124"/>
        <v>-0.40886151186277603</v>
      </c>
      <c r="E360" s="5">
        <f t="shared" si="112"/>
        <v>6.111043243969187</v>
      </c>
      <c r="F360" s="4">
        <f t="shared" si="113"/>
        <v>-23</v>
      </c>
      <c r="G360" s="5">
        <f t="shared" si="114"/>
        <v>1.7559309209259553</v>
      </c>
      <c r="H360" s="5">
        <f t="shared" si="111"/>
        <v>0.9829114836032345</v>
      </c>
      <c r="I360" s="5">
        <f t="shared" si="125"/>
        <v>0.23412412279012737</v>
      </c>
      <c r="J360" s="77">
        <f t="shared" si="126"/>
        <v>13.414451164489792</v>
      </c>
      <c r="K360" s="5">
        <f t="shared" si="127"/>
        <v>1.0342567799367697</v>
      </c>
      <c r="L360" s="4">
        <f t="shared" si="128"/>
        <v>147494922.7598615</v>
      </c>
      <c r="M360" s="5">
        <f t="shared" si="115"/>
        <v>-0.3907311284892737</v>
      </c>
      <c r="N360" s="5">
        <f t="shared" si="116"/>
        <v>0.9205048534524404</v>
      </c>
      <c r="O360" s="5">
        <f t="shared" si="117"/>
        <v>-0.4244748162096047</v>
      </c>
      <c r="P360" s="5">
        <f t="shared" si="118"/>
        <v>-0.3978617074883422</v>
      </c>
      <c r="Q360" s="5">
        <f t="shared" si="119"/>
        <v>0.9174453998546512</v>
      </c>
      <c r="R360" s="5">
        <f t="shared" si="120"/>
        <v>-0.4336625455328181</v>
      </c>
      <c r="S360" s="5">
        <f t="shared" si="121"/>
        <v>0.1840788293120323</v>
      </c>
      <c r="T360" s="61">
        <f t="shared" si="122"/>
        <v>42.895591186647266</v>
      </c>
      <c r="U360" s="62" t="s">
        <v>30</v>
      </c>
    </row>
    <row r="361" spans="1:21" ht="12.75">
      <c r="A361" s="2">
        <v>23</v>
      </c>
      <c r="B361" s="3">
        <v>357</v>
      </c>
      <c r="C361" s="4">
        <f t="shared" si="123"/>
        <v>-23.43241276357058</v>
      </c>
      <c r="D361" s="30">
        <f t="shared" si="124"/>
        <v>-0.4088324041724486</v>
      </c>
      <c r="E361" s="5">
        <f t="shared" si="112"/>
        <v>6.128257450290227</v>
      </c>
      <c r="F361" s="4">
        <f t="shared" si="113"/>
        <v>-23</v>
      </c>
      <c r="G361" s="5">
        <f t="shared" si="114"/>
        <v>1.7558220545164784</v>
      </c>
      <c r="H361" s="5">
        <f t="shared" si="111"/>
        <v>0.982931517779721</v>
      </c>
      <c r="I361" s="5">
        <f t="shared" si="125"/>
        <v>0.2341096072688638</v>
      </c>
      <c r="J361" s="77">
        <f t="shared" si="126"/>
        <v>13.413619478507174</v>
      </c>
      <c r="K361" s="5">
        <f t="shared" si="127"/>
        <v>1.0343848888938787</v>
      </c>
      <c r="L361" s="4">
        <f t="shared" si="128"/>
        <v>147485788.82624355</v>
      </c>
      <c r="M361" s="5">
        <f t="shared" si="115"/>
        <v>-0.3907311284892737</v>
      </c>
      <c r="N361" s="5">
        <f t="shared" si="116"/>
        <v>0.9205048534524404</v>
      </c>
      <c r="O361" s="5">
        <f t="shared" si="117"/>
        <v>-0.4244748162096047</v>
      </c>
      <c r="P361" s="5">
        <f t="shared" si="118"/>
        <v>-0.39766700951703454</v>
      </c>
      <c r="Q361" s="5">
        <f t="shared" si="119"/>
        <v>0.9175298085303707</v>
      </c>
      <c r="R361" s="5">
        <f t="shared" si="120"/>
        <v>-0.43341045252141425</v>
      </c>
      <c r="S361" s="5">
        <f t="shared" si="121"/>
        <v>0.18397182217734892</v>
      </c>
      <c r="T361" s="61">
        <f t="shared" si="122"/>
        <v>42.89867957776572</v>
      </c>
      <c r="U361" s="62" t="s">
        <v>30</v>
      </c>
    </row>
    <row r="362" spans="1:21" ht="12.75">
      <c r="A362" s="2">
        <v>24</v>
      </c>
      <c r="B362" s="3">
        <v>358</v>
      </c>
      <c r="C362" s="4">
        <f t="shared" si="123"/>
        <v>-23.413310626097985</v>
      </c>
      <c r="D362" s="30">
        <f t="shared" si="124"/>
        <v>-0.4086668476932635</v>
      </c>
      <c r="E362" s="5">
        <f t="shared" si="112"/>
        <v>6.145471656611266</v>
      </c>
      <c r="F362" s="4">
        <f t="shared" si="113"/>
        <v>-23</v>
      </c>
      <c r="G362" s="5">
        <f t="shared" si="114"/>
        <v>1.7556510616645158</v>
      </c>
      <c r="H362" s="5">
        <f t="shared" si="111"/>
        <v>0.9829629612763737</v>
      </c>
      <c r="I362" s="5">
        <f t="shared" si="125"/>
        <v>0.23408680822193545</v>
      </c>
      <c r="J362" s="77">
        <f t="shared" si="126"/>
        <v>13.412313176969457</v>
      </c>
      <c r="K362" s="5">
        <f t="shared" si="127"/>
        <v>1.0345022536646713</v>
      </c>
      <c r="L362" s="4">
        <f t="shared" si="128"/>
        <v>147477422.4226355</v>
      </c>
      <c r="M362" s="5">
        <f t="shared" si="115"/>
        <v>-0.3907311284892737</v>
      </c>
      <c r="N362" s="5">
        <f t="shared" si="116"/>
        <v>0.9205048534524404</v>
      </c>
      <c r="O362" s="5">
        <f t="shared" si="117"/>
        <v>-0.4244748162096047</v>
      </c>
      <c r="P362" s="5">
        <f t="shared" si="118"/>
        <v>-0.39736108739423126</v>
      </c>
      <c r="Q362" s="5">
        <f t="shared" si="119"/>
        <v>0.9176623378045293</v>
      </c>
      <c r="R362" s="5">
        <f t="shared" si="120"/>
        <v>-0.43301448803587367</v>
      </c>
      <c r="S362" s="5">
        <f t="shared" si="121"/>
        <v>0.18380374522512355</v>
      </c>
      <c r="T362" s="61">
        <f t="shared" si="122"/>
        <v>42.90004798201308</v>
      </c>
      <c r="U362" s="62" t="s">
        <v>30</v>
      </c>
    </row>
    <row r="363" spans="1:21" ht="12.75">
      <c r="A363" s="2">
        <v>25</v>
      </c>
      <c r="B363" s="3">
        <v>359</v>
      </c>
      <c r="C363" s="4">
        <f t="shared" si="123"/>
        <v>-23.38727061938625</v>
      </c>
      <c r="D363" s="30">
        <f t="shared" si="124"/>
        <v>-0.4083648820755246</v>
      </c>
      <c r="E363" s="5">
        <f t="shared" si="112"/>
        <v>6.162685862932307</v>
      </c>
      <c r="F363" s="4">
        <f t="shared" si="113"/>
        <v>-23</v>
      </c>
      <c r="G363" s="5">
        <f t="shared" si="114"/>
        <v>1.7554180527527161</v>
      </c>
      <c r="H363" s="5">
        <f t="shared" si="111"/>
        <v>0.9830057625025668</v>
      </c>
      <c r="I363" s="5">
        <f t="shared" si="125"/>
        <v>0.2340557403670288</v>
      </c>
      <c r="J363" s="77">
        <f t="shared" si="126"/>
        <v>13.410533103145948</v>
      </c>
      <c r="K363" s="5">
        <f t="shared" si="127"/>
        <v>1.0346088308680765</v>
      </c>
      <c r="L363" s="4">
        <f t="shared" si="128"/>
        <v>147469826.2492905</v>
      </c>
      <c r="M363" s="5">
        <f t="shared" si="115"/>
        <v>-0.3907311284892737</v>
      </c>
      <c r="N363" s="5">
        <f t="shared" si="116"/>
        <v>0.9205048534524404</v>
      </c>
      <c r="O363" s="5">
        <f t="shared" si="117"/>
        <v>-0.4244748162096047</v>
      </c>
      <c r="P363" s="5">
        <f t="shared" si="118"/>
        <v>-0.3969439836537285</v>
      </c>
      <c r="Q363" s="5">
        <f t="shared" si="119"/>
        <v>0.9178428372227505</v>
      </c>
      <c r="R363" s="5">
        <f t="shared" si="120"/>
        <v>-0.43247489390974514</v>
      </c>
      <c r="S363" s="5">
        <f t="shared" si="121"/>
        <v>0.18357470110760735</v>
      </c>
      <c r="T363" s="61">
        <f t="shared" si="122"/>
        <v>42.89969114418777</v>
      </c>
      <c r="U363" s="62" t="s">
        <v>30</v>
      </c>
    </row>
    <row r="364" spans="1:21" ht="12.75">
      <c r="A364" s="2">
        <v>26</v>
      </c>
      <c r="B364" s="3">
        <v>360</v>
      </c>
      <c r="C364" s="4">
        <f t="shared" si="123"/>
        <v>-23.354300459651352</v>
      </c>
      <c r="D364" s="30">
        <f t="shared" si="124"/>
        <v>-0.4079266138660541</v>
      </c>
      <c r="E364" s="5">
        <f t="shared" si="112"/>
        <v>6.179900069253346</v>
      </c>
      <c r="F364" s="4">
        <f t="shared" si="113"/>
        <v>-23</v>
      </c>
      <c r="G364" s="5">
        <f t="shared" si="114"/>
        <v>1.755123177946525</v>
      </c>
      <c r="H364" s="5">
        <f t="shared" si="111"/>
        <v>0.9830598513194518</v>
      </c>
      <c r="I364" s="5">
        <f t="shared" si="125"/>
        <v>0.23401642372620335</v>
      </c>
      <c r="J364" s="77">
        <f t="shared" si="126"/>
        <v>13.408280404227018</v>
      </c>
      <c r="K364" s="5">
        <f t="shared" si="127"/>
        <v>1.0347045810264657</v>
      </c>
      <c r="L364" s="4">
        <f t="shared" si="128"/>
        <v>147463002.76258597</v>
      </c>
      <c r="M364" s="5">
        <f t="shared" si="115"/>
        <v>-0.3907311284892737</v>
      </c>
      <c r="N364" s="5">
        <f t="shared" si="116"/>
        <v>0.9205048534524404</v>
      </c>
      <c r="O364" s="5">
        <f t="shared" si="117"/>
        <v>-0.4244748162096047</v>
      </c>
      <c r="P364" s="5">
        <f t="shared" si="118"/>
        <v>-0.39641575646129795</v>
      </c>
      <c r="Q364" s="5">
        <f t="shared" si="119"/>
        <v>0.918071101837552</v>
      </c>
      <c r="R364" s="5">
        <f t="shared" si="120"/>
        <v>-0.43179199919032163</v>
      </c>
      <c r="S364" s="5">
        <f t="shared" si="121"/>
        <v>0.18328482949708955</v>
      </c>
      <c r="T364" s="61">
        <f t="shared" si="122"/>
        <v>42.89760291971744</v>
      </c>
      <c r="U364" s="62" t="s">
        <v>30</v>
      </c>
    </row>
    <row r="365" spans="1:21" ht="12.75">
      <c r="A365" s="2">
        <v>27</v>
      </c>
      <c r="B365" s="3">
        <v>361</v>
      </c>
      <c r="C365" s="4">
        <f t="shared" si="123"/>
        <v>-23.314409916663177</v>
      </c>
      <c r="D365" s="30">
        <f t="shared" si="124"/>
        <v>-0.4073522163926411</v>
      </c>
      <c r="E365" s="5">
        <f t="shared" si="112"/>
        <v>6.197114275574386</v>
      </c>
      <c r="F365" s="4">
        <f t="shared" si="113"/>
        <v>-23</v>
      </c>
      <c r="G365" s="5">
        <f t="shared" si="114"/>
        <v>1.7547666268672066</v>
      </c>
      <c r="H365" s="5">
        <f t="shared" si="111"/>
        <v>0.983125139234301</v>
      </c>
      <c r="I365" s="5">
        <f t="shared" si="125"/>
        <v>0.23396888358229423</v>
      </c>
      <c r="J365" s="77">
        <f t="shared" si="126"/>
        <v>13.405556528826134</v>
      </c>
      <c r="K365" s="5">
        <f t="shared" si="127"/>
        <v>1.034789468586709</v>
      </c>
      <c r="L365" s="4">
        <f t="shared" si="128"/>
        <v>147456954.1741335</v>
      </c>
      <c r="M365" s="5">
        <f t="shared" si="115"/>
        <v>-0.3907311284892737</v>
      </c>
      <c r="N365" s="5">
        <f t="shared" si="116"/>
        <v>0.9205048534524404</v>
      </c>
      <c r="O365" s="5">
        <f t="shared" si="117"/>
        <v>-0.4244748162096047</v>
      </c>
      <c r="P365" s="5">
        <f t="shared" si="118"/>
        <v>-0.3957764797665086</v>
      </c>
      <c r="Q365" s="5">
        <f t="shared" si="119"/>
        <v>0.9183468724091297</v>
      </c>
      <c r="R365" s="5">
        <f t="shared" si="120"/>
        <v>-0.4309662194724473</v>
      </c>
      <c r="S365" s="5">
        <f t="shared" si="121"/>
        <v>0.18293430680311523</v>
      </c>
      <c r="T365" s="61">
        <f t="shared" si="122"/>
        <v>42.89377628366512</v>
      </c>
      <c r="U365" s="62" t="s">
        <v>30</v>
      </c>
    </row>
    <row r="366" spans="1:21" ht="12.75">
      <c r="A366" s="2">
        <v>28</v>
      </c>
      <c r="B366" s="3">
        <v>362</v>
      </c>
      <c r="C366" s="4">
        <f t="shared" si="123"/>
        <v>-23.267610810850517</v>
      </c>
      <c r="D366" s="30">
        <f t="shared" si="124"/>
        <v>-0.40664192956891065</v>
      </c>
      <c r="E366" s="5">
        <f t="shared" si="112"/>
        <v>6.214328481895426</v>
      </c>
      <c r="F366" s="4">
        <f t="shared" si="113"/>
        <v>-23</v>
      </c>
      <c r="G366" s="5">
        <f t="shared" si="114"/>
        <v>1.75434862818027</v>
      </c>
      <c r="H366" s="5">
        <f t="shared" si="111"/>
        <v>0.983201519644876</v>
      </c>
      <c r="I366" s="5">
        <f t="shared" si="125"/>
        <v>0.23391315042403601</v>
      </c>
      <c r="J366" s="77">
        <f t="shared" si="126"/>
        <v>13.402363223835653</v>
      </c>
      <c r="K366" s="5">
        <f t="shared" si="127"/>
        <v>1.03486346193922</v>
      </c>
      <c r="L366" s="4">
        <f t="shared" si="128"/>
        <v>147451682.44997302</v>
      </c>
      <c r="M366" s="5">
        <f t="shared" si="115"/>
        <v>-0.3907311284892737</v>
      </c>
      <c r="N366" s="5">
        <f t="shared" si="116"/>
        <v>0.9205048534524404</v>
      </c>
      <c r="O366" s="5">
        <f t="shared" si="117"/>
        <v>-0.4244748162096047</v>
      </c>
      <c r="P366" s="5">
        <f t="shared" si="118"/>
        <v>-0.3950262434942139</v>
      </c>
      <c r="Q366" s="5">
        <f t="shared" si="119"/>
        <v>0.9186698356596074</v>
      </c>
      <c r="R366" s="5">
        <f t="shared" si="120"/>
        <v>-0.4299980560595897</v>
      </c>
      <c r="S366" s="5">
        <f t="shared" si="121"/>
        <v>0.18252334581638163</v>
      </c>
      <c r="T366" s="61">
        <f t="shared" si="122"/>
        <v>42.88820334185691</v>
      </c>
      <c r="U366" s="62" t="s">
        <v>30</v>
      </c>
    </row>
    <row r="367" spans="1:21" ht="12.75">
      <c r="A367" s="25">
        <v>29</v>
      </c>
      <c r="B367" s="26">
        <v>363</v>
      </c>
      <c r="C367" s="27">
        <f t="shared" si="123"/>
        <v>-23.21391700979843</v>
      </c>
      <c r="D367" s="43">
        <f t="shared" si="124"/>
        <v>-0.4057960596200862</v>
      </c>
      <c r="E367" s="28">
        <f t="shared" si="112"/>
        <v>6.231542688216466</v>
      </c>
      <c r="F367" s="27">
        <f t="shared" si="113"/>
        <v>-23</v>
      </c>
      <c r="G367" s="28">
        <f t="shared" si="114"/>
        <v>1.7538694491011084</v>
      </c>
      <c r="H367" s="28">
        <f t="shared" si="111"/>
        <v>0.9832888681325813</v>
      </c>
      <c r="I367" s="28">
        <f t="shared" si="125"/>
        <v>0.2338492598801478</v>
      </c>
      <c r="J367" s="77">
        <f t="shared" si="126"/>
        <v>13.398702530650144</v>
      </c>
      <c r="K367" s="28">
        <f t="shared" si="127"/>
        <v>1.034926533434975</v>
      </c>
      <c r="L367" s="27">
        <f t="shared" si="128"/>
        <v>147447189.3098515</v>
      </c>
      <c r="M367" s="28">
        <f t="shared" si="115"/>
        <v>-0.3907311284892737</v>
      </c>
      <c r="N367" s="28">
        <f t="shared" si="116"/>
        <v>0.9205048534524404</v>
      </c>
      <c r="O367" s="28">
        <f t="shared" si="117"/>
        <v>-0.4244748162096047</v>
      </c>
      <c r="P367" s="28">
        <f t="shared" si="118"/>
        <v>-0.39416515377513106</v>
      </c>
      <c r="Q367" s="28">
        <f t="shared" si="119"/>
        <v>0.9190396245806963</v>
      </c>
      <c r="R367" s="28">
        <f t="shared" si="120"/>
        <v>-0.428888094955607</v>
      </c>
      <c r="S367" s="28">
        <f t="shared" si="121"/>
        <v>0.18205219528076877</v>
      </c>
      <c r="T367" s="73">
        <f t="shared" si="122"/>
        <v>42.880875344126785</v>
      </c>
      <c r="U367" s="74" t="s">
        <v>30</v>
      </c>
    </row>
    <row r="368" spans="1:21" ht="12.75">
      <c r="A368" s="25">
        <v>30</v>
      </c>
      <c r="B368" s="26">
        <v>364</v>
      </c>
      <c r="C368" s="27">
        <f t="shared" si="123"/>
        <v>-23.153344424138986</v>
      </c>
      <c r="D368" s="43">
        <f t="shared" si="124"/>
        <v>-0.4048149787302913</v>
      </c>
      <c r="E368" s="28">
        <f t="shared" si="112"/>
        <v>6.2487568945375065</v>
      </c>
      <c r="F368" s="27">
        <f t="shared" si="113"/>
        <v>-23</v>
      </c>
      <c r="G368" s="28">
        <f t="shared" si="114"/>
        <v>1.7533293948200093</v>
      </c>
      <c r="H368" s="28">
        <f t="shared" si="111"/>
        <v>0.98338704280291</v>
      </c>
      <c r="I368" s="28">
        <f t="shared" si="125"/>
        <v>0.2337772526426679</v>
      </c>
      <c r="J368" s="77">
        <f t="shared" si="126"/>
        <v>13.394576780773743</v>
      </c>
      <c r="K368" s="28">
        <f t="shared" si="127"/>
        <v>1.034978659400488</v>
      </c>
      <c r="L368" s="27">
        <f t="shared" si="128"/>
        <v>147443476.22658628</v>
      </c>
      <c r="M368" s="28">
        <f t="shared" si="115"/>
        <v>-0.3907311284892737</v>
      </c>
      <c r="N368" s="28">
        <f t="shared" si="116"/>
        <v>0.9205048534524404</v>
      </c>
      <c r="O368" s="28">
        <f t="shared" si="117"/>
        <v>-0.4244748162096047</v>
      </c>
      <c r="P368" s="28">
        <f t="shared" si="118"/>
        <v>-0.39319333321481414</v>
      </c>
      <c r="Q368" s="28">
        <f t="shared" si="119"/>
        <v>0.9194558187946956</v>
      </c>
      <c r="R368" s="28">
        <f t="shared" si="120"/>
        <v>-0.4276370056913087</v>
      </c>
      <c r="S368" s="28">
        <f t="shared" si="121"/>
        <v>0.18152113939524395</v>
      </c>
      <c r="T368" s="73">
        <f t="shared" si="122"/>
        <v>42.87178269967131</v>
      </c>
      <c r="U368" s="74" t="s">
        <v>30</v>
      </c>
    </row>
    <row r="369" spans="1:22" ht="12.75">
      <c r="A369" s="25">
        <v>31</v>
      </c>
      <c r="B369" s="26">
        <v>365</v>
      </c>
      <c r="C369" s="27">
        <f t="shared" si="123"/>
        <v>-23.08591100283657</v>
      </c>
      <c r="D369" s="43">
        <f t="shared" si="124"/>
        <v>-0.4036991246121978</v>
      </c>
      <c r="E369" s="28">
        <f t="shared" si="112"/>
        <v>6.265971100858546</v>
      </c>
      <c r="F369" s="27">
        <f t="shared" si="113"/>
        <v>-23</v>
      </c>
      <c r="G369" s="28">
        <f t="shared" si="114"/>
        <v>1.7527288078490388</v>
      </c>
      <c r="H369" s="28">
        <f t="shared" si="111"/>
        <v>0.983495884671469</v>
      </c>
      <c r="I369" s="28">
        <f t="shared" si="125"/>
        <v>0.23369717437987184</v>
      </c>
      <c r="J369" s="77">
        <f t="shared" si="126"/>
        <v>13.389988590830677</v>
      </c>
      <c r="K369" s="28">
        <f t="shared" si="127"/>
        <v>1.0350198201507328</v>
      </c>
      <c r="L369" s="27">
        <f t="shared" si="128"/>
        <v>147440544.4255134</v>
      </c>
      <c r="M369" s="28">
        <f t="shared" si="115"/>
        <v>-0.3907311284892737</v>
      </c>
      <c r="N369" s="28">
        <f t="shared" si="116"/>
        <v>0.9205048534524404</v>
      </c>
      <c r="O369" s="28">
        <f t="shared" si="117"/>
        <v>-0.4244748162096047</v>
      </c>
      <c r="P369" s="28">
        <f t="shared" si="118"/>
        <v>-0.3921109212002109</v>
      </c>
      <c r="Q369" s="28">
        <f t="shared" si="119"/>
        <v>0.9199179449687467</v>
      </c>
      <c r="R369" s="28">
        <f t="shared" si="120"/>
        <v>-0.42624553999056136</v>
      </c>
      <c r="S369" s="28">
        <f t="shared" si="121"/>
        <v>0.18093049724765725</v>
      </c>
      <c r="T369" s="73">
        <f t="shared" si="122"/>
        <v>42.860914994506025</v>
      </c>
      <c r="U369" s="74" t="s">
        <v>30</v>
      </c>
      <c r="V369" s="1" t="s">
        <v>28</v>
      </c>
    </row>
    <row r="370" spans="2:23" ht="12.75">
      <c r="B370" s="7"/>
      <c r="C370" s="8"/>
      <c r="D370" s="8"/>
      <c r="E370" s="8"/>
      <c r="F370" s="8"/>
      <c r="G370" s="9"/>
      <c r="H370" s="9"/>
      <c r="I370" s="9"/>
      <c r="J370" s="78"/>
      <c r="K370" s="9"/>
      <c r="L370" s="8">
        <f>MAX(L5:L369)</f>
        <v>152570451.18639022</v>
      </c>
      <c r="M370" s="9"/>
      <c r="N370" s="9"/>
      <c r="O370" s="9"/>
      <c r="P370" s="9"/>
      <c r="Q370" s="9"/>
      <c r="R370" s="9"/>
      <c r="S370" s="9"/>
      <c r="T370" s="75"/>
      <c r="V370" s="32">
        <f>AVERAGE(T339:T369)</f>
        <v>42.77236983920146</v>
      </c>
      <c r="W370" s="1" t="s">
        <v>30</v>
      </c>
    </row>
    <row r="371" spans="2:20" ht="12.75">
      <c r="B371" s="7"/>
      <c r="C371" s="8"/>
      <c r="D371" s="8"/>
      <c r="E371" s="8"/>
      <c r="F371" s="8"/>
      <c r="G371" s="9"/>
      <c r="H371" s="9"/>
      <c r="I371" s="9"/>
      <c r="J371" s="78"/>
      <c r="K371" s="9"/>
      <c r="L371" s="8">
        <f>MIN(L6:L370)</f>
        <v>147436445.2473881</v>
      </c>
      <c r="M371" s="9"/>
      <c r="N371" s="9"/>
      <c r="O371" s="9"/>
      <c r="P371" s="9"/>
      <c r="Q371" s="9"/>
      <c r="R371" s="9"/>
      <c r="S371" s="9"/>
      <c r="T371" s="75"/>
    </row>
    <row r="372" spans="2:19" ht="12.75">
      <c r="B372" s="7"/>
      <c r="C372" s="7"/>
      <c r="D372" s="7"/>
      <c r="E372" s="7"/>
      <c r="F372" s="7"/>
      <c r="G372" s="7"/>
      <c r="H372" s="9"/>
      <c r="I372" s="9"/>
      <c r="J372" s="78"/>
      <c r="K372" s="7"/>
      <c r="L372" s="46"/>
      <c r="M372" s="9"/>
      <c r="N372" s="9"/>
      <c r="O372" s="9"/>
      <c r="P372" s="9"/>
      <c r="Q372" s="9"/>
      <c r="R372" s="9"/>
      <c r="S372" s="9"/>
    </row>
    <row r="373" spans="2:19" ht="12.75">
      <c r="B373" s="7"/>
      <c r="C373" s="7"/>
      <c r="D373" s="7"/>
      <c r="E373" s="7"/>
      <c r="F373" s="7"/>
      <c r="G373" s="7"/>
      <c r="H373" s="9"/>
      <c r="I373" s="9"/>
      <c r="J373" s="78"/>
      <c r="K373" s="7"/>
      <c r="L373" s="46"/>
      <c r="M373" s="9"/>
      <c r="N373" s="9"/>
      <c r="O373" s="9"/>
      <c r="P373" s="9"/>
      <c r="Q373" s="9"/>
      <c r="R373" s="9"/>
      <c r="S373" s="9"/>
    </row>
    <row r="374" spans="2:19" ht="12.75">
      <c r="B374" s="7"/>
      <c r="C374" s="7"/>
      <c r="D374" s="7"/>
      <c r="E374" s="7"/>
      <c r="F374" s="7"/>
      <c r="G374" s="7"/>
      <c r="H374" s="9"/>
      <c r="I374" s="9"/>
      <c r="J374" s="78"/>
      <c r="K374" s="7"/>
      <c r="L374" s="46"/>
      <c r="M374" s="9"/>
      <c r="N374" s="9"/>
      <c r="O374" s="9"/>
      <c r="P374" s="9"/>
      <c r="Q374" s="9"/>
      <c r="R374" s="9"/>
      <c r="S374" s="9"/>
    </row>
    <row r="375" spans="2:19" ht="12.75">
      <c r="B375" s="7"/>
      <c r="C375" s="7"/>
      <c r="D375" s="7"/>
      <c r="E375" s="7"/>
      <c r="F375" s="7"/>
      <c r="G375" s="7"/>
      <c r="H375" s="9"/>
      <c r="I375" s="9"/>
      <c r="J375" s="78"/>
      <c r="K375" s="7"/>
      <c r="L375" s="46"/>
      <c r="M375" s="9"/>
      <c r="N375" s="9"/>
      <c r="O375" s="9"/>
      <c r="P375" s="9"/>
      <c r="Q375" s="9"/>
      <c r="R375" s="9"/>
      <c r="S375" s="9"/>
    </row>
    <row r="376" spans="2:19" ht="12.75">
      <c r="B376" s="7"/>
      <c r="C376" s="7"/>
      <c r="D376" s="7"/>
      <c r="E376" s="7"/>
      <c r="F376" s="7"/>
      <c r="G376" s="7"/>
      <c r="H376" s="9"/>
      <c r="I376" s="9"/>
      <c r="J376" s="78"/>
      <c r="K376" s="7"/>
      <c r="L376" s="46"/>
      <c r="M376" s="9"/>
      <c r="N376" s="9"/>
      <c r="O376" s="9"/>
      <c r="P376" s="9"/>
      <c r="Q376" s="9"/>
      <c r="R376" s="9"/>
      <c r="S376" s="9"/>
    </row>
    <row r="377" spans="2:19" ht="12.75">
      <c r="B377" s="7"/>
      <c r="C377" s="7"/>
      <c r="D377" s="7"/>
      <c r="E377" s="7"/>
      <c r="F377" s="7"/>
      <c r="G377" s="7"/>
      <c r="H377" s="9"/>
      <c r="I377" s="9"/>
      <c r="J377" s="78"/>
      <c r="K377" s="7"/>
      <c r="L377" s="46"/>
      <c r="M377" s="9"/>
      <c r="N377" s="9"/>
      <c r="O377" s="9"/>
      <c r="P377" s="9"/>
      <c r="Q377" s="9"/>
      <c r="R377" s="9"/>
      <c r="S377" s="9"/>
    </row>
    <row r="378" spans="2:19" ht="12.75">
      <c r="B378" s="7"/>
      <c r="C378" s="7"/>
      <c r="D378" s="7"/>
      <c r="E378" s="7"/>
      <c r="F378" s="7"/>
      <c r="G378" s="7"/>
      <c r="H378" s="9"/>
      <c r="I378" s="9"/>
      <c r="J378" s="78"/>
      <c r="K378" s="7"/>
      <c r="L378" s="46"/>
      <c r="M378" s="9"/>
      <c r="N378" s="9"/>
      <c r="O378" s="9"/>
      <c r="P378" s="9"/>
      <c r="Q378" s="9"/>
      <c r="R378" s="9"/>
      <c r="S378" s="9"/>
    </row>
    <row r="379" spans="2:19" ht="12.75">
      <c r="B379" s="7"/>
      <c r="C379" s="7"/>
      <c r="D379" s="7"/>
      <c r="E379" s="7"/>
      <c r="F379" s="7"/>
      <c r="G379" s="7"/>
      <c r="H379" s="9"/>
      <c r="I379" s="9"/>
      <c r="J379" s="78"/>
      <c r="K379" s="7"/>
      <c r="L379" s="46"/>
      <c r="M379" s="9"/>
      <c r="N379" s="9"/>
      <c r="O379" s="9"/>
      <c r="P379" s="9"/>
      <c r="Q379" s="9"/>
      <c r="R379" s="9"/>
      <c r="S379" s="9"/>
    </row>
    <row r="380" spans="2:19" ht="12.75">
      <c r="B380" s="7"/>
      <c r="C380" s="7"/>
      <c r="D380" s="7"/>
      <c r="E380" s="7"/>
      <c r="F380" s="7"/>
      <c r="G380" s="7"/>
      <c r="H380" s="9"/>
      <c r="I380" s="9"/>
      <c r="J380" s="78"/>
      <c r="K380" s="7"/>
      <c r="L380" s="46"/>
      <c r="M380" s="9"/>
      <c r="N380" s="9"/>
      <c r="O380" s="9"/>
      <c r="P380" s="9"/>
      <c r="Q380" s="9"/>
      <c r="R380" s="9"/>
      <c r="S380" s="9"/>
    </row>
    <row r="381" spans="2:19" ht="12.75">
      <c r="B381" s="7"/>
      <c r="C381" s="7"/>
      <c r="D381" s="7"/>
      <c r="E381" s="7"/>
      <c r="F381" s="7"/>
      <c r="G381" s="7"/>
      <c r="H381" s="9"/>
      <c r="I381" s="9"/>
      <c r="J381" s="78"/>
      <c r="K381" s="7"/>
      <c r="L381" s="46"/>
      <c r="M381" s="9"/>
      <c r="N381" s="9"/>
      <c r="O381" s="9"/>
      <c r="P381" s="9"/>
      <c r="Q381" s="9"/>
      <c r="R381" s="9"/>
      <c r="S381" s="9"/>
    </row>
    <row r="382" spans="2:19" ht="12.75">
      <c r="B382" s="7"/>
      <c r="C382" s="7"/>
      <c r="D382" s="7"/>
      <c r="E382" s="7"/>
      <c r="F382" s="7"/>
      <c r="G382" s="7"/>
      <c r="H382" s="9"/>
      <c r="I382" s="9"/>
      <c r="J382" s="78"/>
      <c r="K382" s="7"/>
      <c r="L382" s="46"/>
      <c r="M382" s="9"/>
      <c r="N382" s="9"/>
      <c r="O382" s="9"/>
      <c r="P382" s="9"/>
      <c r="Q382" s="9"/>
      <c r="R382" s="9"/>
      <c r="S382" s="9"/>
    </row>
    <row r="383" spans="2:19" ht="12.75">
      <c r="B383" s="7"/>
      <c r="C383" s="7"/>
      <c r="D383" s="7"/>
      <c r="E383" s="7"/>
      <c r="F383" s="7"/>
      <c r="G383" s="7"/>
      <c r="H383" s="9"/>
      <c r="I383" s="9"/>
      <c r="J383" s="78"/>
      <c r="K383" s="7"/>
      <c r="L383" s="46"/>
      <c r="M383" s="9"/>
      <c r="N383" s="9"/>
      <c r="O383" s="9"/>
      <c r="P383" s="9"/>
      <c r="Q383" s="9"/>
      <c r="R383" s="9"/>
      <c r="S383" s="9"/>
    </row>
    <row r="384" spans="2:19" ht="12.75">
      <c r="B384" s="7"/>
      <c r="C384" s="7"/>
      <c r="D384" s="7"/>
      <c r="E384" s="7"/>
      <c r="F384" s="7"/>
      <c r="G384" s="7"/>
      <c r="H384" s="9"/>
      <c r="I384" s="9"/>
      <c r="J384" s="78"/>
      <c r="K384" s="7"/>
      <c r="L384" s="46"/>
      <c r="M384" s="9"/>
      <c r="N384" s="9"/>
      <c r="O384" s="9"/>
      <c r="P384" s="9"/>
      <c r="Q384" s="9"/>
      <c r="R384" s="9"/>
      <c r="S384" s="9"/>
    </row>
    <row r="385" spans="2:19" ht="12.75">
      <c r="B385" s="7"/>
      <c r="C385" s="7"/>
      <c r="D385" s="7"/>
      <c r="E385" s="7"/>
      <c r="F385" s="7"/>
      <c r="G385" s="7"/>
      <c r="H385" s="9"/>
      <c r="I385" s="9"/>
      <c r="J385" s="78"/>
      <c r="K385" s="7"/>
      <c r="L385" s="46"/>
      <c r="M385" s="9"/>
      <c r="N385" s="9"/>
      <c r="O385" s="9"/>
      <c r="P385" s="9"/>
      <c r="Q385" s="9"/>
      <c r="R385" s="9"/>
      <c r="S385" s="9"/>
    </row>
    <row r="386" spans="2:19" ht="12.75">
      <c r="B386" s="7"/>
      <c r="C386" s="7"/>
      <c r="D386" s="7"/>
      <c r="E386" s="7"/>
      <c r="F386" s="7"/>
      <c r="G386" s="7"/>
      <c r="H386" s="9"/>
      <c r="I386" s="9"/>
      <c r="J386" s="78"/>
      <c r="K386" s="7"/>
      <c r="L386" s="46"/>
      <c r="M386" s="9"/>
      <c r="N386" s="9"/>
      <c r="O386" s="9"/>
      <c r="P386" s="9"/>
      <c r="Q386" s="9"/>
      <c r="R386" s="9"/>
      <c r="S386" s="9"/>
    </row>
    <row r="387" spans="2:19" ht="12.75">
      <c r="B387" s="7"/>
      <c r="C387" s="7"/>
      <c r="D387" s="7"/>
      <c r="E387" s="7"/>
      <c r="F387" s="7"/>
      <c r="G387" s="7"/>
      <c r="H387" s="9"/>
      <c r="I387" s="9"/>
      <c r="J387" s="78"/>
      <c r="K387" s="7"/>
      <c r="L387" s="46"/>
      <c r="M387" s="9"/>
      <c r="N387" s="9"/>
      <c r="O387" s="9"/>
      <c r="P387" s="9"/>
      <c r="Q387" s="9"/>
      <c r="R387" s="9"/>
      <c r="S387" s="9"/>
    </row>
    <row r="388" spans="2:19" ht="12.75">
      <c r="B388" s="7"/>
      <c r="C388" s="7"/>
      <c r="D388" s="7"/>
      <c r="E388" s="7"/>
      <c r="F388" s="7"/>
      <c r="G388" s="7"/>
      <c r="H388" s="9"/>
      <c r="I388" s="9"/>
      <c r="J388" s="78"/>
      <c r="K388" s="7"/>
      <c r="L388" s="46"/>
      <c r="M388" s="9"/>
      <c r="N388" s="9"/>
      <c r="O388" s="9"/>
      <c r="P388" s="9"/>
      <c r="Q388" s="9"/>
      <c r="R388" s="9"/>
      <c r="S388" s="9"/>
    </row>
    <row r="389" spans="2:19" ht="12.75">
      <c r="B389" s="7"/>
      <c r="C389" s="7"/>
      <c r="D389" s="7"/>
      <c r="E389" s="7"/>
      <c r="F389" s="7"/>
      <c r="G389" s="7"/>
      <c r="H389" s="9"/>
      <c r="I389" s="9"/>
      <c r="J389" s="78"/>
      <c r="K389" s="7"/>
      <c r="L389" s="46"/>
      <c r="M389" s="9"/>
      <c r="N389" s="9"/>
      <c r="O389" s="9"/>
      <c r="P389" s="9"/>
      <c r="Q389" s="9"/>
      <c r="R389" s="9"/>
      <c r="S389" s="9"/>
    </row>
    <row r="390" spans="2:19" ht="12.75">
      <c r="B390" s="7"/>
      <c r="C390" s="7"/>
      <c r="D390" s="7"/>
      <c r="E390" s="7"/>
      <c r="F390" s="7"/>
      <c r="G390" s="7"/>
      <c r="H390" s="9"/>
      <c r="I390" s="9"/>
      <c r="J390" s="78"/>
      <c r="K390" s="7"/>
      <c r="L390" s="46"/>
      <c r="M390" s="9"/>
      <c r="N390" s="9"/>
      <c r="O390" s="9"/>
      <c r="P390" s="9"/>
      <c r="Q390" s="9"/>
      <c r="R390" s="9"/>
      <c r="S390" s="9"/>
    </row>
    <row r="391" spans="2:19" ht="12.75">
      <c r="B391" s="7"/>
      <c r="C391" s="7"/>
      <c r="D391" s="7"/>
      <c r="E391" s="7"/>
      <c r="F391" s="7"/>
      <c r="G391" s="7"/>
      <c r="H391" s="9"/>
      <c r="I391" s="9"/>
      <c r="J391" s="78"/>
      <c r="K391" s="7"/>
      <c r="L391" s="46"/>
      <c r="M391" s="9"/>
      <c r="N391" s="9"/>
      <c r="O391" s="9"/>
      <c r="P391" s="9"/>
      <c r="Q391" s="9"/>
      <c r="R391" s="9"/>
      <c r="S391" s="9"/>
    </row>
    <row r="392" spans="2:19" ht="12.75">
      <c r="B392" s="7"/>
      <c r="C392" s="7"/>
      <c r="D392" s="7"/>
      <c r="E392" s="7"/>
      <c r="F392" s="7"/>
      <c r="G392" s="7"/>
      <c r="H392" s="9"/>
      <c r="I392" s="9"/>
      <c r="J392" s="78"/>
      <c r="K392" s="7"/>
      <c r="L392" s="46"/>
      <c r="M392" s="9"/>
      <c r="N392" s="9"/>
      <c r="O392" s="9"/>
      <c r="P392" s="9"/>
      <c r="Q392" s="9"/>
      <c r="R392" s="9"/>
      <c r="S392" s="9"/>
    </row>
    <row r="393" spans="2:19" ht="12.75">
      <c r="B393" s="7"/>
      <c r="C393" s="7"/>
      <c r="D393" s="7"/>
      <c r="E393" s="7"/>
      <c r="F393" s="7"/>
      <c r="G393" s="7"/>
      <c r="H393" s="9"/>
      <c r="I393" s="9"/>
      <c r="J393" s="78"/>
      <c r="K393" s="7"/>
      <c r="L393" s="46"/>
      <c r="M393" s="9"/>
      <c r="N393" s="9"/>
      <c r="O393" s="9"/>
      <c r="P393" s="9"/>
      <c r="Q393" s="9"/>
      <c r="R393" s="9"/>
      <c r="S393" s="9"/>
    </row>
    <row r="394" spans="2:19" ht="12.75">
      <c r="B394" s="7"/>
      <c r="C394" s="7"/>
      <c r="D394" s="7"/>
      <c r="E394" s="7"/>
      <c r="F394" s="7"/>
      <c r="G394" s="7"/>
      <c r="H394" s="9"/>
      <c r="I394" s="9"/>
      <c r="J394" s="78"/>
      <c r="K394" s="7"/>
      <c r="L394" s="46"/>
      <c r="M394" s="9"/>
      <c r="N394" s="9"/>
      <c r="O394" s="9"/>
      <c r="P394" s="9"/>
      <c r="Q394" s="9"/>
      <c r="R394" s="9"/>
      <c r="S394" s="9"/>
    </row>
    <row r="395" spans="2:19" ht="12.75">
      <c r="B395" s="7"/>
      <c r="C395" s="7"/>
      <c r="D395" s="7"/>
      <c r="E395" s="7"/>
      <c r="F395" s="7"/>
      <c r="G395" s="7"/>
      <c r="H395" s="9"/>
      <c r="I395" s="9"/>
      <c r="J395" s="78"/>
      <c r="K395" s="7"/>
      <c r="L395" s="46"/>
      <c r="M395" s="9"/>
      <c r="N395" s="9"/>
      <c r="O395" s="9"/>
      <c r="P395" s="9"/>
      <c r="Q395" s="9"/>
      <c r="R395" s="9"/>
      <c r="S395" s="9"/>
    </row>
    <row r="396" spans="2:19" ht="12.75">
      <c r="B396" s="7"/>
      <c r="C396" s="7"/>
      <c r="D396" s="7"/>
      <c r="E396" s="7"/>
      <c r="F396" s="7"/>
      <c r="G396" s="7"/>
      <c r="H396" s="9"/>
      <c r="I396" s="9"/>
      <c r="J396" s="78"/>
      <c r="K396" s="7"/>
      <c r="L396" s="46"/>
      <c r="M396" s="9"/>
      <c r="N396" s="9"/>
      <c r="O396" s="9"/>
      <c r="P396" s="9"/>
      <c r="Q396" s="9"/>
      <c r="R396" s="9"/>
      <c r="S396" s="9"/>
    </row>
    <row r="397" spans="2:19" ht="12.75">
      <c r="B397" s="7"/>
      <c r="C397" s="7"/>
      <c r="D397" s="7"/>
      <c r="E397" s="7"/>
      <c r="F397" s="7"/>
      <c r="G397" s="7"/>
      <c r="H397" s="9"/>
      <c r="I397" s="9"/>
      <c r="J397" s="78"/>
      <c r="K397" s="7"/>
      <c r="L397" s="46"/>
      <c r="M397" s="9"/>
      <c r="N397" s="9"/>
      <c r="O397" s="9"/>
      <c r="P397" s="9"/>
      <c r="Q397" s="9"/>
      <c r="R397" s="9"/>
      <c r="S397" s="9"/>
    </row>
    <row r="398" spans="2:19" ht="12.75">
      <c r="B398" s="7"/>
      <c r="C398" s="7"/>
      <c r="D398" s="7"/>
      <c r="E398" s="7"/>
      <c r="F398" s="7"/>
      <c r="G398" s="7"/>
      <c r="H398" s="9"/>
      <c r="I398" s="9"/>
      <c r="J398" s="78"/>
      <c r="K398" s="7"/>
      <c r="L398" s="46"/>
      <c r="M398" s="9"/>
      <c r="N398" s="9"/>
      <c r="O398" s="9"/>
      <c r="P398" s="9"/>
      <c r="Q398" s="9"/>
      <c r="R398" s="9"/>
      <c r="S398" s="9"/>
    </row>
    <row r="399" spans="2:19" ht="12.75">
      <c r="B399" s="7"/>
      <c r="C399" s="7"/>
      <c r="D399" s="7"/>
      <c r="E399" s="7"/>
      <c r="F399" s="7"/>
      <c r="G399" s="7"/>
      <c r="H399" s="9"/>
      <c r="I399" s="9"/>
      <c r="J399" s="78"/>
      <c r="K399" s="7"/>
      <c r="L399" s="46"/>
      <c r="M399" s="9"/>
      <c r="N399" s="9"/>
      <c r="O399" s="9"/>
      <c r="P399" s="9"/>
      <c r="Q399" s="9"/>
      <c r="R399" s="9"/>
      <c r="S399" s="9"/>
    </row>
    <row r="400" spans="2:19" ht="12.75">
      <c r="B400" s="7"/>
      <c r="C400" s="7"/>
      <c r="D400" s="7"/>
      <c r="E400" s="7"/>
      <c r="F400" s="7"/>
      <c r="G400" s="7"/>
      <c r="H400" s="9"/>
      <c r="I400" s="9"/>
      <c r="J400" s="78"/>
      <c r="K400" s="7"/>
      <c r="L400" s="46"/>
      <c r="M400" s="9"/>
      <c r="N400" s="9"/>
      <c r="O400" s="9"/>
      <c r="P400" s="9"/>
      <c r="Q400" s="9"/>
      <c r="R400" s="9"/>
      <c r="S400" s="9"/>
    </row>
    <row r="401" spans="2:19" ht="12.75">
      <c r="B401" s="7"/>
      <c r="C401" s="7"/>
      <c r="D401" s="7"/>
      <c r="E401" s="7"/>
      <c r="F401" s="7"/>
      <c r="G401" s="7"/>
      <c r="H401" s="9"/>
      <c r="I401" s="9"/>
      <c r="J401" s="78"/>
      <c r="K401" s="7"/>
      <c r="L401" s="46"/>
      <c r="M401" s="9"/>
      <c r="N401" s="9"/>
      <c r="O401" s="9"/>
      <c r="P401" s="9"/>
      <c r="Q401" s="9"/>
      <c r="R401" s="9"/>
      <c r="S401" s="9"/>
    </row>
    <row r="402" spans="2:19" ht="12.75">
      <c r="B402" s="7"/>
      <c r="C402" s="7"/>
      <c r="D402" s="7"/>
      <c r="E402" s="7"/>
      <c r="F402" s="7"/>
      <c r="G402" s="7"/>
      <c r="H402" s="9"/>
      <c r="I402" s="9"/>
      <c r="J402" s="78"/>
      <c r="K402" s="7"/>
      <c r="L402" s="46"/>
      <c r="M402" s="9"/>
      <c r="N402" s="9"/>
      <c r="O402" s="9"/>
      <c r="P402" s="9"/>
      <c r="Q402" s="9"/>
      <c r="R402" s="9"/>
      <c r="S402" s="9"/>
    </row>
    <row r="403" spans="2:19" ht="12.75">
      <c r="B403" s="7"/>
      <c r="C403" s="7"/>
      <c r="D403" s="7"/>
      <c r="E403" s="7"/>
      <c r="F403" s="7"/>
      <c r="G403" s="7"/>
      <c r="H403" s="9"/>
      <c r="I403" s="9"/>
      <c r="J403" s="78"/>
      <c r="K403" s="7"/>
      <c r="L403" s="46"/>
      <c r="M403" s="9"/>
      <c r="N403" s="9"/>
      <c r="O403" s="9"/>
      <c r="P403" s="9"/>
      <c r="Q403" s="9"/>
      <c r="R403" s="9"/>
      <c r="S403" s="9"/>
    </row>
    <row r="404" spans="2:19" ht="12.75">
      <c r="B404" s="7"/>
      <c r="C404" s="7"/>
      <c r="D404" s="7"/>
      <c r="E404" s="7"/>
      <c r="F404" s="7"/>
      <c r="G404" s="7"/>
      <c r="H404" s="9"/>
      <c r="I404" s="9"/>
      <c r="J404" s="78"/>
      <c r="K404" s="7"/>
      <c r="L404" s="46"/>
      <c r="M404" s="9"/>
      <c r="N404" s="9"/>
      <c r="O404" s="9"/>
      <c r="P404" s="9"/>
      <c r="Q404" s="9"/>
      <c r="R404" s="9"/>
      <c r="S404" s="9"/>
    </row>
    <row r="405" spans="2:19" ht="12.75">
      <c r="B405" s="7"/>
      <c r="C405" s="7"/>
      <c r="D405" s="7"/>
      <c r="E405" s="7"/>
      <c r="F405" s="7"/>
      <c r="G405" s="7"/>
      <c r="H405" s="9"/>
      <c r="I405" s="9"/>
      <c r="J405" s="78"/>
      <c r="K405" s="7"/>
      <c r="L405" s="46"/>
      <c r="M405" s="9"/>
      <c r="N405" s="9"/>
      <c r="O405" s="9"/>
      <c r="P405" s="9"/>
      <c r="Q405" s="9"/>
      <c r="R405" s="9"/>
      <c r="S405" s="9"/>
    </row>
    <row r="406" spans="2:19" ht="12.75">
      <c r="B406" s="7"/>
      <c r="C406" s="7"/>
      <c r="D406" s="7"/>
      <c r="E406" s="7"/>
      <c r="F406" s="7"/>
      <c r="G406" s="7"/>
      <c r="H406" s="9"/>
      <c r="I406" s="9"/>
      <c r="J406" s="78"/>
      <c r="K406" s="7"/>
      <c r="L406" s="46"/>
      <c r="M406" s="9"/>
      <c r="N406" s="9"/>
      <c r="O406" s="9"/>
      <c r="P406" s="9"/>
      <c r="Q406" s="9"/>
      <c r="R406" s="9"/>
      <c r="S406" s="9"/>
    </row>
    <row r="407" spans="2:19" ht="12.75">
      <c r="B407" s="7"/>
      <c r="C407" s="7"/>
      <c r="D407" s="7"/>
      <c r="E407" s="7"/>
      <c r="F407" s="7"/>
      <c r="G407" s="7"/>
      <c r="H407" s="7"/>
      <c r="I407" s="7"/>
      <c r="J407" s="79"/>
      <c r="K407" s="7"/>
      <c r="L407" s="46"/>
      <c r="M407" s="9"/>
      <c r="N407" s="9"/>
      <c r="O407" s="9"/>
      <c r="P407" s="9"/>
      <c r="Q407" s="9"/>
      <c r="R407" s="9"/>
      <c r="S407" s="9"/>
    </row>
    <row r="408" spans="2:19" ht="12.75">
      <c r="B408" s="7"/>
      <c r="C408" s="7"/>
      <c r="D408" s="7"/>
      <c r="E408" s="7"/>
      <c r="F408" s="7"/>
      <c r="G408" s="7"/>
      <c r="H408" s="7"/>
      <c r="I408" s="7"/>
      <c r="J408" s="79"/>
      <c r="K408" s="7"/>
      <c r="L408" s="46"/>
      <c r="M408" s="9"/>
      <c r="N408" s="9"/>
      <c r="O408" s="9"/>
      <c r="P408" s="9"/>
      <c r="Q408" s="9"/>
      <c r="R408" s="9"/>
      <c r="S408" s="9"/>
    </row>
    <row r="409" spans="2:19" ht="12.75">
      <c r="B409" s="7"/>
      <c r="C409" s="7"/>
      <c r="D409" s="7"/>
      <c r="E409" s="7"/>
      <c r="F409" s="7"/>
      <c r="G409" s="7"/>
      <c r="H409" s="7"/>
      <c r="I409" s="7"/>
      <c r="J409" s="79"/>
      <c r="K409" s="7"/>
      <c r="L409" s="46"/>
      <c r="M409" s="9"/>
      <c r="N409" s="9"/>
      <c r="O409" s="9"/>
      <c r="P409" s="9"/>
      <c r="Q409" s="9"/>
      <c r="R409" s="9"/>
      <c r="S409" s="9"/>
    </row>
    <row r="410" spans="2:19" ht="12.75">
      <c r="B410" s="7"/>
      <c r="C410" s="7"/>
      <c r="D410" s="7"/>
      <c r="E410" s="7"/>
      <c r="F410" s="7"/>
      <c r="G410" s="7"/>
      <c r="H410" s="7"/>
      <c r="I410" s="7"/>
      <c r="J410" s="79"/>
      <c r="K410" s="7"/>
      <c r="L410" s="46"/>
      <c r="M410" s="9"/>
      <c r="N410" s="9"/>
      <c r="O410" s="9"/>
      <c r="P410" s="9"/>
      <c r="Q410" s="9"/>
      <c r="R410" s="9"/>
      <c r="S410" s="9"/>
    </row>
    <row r="411" spans="2:19" ht="12.75">
      <c r="B411" s="7"/>
      <c r="C411" s="7"/>
      <c r="D411" s="7"/>
      <c r="E411" s="7"/>
      <c r="F411" s="7"/>
      <c r="G411" s="7"/>
      <c r="H411" s="7"/>
      <c r="I411" s="7"/>
      <c r="J411" s="79"/>
      <c r="K411" s="7"/>
      <c r="L411" s="46"/>
      <c r="M411" s="9"/>
      <c r="N411" s="9"/>
      <c r="O411" s="9"/>
      <c r="P411" s="9"/>
      <c r="Q411" s="9"/>
      <c r="R411" s="9"/>
      <c r="S411" s="9"/>
    </row>
    <row r="412" spans="2:19" ht="12.75">
      <c r="B412" s="7"/>
      <c r="C412" s="7"/>
      <c r="D412" s="7"/>
      <c r="E412" s="7"/>
      <c r="F412" s="7"/>
      <c r="G412" s="7"/>
      <c r="H412" s="7"/>
      <c r="I412" s="7"/>
      <c r="J412" s="79"/>
      <c r="K412" s="7"/>
      <c r="L412" s="46"/>
      <c r="M412" s="9"/>
      <c r="N412" s="9"/>
      <c r="O412" s="9"/>
      <c r="P412" s="9"/>
      <c r="Q412" s="9"/>
      <c r="R412" s="9"/>
      <c r="S412" s="9"/>
    </row>
    <row r="413" spans="2:19" ht="12.75">
      <c r="B413" s="7"/>
      <c r="C413" s="7"/>
      <c r="D413" s="7"/>
      <c r="E413" s="7"/>
      <c r="F413" s="7"/>
      <c r="G413" s="7"/>
      <c r="H413" s="7"/>
      <c r="I413" s="7"/>
      <c r="J413" s="79"/>
      <c r="K413" s="7"/>
      <c r="L413" s="46"/>
      <c r="M413" s="9"/>
      <c r="N413" s="9"/>
      <c r="O413" s="9"/>
      <c r="P413" s="9"/>
      <c r="Q413" s="9"/>
      <c r="R413" s="9"/>
      <c r="S413" s="9"/>
    </row>
    <row r="414" spans="2:19" ht="12.75">
      <c r="B414" s="7"/>
      <c r="C414" s="7"/>
      <c r="D414" s="7"/>
      <c r="E414" s="7"/>
      <c r="F414" s="7"/>
      <c r="G414" s="7"/>
      <c r="H414" s="7"/>
      <c r="I414" s="7"/>
      <c r="J414" s="79"/>
      <c r="K414" s="7"/>
      <c r="L414" s="46"/>
      <c r="M414" s="9"/>
      <c r="N414" s="9"/>
      <c r="O414" s="9"/>
      <c r="P414" s="9"/>
      <c r="Q414" s="9"/>
      <c r="R414" s="9"/>
      <c r="S414" s="9"/>
    </row>
    <row r="415" spans="2:19" ht="12.75">
      <c r="B415" s="7"/>
      <c r="C415" s="7"/>
      <c r="D415" s="7"/>
      <c r="E415" s="7"/>
      <c r="F415" s="7"/>
      <c r="G415" s="7"/>
      <c r="H415" s="7"/>
      <c r="I415" s="7"/>
      <c r="J415" s="79"/>
      <c r="K415" s="7"/>
      <c r="L415" s="46"/>
      <c r="M415" s="9"/>
      <c r="N415" s="9"/>
      <c r="O415" s="9"/>
      <c r="P415" s="9"/>
      <c r="Q415" s="9"/>
      <c r="R415" s="9"/>
      <c r="S415" s="9"/>
    </row>
    <row r="416" spans="2:19" ht="12.75">
      <c r="B416" s="7"/>
      <c r="C416" s="7"/>
      <c r="D416" s="7"/>
      <c r="E416" s="7"/>
      <c r="F416" s="7"/>
      <c r="G416" s="7"/>
      <c r="H416" s="7"/>
      <c r="I416" s="7"/>
      <c r="J416" s="79"/>
      <c r="K416" s="7"/>
      <c r="L416" s="46"/>
      <c r="M416" s="9"/>
      <c r="N416" s="9"/>
      <c r="O416" s="9"/>
      <c r="P416" s="9"/>
      <c r="Q416" s="9"/>
      <c r="R416" s="9"/>
      <c r="S416" s="9"/>
    </row>
    <row r="417" spans="2:19" ht="12.75">
      <c r="B417" s="7"/>
      <c r="C417" s="7"/>
      <c r="D417" s="7"/>
      <c r="E417" s="7"/>
      <c r="F417" s="7"/>
      <c r="G417" s="7"/>
      <c r="H417" s="7"/>
      <c r="I417" s="7"/>
      <c r="J417" s="79"/>
      <c r="K417" s="7"/>
      <c r="L417" s="46"/>
      <c r="M417" s="9"/>
      <c r="N417" s="9"/>
      <c r="O417" s="9"/>
      <c r="P417" s="9"/>
      <c r="Q417" s="9"/>
      <c r="R417" s="9"/>
      <c r="S417" s="9"/>
    </row>
    <row r="418" spans="2:19" ht="12.75">
      <c r="B418" s="7"/>
      <c r="C418" s="7"/>
      <c r="D418" s="7"/>
      <c r="E418" s="7"/>
      <c r="F418" s="7"/>
      <c r="G418" s="7"/>
      <c r="H418" s="7"/>
      <c r="I418" s="7"/>
      <c r="J418" s="79"/>
      <c r="K418" s="7"/>
      <c r="L418" s="46"/>
      <c r="M418" s="9"/>
      <c r="N418" s="9"/>
      <c r="O418" s="9"/>
      <c r="P418" s="9"/>
      <c r="Q418" s="9"/>
      <c r="R418" s="9"/>
      <c r="S418" s="9"/>
    </row>
    <row r="419" spans="2:19" ht="12.75">
      <c r="B419" s="7"/>
      <c r="C419" s="7"/>
      <c r="D419" s="7"/>
      <c r="E419" s="7"/>
      <c r="F419" s="7"/>
      <c r="G419" s="7"/>
      <c r="H419" s="7"/>
      <c r="I419" s="7"/>
      <c r="J419" s="79"/>
      <c r="K419" s="7"/>
      <c r="L419" s="46"/>
      <c r="M419" s="9"/>
      <c r="N419" s="9"/>
      <c r="O419" s="9"/>
      <c r="P419" s="9"/>
      <c r="Q419" s="9"/>
      <c r="R419" s="9"/>
      <c r="S419" s="9"/>
    </row>
    <row r="420" spans="2:19" ht="12.75">
      <c r="B420" s="7"/>
      <c r="C420" s="7"/>
      <c r="D420" s="7"/>
      <c r="E420" s="7"/>
      <c r="F420" s="7"/>
      <c r="G420" s="7"/>
      <c r="H420" s="7"/>
      <c r="I420" s="7"/>
      <c r="J420" s="79"/>
      <c r="K420" s="7"/>
      <c r="L420" s="46"/>
      <c r="M420" s="7"/>
      <c r="N420" s="7"/>
      <c r="O420" s="7"/>
      <c r="P420" s="7"/>
      <c r="Q420" s="7"/>
      <c r="R420" s="7"/>
      <c r="S420" s="7"/>
    </row>
    <row r="421" spans="2:19" ht="12.75">
      <c r="B421" s="7"/>
      <c r="C421" s="7"/>
      <c r="D421" s="7"/>
      <c r="E421" s="7"/>
      <c r="F421" s="7"/>
      <c r="G421" s="7"/>
      <c r="H421" s="7"/>
      <c r="I421" s="7"/>
      <c r="J421" s="79"/>
      <c r="K421" s="7"/>
      <c r="L421" s="46"/>
      <c r="M421" s="7"/>
      <c r="N421" s="7"/>
      <c r="O421" s="7"/>
      <c r="P421" s="7"/>
      <c r="Q421" s="7"/>
      <c r="R421" s="7"/>
      <c r="S421" s="7"/>
    </row>
    <row r="422" spans="2:19" ht="12.75">
      <c r="B422" s="7"/>
      <c r="C422" s="7"/>
      <c r="D422" s="7"/>
      <c r="E422" s="7"/>
      <c r="F422" s="7"/>
      <c r="G422" s="7"/>
      <c r="H422" s="7"/>
      <c r="I422" s="7"/>
      <c r="J422" s="79"/>
      <c r="K422" s="7"/>
      <c r="L422" s="46"/>
      <c r="M422" s="7"/>
      <c r="N422" s="7"/>
      <c r="O422" s="7"/>
      <c r="P422" s="7"/>
      <c r="Q422" s="7"/>
      <c r="R422" s="7"/>
      <c r="S422" s="7"/>
    </row>
    <row r="423" spans="2:19" ht="12.75">
      <c r="B423" s="7"/>
      <c r="C423" s="7"/>
      <c r="D423" s="7"/>
      <c r="E423" s="7"/>
      <c r="F423" s="7"/>
      <c r="G423" s="7"/>
      <c r="H423" s="7"/>
      <c r="I423" s="7"/>
      <c r="J423" s="79"/>
      <c r="K423" s="7"/>
      <c r="L423" s="46"/>
      <c r="M423" s="7"/>
      <c r="N423" s="7"/>
      <c r="O423" s="7"/>
      <c r="P423" s="7"/>
      <c r="Q423" s="7"/>
      <c r="R423" s="7"/>
      <c r="S423" s="7"/>
    </row>
    <row r="424" spans="2:19" ht="12.75">
      <c r="B424" s="7"/>
      <c r="C424" s="7"/>
      <c r="D424" s="7"/>
      <c r="E424" s="7"/>
      <c r="F424" s="7"/>
      <c r="G424" s="7"/>
      <c r="H424" s="7"/>
      <c r="I424" s="7"/>
      <c r="J424" s="79"/>
      <c r="K424" s="7"/>
      <c r="L424" s="46"/>
      <c r="M424" s="7"/>
      <c r="N424" s="7"/>
      <c r="O424" s="7"/>
      <c r="P424" s="7"/>
      <c r="Q424" s="7"/>
      <c r="R424" s="7"/>
      <c r="S424" s="7"/>
    </row>
    <row r="425" spans="2:19" ht="12.75">
      <c r="B425" s="7"/>
      <c r="C425" s="7"/>
      <c r="D425" s="7"/>
      <c r="E425" s="7"/>
      <c r="F425" s="7"/>
      <c r="G425" s="7"/>
      <c r="H425" s="7"/>
      <c r="I425" s="7"/>
      <c r="J425" s="79"/>
      <c r="K425" s="7"/>
      <c r="L425" s="46"/>
      <c r="M425" s="7"/>
      <c r="N425" s="7"/>
      <c r="O425" s="7"/>
      <c r="P425" s="7"/>
      <c r="Q425" s="7"/>
      <c r="R425" s="7"/>
      <c r="S425" s="7"/>
    </row>
    <row r="426" spans="2:19" ht="12.75">
      <c r="B426" s="7"/>
      <c r="C426" s="7"/>
      <c r="D426" s="7"/>
      <c r="E426" s="7"/>
      <c r="F426" s="7"/>
      <c r="G426" s="7"/>
      <c r="H426" s="7"/>
      <c r="I426" s="7"/>
      <c r="J426" s="79"/>
      <c r="K426" s="7"/>
      <c r="L426" s="46"/>
      <c r="M426" s="7"/>
      <c r="N426" s="7"/>
      <c r="O426" s="7"/>
      <c r="P426" s="7"/>
      <c r="Q426" s="7"/>
      <c r="R426" s="7"/>
      <c r="S426" s="7"/>
    </row>
    <row r="427" spans="2:19" ht="12.75">
      <c r="B427" s="7"/>
      <c r="C427" s="7"/>
      <c r="D427" s="7"/>
      <c r="E427" s="7"/>
      <c r="F427" s="7"/>
      <c r="G427" s="7"/>
      <c r="H427" s="7"/>
      <c r="I427" s="7"/>
      <c r="J427" s="79"/>
      <c r="K427" s="7"/>
      <c r="L427" s="46"/>
      <c r="M427" s="7"/>
      <c r="N427" s="7"/>
      <c r="O427" s="7"/>
      <c r="P427" s="7"/>
      <c r="Q427" s="7"/>
      <c r="R427" s="7"/>
      <c r="S427" s="7"/>
    </row>
    <row r="428" spans="2:19" ht="12.75">
      <c r="B428" s="7"/>
      <c r="C428" s="7"/>
      <c r="D428" s="7"/>
      <c r="E428" s="7"/>
      <c r="F428" s="7"/>
      <c r="G428" s="7"/>
      <c r="H428" s="7"/>
      <c r="I428" s="7"/>
      <c r="J428" s="79"/>
      <c r="K428" s="7"/>
      <c r="L428" s="46"/>
      <c r="M428" s="7"/>
      <c r="N428" s="7"/>
      <c r="O428" s="7"/>
      <c r="P428" s="7"/>
      <c r="Q428" s="7"/>
      <c r="R428" s="7"/>
      <c r="S428" s="7"/>
    </row>
    <row r="429" spans="2:19" ht="12.75">
      <c r="B429" s="7"/>
      <c r="C429" s="7"/>
      <c r="D429" s="7"/>
      <c r="E429" s="7"/>
      <c r="F429" s="7"/>
      <c r="G429" s="7"/>
      <c r="H429" s="7"/>
      <c r="I429" s="7"/>
      <c r="J429" s="79"/>
      <c r="K429" s="7"/>
      <c r="L429" s="46"/>
      <c r="M429" s="7"/>
      <c r="N429" s="7"/>
      <c r="O429" s="7"/>
      <c r="P429" s="7"/>
      <c r="Q429" s="7"/>
      <c r="R429" s="7"/>
      <c r="S429" s="7"/>
    </row>
    <row r="430" spans="2:19" ht="12.75">
      <c r="B430" s="7"/>
      <c r="C430" s="7"/>
      <c r="D430" s="7"/>
      <c r="E430" s="7"/>
      <c r="F430" s="7"/>
      <c r="G430" s="7"/>
      <c r="H430" s="7"/>
      <c r="I430" s="7"/>
      <c r="J430" s="79"/>
      <c r="K430" s="7"/>
      <c r="L430" s="46"/>
      <c r="M430" s="7"/>
      <c r="N430" s="7"/>
      <c r="O430" s="7"/>
      <c r="P430" s="7"/>
      <c r="Q430" s="7"/>
      <c r="R430" s="7"/>
      <c r="S430" s="7"/>
    </row>
    <row r="431" spans="2:19" ht="12.75">
      <c r="B431" s="7"/>
      <c r="C431" s="7"/>
      <c r="D431" s="7"/>
      <c r="E431" s="7"/>
      <c r="F431" s="7"/>
      <c r="G431" s="7"/>
      <c r="H431" s="7"/>
      <c r="I431" s="7"/>
      <c r="J431" s="79"/>
      <c r="K431" s="7"/>
      <c r="L431" s="46"/>
      <c r="M431" s="7"/>
      <c r="N431" s="7"/>
      <c r="O431" s="7"/>
      <c r="P431" s="7"/>
      <c r="Q431" s="7"/>
      <c r="R431" s="7"/>
      <c r="S431" s="7"/>
    </row>
    <row r="432" spans="2:19" ht="12.75">
      <c r="B432" s="7"/>
      <c r="C432" s="7"/>
      <c r="D432" s="7"/>
      <c r="E432" s="7"/>
      <c r="F432" s="7"/>
      <c r="G432" s="7"/>
      <c r="H432" s="7"/>
      <c r="I432" s="7"/>
      <c r="J432" s="79"/>
      <c r="K432" s="7"/>
      <c r="L432" s="46"/>
      <c r="M432" s="7"/>
      <c r="N432" s="7"/>
      <c r="O432" s="7"/>
      <c r="P432" s="7"/>
      <c r="Q432" s="7"/>
      <c r="R432" s="7"/>
      <c r="S432" s="7"/>
    </row>
    <row r="433" spans="2:19" ht="12.75">
      <c r="B433" s="7"/>
      <c r="C433" s="7"/>
      <c r="D433" s="7"/>
      <c r="E433" s="7"/>
      <c r="F433" s="7"/>
      <c r="G433" s="7"/>
      <c r="H433" s="7"/>
      <c r="I433" s="7"/>
      <c r="J433" s="79"/>
      <c r="K433" s="7"/>
      <c r="L433" s="46"/>
      <c r="M433" s="7"/>
      <c r="N433" s="7"/>
      <c r="O433" s="7"/>
      <c r="P433" s="7"/>
      <c r="Q433" s="7"/>
      <c r="R433" s="7"/>
      <c r="S433" s="7"/>
    </row>
    <row r="434" spans="2:19" ht="12.75">
      <c r="B434" s="7"/>
      <c r="C434" s="7"/>
      <c r="D434" s="7"/>
      <c r="E434" s="7"/>
      <c r="F434" s="7"/>
      <c r="G434" s="7"/>
      <c r="H434" s="7"/>
      <c r="I434" s="7"/>
      <c r="J434" s="79"/>
      <c r="K434" s="7"/>
      <c r="L434" s="46"/>
      <c r="M434" s="7"/>
      <c r="N434" s="7"/>
      <c r="O434" s="7"/>
      <c r="P434" s="7"/>
      <c r="Q434" s="7"/>
      <c r="R434" s="7"/>
      <c r="S434" s="7"/>
    </row>
    <row r="435" spans="2:19" ht="12.75">
      <c r="B435" s="7"/>
      <c r="C435" s="7"/>
      <c r="D435" s="7"/>
      <c r="E435" s="7"/>
      <c r="F435" s="7"/>
      <c r="G435" s="7"/>
      <c r="H435" s="7"/>
      <c r="I435" s="7"/>
      <c r="J435" s="79"/>
      <c r="K435" s="7"/>
      <c r="L435" s="46"/>
      <c r="M435" s="7"/>
      <c r="N435" s="7"/>
      <c r="O435" s="7"/>
      <c r="P435" s="7"/>
      <c r="Q435" s="7"/>
      <c r="R435" s="7"/>
      <c r="S435" s="7"/>
    </row>
    <row r="436" spans="2:19" ht="12.75">
      <c r="B436" s="7"/>
      <c r="C436" s="7"/>
      <c r="D436" s="7"/>
      <c r="E436" s="7"/>
      <c r="F436" s="7"/>
      <c r="G436" s="7"/>
      <c r="H436" s="7"/>
      <c r="I436" s="7"/>
      <c r="J436" s="79"/>
      <c r="K436" s="7"/>
      <c r="L436" s="46"/>
      <c r="M436" s="7"/>
      <c r="N436" s="7"/>
      <c r="O436" s="7"/>
      <c r="P436" s="7"/>
      <c r="Q436" s="7"/>
      <c r="R436" s="7"/>
      <c r="S436" s="7"/>
    </row>
    <row r="437" spans="2:19" ht="12.75">
      <c r="B437" s="7"/>
      <c r="C437" s="7"/>
      <c r="D437" s="7"/>
      <c r="E437" s="7"/>
      <c r="F437" s="7"/>
      <c r="G437" s="7"/>
      <c r="H437" s="7"/>
      <c r="I437" s="7"/>
      <c r="J437" s="79"/>
      <c r="K437" s="7"/>
      <c r="L437" s="46"/>
      <c r="M437" s="7"/>
      <c r="N437" s="7"/>
      <c r="O437" s="7"/>
      <c r="P437" s="7"/>
      <c r="Q437" s="7"/>
      <c r="R437" s="7"/>
      <c r="S437" s="7"/>
    </row>
    <row r="438" spans="2:19" ht="12.75">
      <c r="B438" s="7"/>
      <c r="C438" s="7"/>
      <c r="D438" s="7"/>
      <c r="E438" s="7"/>
      <c r="F438" s="7"/>
      <c r="G438" s="7"/>
      <c r="H438" s="7"/>
      <c r="I438" s="7"/>
      <c r="J438" s="79"/>
      <c r="K438" s="7"/>
      <c r="L438" s="46"/>
      <c r="M438" s="7"/>
      <c r="N438" s="7"/>
      <c r="O438" s="7"/>
      <c r="P438" s="7"/>
      <c r="Q438" s="7"/>
      <c r="R438" s="7"/>
      <c r="S438" s="7"/>
    </row>
    <row r="439" spans="2:19" ht="12.75">
      <c r="B439" s="7"/>
      <c r="C439" s="7"/>
      <c r="D439" s="7"/>
      <c r="E439" s="7"/>
      <c r="F439" s="7"/>
      <c r="G439" s="7"/>
      <c r="H439" s="7"/>
      <c r="I439" s="7"/>
      <c r="J439" s="79"/>
      <c r="K439" s="7"/>
      <c r="L439" s="46"/>
      <c r="M439" s="7"/>
      <c r="N439" s="7"/>
      <c r="O439" s="7"/>
      <c r="P439" s="7"/>
      <c r="Q439" s="7"/>
      <c r="R439" s="7"/>
      <c r="S439" s="7"/>
    </row>
    <row r="440" spans="2:19" ht="12.75">
      <c r="B440" s="7"/>
      <c r="C440" s="7"/>
      <c r="D440" s="7"/>
      <c r="E440" s="7"/>
      <c r="F440" s="7"/>
      <c r="G440" s="7"/>
      <c r="H440" s="7"/>
      <c r="I440" s="7"/>
      <c r="J440" s="79"/>
      <c r="K440" s="7"/>
      <c r="L440" s="46"/>
      <c r="M440" s="7"/>
      <c r="N440" s="7"/>
      <c r="O440" s="7"/>
      <c r="P440" s="7"/>
      <c r="Q440" s="7"/>
      <c r="R440" s="7"/>
      <c r="S440" s="7"/>
    </row>
    <row r="441" spans="2:19" ht="12.75">
      <c r="B441" s="7"/>
      <c r="C441" s="7"/>
      <c r="D441" s="7"/>
      <c r="E441" s="7"/>
      <c r="F441" s="7"/>
      <c r="G441" s="7"/>
      <c r="H441" s="7"/>
      <c r="I441" s="7"/>
      <c r="J441" s="79"/>
      <c r="K441" s="7"/>
      <c r="L441" s="46"/>
      <c r="M441" s="7"/>
      <c r="N441" s="7"/>
      <c r="O441" s="7"/>
      <c r="P441" s="7"/>
      <c r="Q441" s="7"/>
      <c r="R441" s="7"/>
      <c r="S441" s="7"/>
    </row>
    <row r="442" spans="2:19" ht="12.75">
      <c r="B442" s="7"/>
      <c r="C442" s="7"/>
      <c r="D442" s="7"/>
      <c r="E442" s="7"/>
      <c r="F442" s="7"/>
      <c r="G442" s="7"/>
      <c r="H442" s="7"/>
      <c r="I442" s="7"/>
      <c r="J442" s="79"/>
      <c r="K442" s="7"/>
      <c r="L442" s="46"/>
      <c r="M442" s="7"/>
      <c r="N442" s="7"/>
      <c r="O442" s="7"/>
      <c r="P442" s="7"/>
      <c r="Q442" s="7"/>
      <c r="R442" s="7"/>
      <c r="S442" s="7"/>
    </row>
    <row r="443" spans="2:19" ht="12.75">
      <c r="B443" s="7"/>
      <c r="C443" s="7"/>
      <c r="D443" s="7"/>
      <c r="E443" s="7"/>
      <c r="F443" s="7"/>
      <c r="G443" s="7"/>
      <c r="H443" s="7"/>
      <c r="I443" s="7"/>
      <c r="J443" s="79"/>
      <c r="K443" s="7"/>
      <c r="L443" s="46"/>
      <c r="M443" s="7"/>
      <c r="N443" s="7"/>
      <c r="O443" s="7"/>
      <c r="P443" s="7"/>
      <c r="Q443" s="7"/>
      <c r="R443" s="7"/>
      <c r="S443" s="7"/>
    </row>
    <row r="444" spans="2:19" ht="12.75">
      <c r="B444" s="7"/>
      <c r="C444" s="7"/>
      <c r="D444" s="7"/>
      <c r="E444" s="7"/>
      <c r="F444" s="7"/>
      <c r="G444" s="7"/>
      <c r="H444" s="7"/>
      <c r="I444" s="7"/>
      <c r="J444" s="79"/>
      <c r="K444" s="7"/>
      <c r="L444" s="46"/>
      <c r="M444" s="7"/>
      <c r="N444" s="7"/>
      <c r="O444" s="7"/>
      <c r="P444" s="7"/>
      <c r="Q444" s="7"/>
      <c r="R444" s="7"/>
      <c r="S444" s="7"/>
    </row>
    <row r="445" spans="2:19" ht="12.75">
      <c r="B445" s="7"/>
      <c r="C445" s="7"/>
      <c r="D445" s="7"/>
      <c r="E445" s="7"/>
      <c r="F445" s="7"/>
      <c r="G445" s="7"/>
      <c r="H445" s="7"/>
      <c r="I445" s="7"/>
      <c r="J445" s="79"/>
      <c r="K445" s="7"/>
      <c r="L445" s="46"/>
      <c r="M445" s="7"/>
      <c r="N445" s="7"/>
      <c r="O445" s="7"/>
      <c r="P445" s="7"/>
      <c r="Q445" s="7"/>
      <c r="R445" s="7"/>
      <c r="S445" s="7"/>
    </row>
    <row r="446" spans="2:19" ht="12.75">
      <c r="B446" s="7"/>
      <c r="C446" s="7"/>
      <c r="D446" s="7"/>
      <c r="E446" s="7"/>
      <c r="F446" s="7"/>
      <c r="G446" s="7"/>
      <c r="H446" s="7"/>
      <c r="I446" s="7"/>
      <c r="J446" s="79"/>
      <c r="K446" s="7"/>
      <c r="L446" s="46"/>
      <c r="M446" s="7"/>
      <c r="N446" s="7"/>
      <c r="O446" s="7"/>
      <c r="P446" s="7"/>
      <c r="Q446" s="7"/>
      <c r="R446" s="7"/>
      <c r="S446" s="7"/>
    </row>
    <row r="447" spans="2:19" ht="12.75">
      <c r="B447" s="7"/>
      <c r="C447" s="7"/>
      <c r="D447" s="7"/>
      <c r="E447" s="7"/>
      <c r="F447" s="7"/>
      <c r="G447" s="7"/>
      <c r="H447" s="7"/>
      <c r="I447" s="7"/>
      <c r="J447" s="79"/>
      <c r="K447" s="7"/>
      <c r="L447" s="46"/>
      <c r="M447" s="7"/>
      <c r="N447" s="7"/>
      <c r="O447" s="7"/>
      <c r="P447" s="7"/>
      <c r="Q447" s="7"/>
      <c r="R447" s="7"/>
      <c r="S447" s="7"/>
    </row>
    <row r="448" spans="2:19" ht="12.75">
      <c r="B448" s="7"/>
      <c r="C448" s="7"/>
      <c r="D448" s="7"/>
      <c r="E448" s="7"/>
      <c r="F448" s="7"/>
      <c r="G448" s="7"/>
      <c r="H448" s="7"/>
      <c r="I448" s="7"/>
      <c r="J448" s="79"/>
      <c r="K448" s="7"/>
      <c r="L448" s="46"/>
      <c r="M448" s="7"/>
      <c r="N448" s="7"/>
      <c r="O448" s="7"/>
      <c r="P448" s="7"/>
      <c r="Q448" s="7"/>
      <c r="R448" s="7"/>
      <c r="S448" s="7"/>
    </row>
    <row r="449" spans="2:19" ht="12.75">
      <c r="B449" s="7"/>
      <c r="C449" s="7"/>
      <c r="D449" s="7"/>
      <c r="E449" s="7"/>
      <c r="F449" s="7"/>
      <c r="G449" s="7"/>
      <c r="H449" s="7"/>
      <c r="I449" s="7"/>
      <c r="J449" s="79"/>
      <c r="K449" s="7"/>
      <c r="L449" s="46"/>
      <c r="M449" s="7"/>
      <c r="N449" s="7"/>
      <c r="O449" s="7"/>
      <c r="P449" s="7"/>
      <c r="Q449" s="7"/>
      <c r="R449" s="7"/>
      <c r="S449" s="7"/>
    </row>
    <row r="450" spans="2:19" ht="12.75">
      <c r="B450" s="7"/>
      <c r="C450" s="7"/>
      <c r="D450" s="7"/>
      <c r="E450" s="7"/>
      <c r="F450" s="7"/>
      <c r="G450" s="7"/>
      <c r="H450" s="7"/>
      <c r="I450" s="7"/>
      <c r="J450" s="79"/>
      <c r="K450" s="7"/>
      <c r="L450" s="46"/>
      <c r="M450" s="7"/>
      <c r="N450" s="7"/>
      <c r="O450" s="7"/>
      <c r="P450" s="7"/>
      <c r="Q450" s="7"/>
      <c r="R450" s="7"/>
      <c r="S450" s="7"/>
    </row>
    <row r="451" spans="2:19" ht="12.75">
      <c r="B451" s="7"/>
      <c r="C451" s="7"/>
      <c r="D451" s="7"/>
      <c r="E451" s="7"/>
      <c r="F451" s="7"/>
      <c r="G451" s="7"/>
      <c r="H451" s="7"/>
      <c r="I451" s="7"/>
      <c r="J451" s="79"/>
      <c r="K451" s="7"/>
      <c r="L451" s="46"/>
      <c r="M451" s="7"/>
      <c r="N451" s="7"/>
      <c r="O451" s="7"/>
      <c r="P451" s="7"/>
      <c r="Q451" s="7"/>
      <c r="R451" s="7"/>
      <c r="S451" s="7"/>
    </row>
    <row r="452" spans="2:19" ht="12.75">
      <c r="B452" s="7"/>
      <c r="C452" s="7"/>
      <c r="D452" s="7"/>
      <c r="E452" s="7"/>
      <c r="F452" s="7"/>
      <c r="G452" s="7"/>
      <c r="H452" s="7"/>
      <c r="I452" s="7"/>
      <c r="J452" s="79"/>
      <c r="K452" s="7"/>
      <c r="L452" s="46"/>
      <c r="M452" s="7"/>
      <c r="N452" s="7"/>
      <c r="O452" s="7"/>
      <c r="P452" s="7"/>
      <c r="Q452" s="7"/>
      <c r="R452" s="7"/>
      <c r="S452" s="7"/>
    </row>
    <row r="453" spans="2:19" ht="12.75">
      <c r="B453" s="7"/>
      <c r="C453" s="7"/>
      <c r="D453" s="7"/>
      <c r="E453" s="7"/>
      <c r="F453" s="7"/>
      <c r="G453" s="7"/>
      <c r="H453" s="7"/>
      <c r="I453" s="7"/>
      <c r="J453" s="79"/>
      <c r="K453" s="7"/>
      <c r="L453" s="46"/>
      <c r="M453" s="7"/>
      <c r="N453" s="7"/>
      <c r="O453" s="7"/>
      <c r="P453" s="7"/>
      <c r="Q453" s="7"/>
      <c r="R453" s="7"/>
      <c r="S453" s="7"/>
    </row>
    <row r="454" spans="2:19" ht="12.75">
      <c r="B454" s="7"/>
      <c r="C454" s="7"/>
      <c r="D454" s="7"/>
      <c r="E454" s="7"/>
      <c r="F454" s="7"/>
      <c r="G454" s="7"/>
      <c r="H454" s="7"/>
      <c r="I454" s="7"/>
      <c r="J454" s="79"/>
      <c r="K454" s="7"/>
      <c r="L454" s="46"/>
      <c r="M454" s="7"/>
      <c r="N454" s="7"/>
      <c r="O454" s="7"/>
      <c r="P454" s="7"/>
      <c r="Q454" s="7"/>
      <c r="R454" s="7"/>
      <c r="S454" s="7"/>
    </row>
    <row r="455" spans="2:19" ht="12.75">
      <c r="B455" s="7"/>
      <c r="C455" s="7"/>
      <c r="D455" s="7"/>
      <c r="E455" s="7"/>
      <c r="F455" s="7"/>
      <c r="G455" s="7"/>
      <c r="H455" s="7"/>
      <c r="I455" s="7"/>
      <c r="J455" s="79"/>
      <c r="K455" s="7"/>
      <c r="L455" s="46"/>
      <c r="M455" s="7"/>
      <c r="N455" s="7"/>
      <c r="O455" s="7"/>
      <c r="P455" s="7"/>
      <c r="Q455" s="7"/>
      <c r="R455" s="7"/>
      <c r="S455" s="7"/>
    </row>
    <row r="456" spans="2:19" ht="12.75">
      <c r="B456" s="7"/>
      <c r="C456" s="7"/>
      <c r="D456" s="7"/>
      <c r="E456" s="7"/>
      <c r="F456" s="7"/>
      <c r="G456" s="7"/>
      <c r="H456" s="7"/>
      <c r="I456" s="7"/>
      <c r="J456" s="79"/>
      <c r="K456" s="7"/>
      <c r="L456" s="46"/>
      <c r="M456" s="7"/>
      <c r="N456" s="7"/>
      <c r="O456" s="7"/>
      <c r="P456" s="7"/>
      <c r="Q456" s="7"/>
      <c r="R456" s="7"/>
      <c r="S456" s="7"/>
    </row>
    <row r="457" spans="2:19" ht="12.75">
      <c r="B457" s="7"/>
      <c r="C457" s="7"/>
      <c r="D457" s="7"/>
      <c r="E457" s="7"/>
      <c r="F457" s="7"/>
      <c r="G457" s="7"/>
      <c r="H457" s="7"/>
      <c r="I457" s="7"/>
      <c r="J457" s="79"/>
      <c r="K457" s="7"/>
      <c r="L457" s="46"/>
      <c r="M457" s="7"/>
      <c r="N457" s="7"/>
      <c r="O457" s="7"/>
      <c r="P457" s="7"/>
      <c r="Q457" s="7"/>
      <c r="R457" s="7"/>
      <c r="S457" s="7"/>
    </row>
    <row r="458" spans="2:19" ht="12.75">
      <c r="B458" s="7"/>
      <c r="C458" s="7"/>
      <c r="D458" s="7"/>
      <c r="E458" s="7"/>
      <c r="F458" s="7"/>
      <c r="G458" s="7"/>
      <c r="H458" s="7"/>
      <c r="I458" s="7"/>
      <c r="J458" s="79"/>
      <c r="K458" s="7"/>
      <c r="L458" s="46"/>
      <c r="M458" s="7"/>
      <c r="N458" s="7"/>
      <c r="O458" s="7"/>
      <c r="P458" s="7"/>
      <c r="Q458" s="7"/>
      <c r="R458" s="7"/>
      <c r="S458" s="7"/>
    </row>
    <row r="459" spans="2:19" ht="12.75">
      <c r="B459" s="7"/>
      <c r="C459" s="7"/>
      <c r="D459" s="7"/>
      <c r="E459" s="7"/>
      <c r="F459" s="7"/>
      <c r="G459" s="7"/>
      <c r="H459" s="7"/>
      <c r="I459" s="7"/>
      <c r="J459" s="79"/>
      <c r="K459" s="7"/>
      <c r="L459" s="46"/>
      <c r="M459" s="7"/>
      <c r="N459" s="7"/>
      <c r="O459" s="7"/>
      <c r="P459" s="7"/>
      <c r="Q459" s="7"/>
      <c r="R459" s="7"/>
      <c r="S459" s="7"/>
    </row>
    <row r="460" spans="2:19" ht="12.75">
      <c r="B460" s="7"/>
      <c r="C460" s="7"/>
      <c r="D460" s="7"/>
      <c r="E460" s="7"/>
      <c r="F460" s="7"/>
      <c r="G460" s="7"/>
      <c r="H460" s="7"/>
      <c r="I460" s="7"/>
      <c r="J460" s="79"/>
      <c r="K460" s="7"/>
      <c r="L460" s="46"/>
      <c r="M460" s="7"/>
      <c r="N460" s="7"/>
      <c r="O460" s="7"/>
      <c r="P460" s="7"/>
      <c r="Q460" s="7"/>
      <c r="R460" s="7"/>
      <c r="S460" s="7"/>
    </row>
    <row r="461" spans="2:19" ht="12.75">
      <c r="B461" s="7"/>
      <c r="C461" s="7"/>
      <c r="D461" s="7"/>
      <c r="E461" s="7"/>
      <c r="F461" s="7"/>
      <c r="G461" s="7"/>
      <c r="H461" s="7"/>
      <c r="I461" s="7"/>
      <c r="J461" s="79"/>
      <c r="K461" s="7"/>
      <c r="L461" s="46"/>
      <c r="M461" s="7"/>
      <c r="N461" s="7"/>
      <c r="O461" s="7"/>
      <c r="P461" s="7"/>
      <c r="Q461" s="7"/>
      <c r="R461" s="7"/>
      <c r="S461" s="7"/>
    </row>
    <row r="462" spans="2:19" ht="12.75">
      <c r="B462" s="7"/>
      <c r="C462" s="7"/>
      <c r="D462" s="7"/>
      <c r="E462" s="7"/>
      <c r="F462" s="7"/>
      <c r="G462" s="7"/>
      <c r="H462" s="7"/>
      <c r="I462" s="7"/>
      <c r="J462" s="79"/>
      <c r="K462" s="7"/>
      <c r="L462" s="46"/>
      <c r="M462" s="7"/>
      <c r="N462" s="7"/>
      <c r="O462" s="7"/>
      <c r="P462" s="7"/>
      <c r="Q462" s="7"/>
      <c r="R462" s="7"/>
      <c r="S462" s="7"/>
    </row>
    <row r="463" spans="2:19" ht="12.75">
      <c r="B463" s="7"/>
      <c r="C463" s="7"/>
      <c r="D463" s="7"/>
      <c r="E463" s="7"/>
      <c r="F463" s="7"/>
      <c r="G463" s="7"/>
      <c r="H463" s="7"/>
      <c r="I463" s="7"/>
      <c r="J463" s="79"/>
      <c r="K463" s="7"/>
      <c r="L463" s="46"/>
      <c r="M463" s="7"/>
      <c r="N463" s="7"/>
      <c r="O463" s="7"/>
      <c r="P463" s="7"/>
      <c r="Q463" s="7"/>
      <c r="R463" s="7"/>
      <c r="S463" s="7"/>
    </row>
    <row r="464" spans="2:19" ht="12.75">
      <c r="B464" s="7"/>
      <c r="C464" s="7"/>
      <c r="D464" s="7"/>
      <c r="E464" s="7"/>
      <c r="F464" s="7"/>
      <c r="G464" s="7"/>
      <c r="H464" s="7"/>
      <c r="I464" s="7"/>
      <c r="J464" s="79"/>
      <c r="K464" s="7"/>
      <c r="L464" s="46"/>
      <c r="M464" s="7"/>
      <c r="N464" s="7"/>
      <c r="O464" s="7"/>
      <c r="P464" s="7"/>
      <c r="Q464" s="7"/>
      <c r="R464" s="7"/>
      <c r="S464" s="7"/>
    </row>
    <row r="465" spans="2:19" ht="12.75">
      <c r="B465" s="7"/>
      <c r="C465" s="7"/>
      <c r="D465" s="7"/>
      <c r="E465" s="7"/>
      <c r="F465" s="7"/>
      <c r="G465" s="7"/>
      <c r="H465" s="7"/>
      <c r="I465" s="7"/>
      <c r="J465" s="79"/>
      <c r="K465" s="7"/>
      <c r="L465" s="46"/>
      <c r="M465" s="7"/>
      <c r="N465" s="7"/>
      <c r="O465" s="7"/>
      <c r="P465" s="7"/>
      <c r="Q465" s="7"/>
      <c r="R465" s="7"/>
      <c r="S465" s="7"/>
    </row>
    <row r="466" spans="2:19" ht="12.75">
      <c r="B466" s="7"/>
      <c r="C466" s="7"/>
      <c r="D466" s="7"/>
      <c r="E466" s="7"/>
      <c r="F466" s="7"/>
      <c r="G466" s="7"/>
      <c r="H466" s="7"/>
      <c r="I466" s="7"/>
      <c r="J466" s="79"/>
      <c r="K466" s="7"/>
      <c r="L466" s="46"/>
      <c r="M466" s="7"/>
      <c r="N466" s="7"/>
      <c r="O466" s="7"/>
      <c r="P466" s="7"/>
      <c r="Q466" s="7"/>
      <c r="R466" s="7"/>
      <c r="S466" s="7"/>
    </row>
    <row r="467" spans="2:19" ht="12.75">
      <c r="B467" s="7"/>
      <c r="C467" s="7"/>
      <c r="D467" s="7"/>
      <c r="E467" s="7"/>
      <c r="F467" s="7"/>
      <c r="G467" s="7"/>
      <c r="H467" s="7"/>
      <c r="I467" s="7"/>
      <c r="J467" s="79"/>
      <c r="K467" s="7"/>
      <c r="L467" s="46"/>
      <c r="M467" s="7"/>
      <c r="N467" s="7"/>
      <c r="O467" s="7"/>
      <c r="P467" s="7"/>
      <c r="Q467" s="7"/>
      <c r="R467" s="7"/>
      <c r="S467" s="7"/>
    </row>
    <row r="468" spans="2:19" ht="12.75">
      <c r="B468" s="7"/>
      <c r="C468" s="7"/>
      <c r="D468" s="7"/>
      <c r="E468" s="7"/>
      <c r="F468" s="7"/>
      <c r="G468" s="7"/>
      <c r="H468" s="7"/>
      <c r="I468" s="7"/>
      <c r="J468" s="79"/>
      <c r="K468" s="7"/>
      <c r="L468" s="46"/>
      <c r="M468" s="7"/>
      <c r="N468" s="7"/>
      <c r="O468" s="7"/>
      <c r="P468" s="7"/>
      <c r="Q468" s="7"/>
      <c r="R468" s="7"/>
      <c r="S468" s="7"/>
    </row>
    <row r="469" spans="2:19" ht="12.75">
      <c r="B469" s="7"/>
      <c r="C469" s="7"/>
      <c r="D469" s="7"/>
      <c r="E469" s="7"/>
      <c r="F469" s="7"/>
      <c r="G469" s="7"/>
      <c r="H469" s="7"/>
      <c r="I469" s="7"/>
      <c r="J469" s="79"/>
      <c r="K469" s="7"/>
      <c r="L469" s="46"/>
      <c r="M469" s="7"/>
      <c r="N469" s="7"/>
      <c r="O469" s="7"/>
      <c r="P469" s="7"/>
      <c r="Q469" s="7"/>
      <c r="R469" s="7"/>
      <c r="S469" s="7"/>
    </row>
    <row r="470" spans="2:19" ht="12.75">
      <c r="B470" s="7"/>
      <c r="C470" s="7"/>
      <c r="D470" s="7"/>
      <c r="E470" s="7"/>
      <c r="F470" s="7"/>
      <c r="G470" s="7"/>
      <c r="H470" s="7"/>
      <c r="I470" s="7"/>
      <c r="J470" s="79"/>
      <c r="K470" s="7"/>
      <c r="L470" s="46"/>
      <c r="M470" s="7"/>
      <c r="N470" s="7"/>
      <c r="O470" s="7"/>
      <c r="P470" s="7"/>
      <c r="Q470" s="7"/>
      <c r="R470" s="7"/>
      <c r="S470" s="7"/>
    </row>
    <row r="471" spans="2:19" ht="12.75">
      <c r="B471" s="7"/>
      <c r="C471" s="7"/>
      <c r="D471" s="7"/>
      <c r="E471" s="7"/>
      <c r="F471" s="7"/>
      <c r="G471" s="7"/>
      <c r="H471" s="7"/>
      <c r="I471" s="7"/>
      <c r="J471" s="79"/>
      <c r="K471" s="7"/>
      <c r="L471" s="46"/>
      <c r="M471" s="7"/>
      <c r="N471" s="7"/>
      <c r="O471" s="7"/>
      <c r="P471" s="7"/>
      <c r="Q471" s="7"/>
      <c r="R471" s="7"/>
      <c r="S471" s="7"/>
    </row>
    <row r="472" spans="2:19" ht="12.75">
      <c r="B472" s="7"/>
      <c r="C472" s="7"/>
      <c r="D472" s="7"/>
      <c r="E472" s="7"/>
      <c r="F472" s="7"/>
      <c r="G472" s="7"/>
      <c r="H472" s="7"/>
      <c r="I472" s="7"/>
      <c r="J472" s="79"/>
      <c r="K472" s="7"/>
      <c r="L472" s="46"/>
      <c r="M472" s="7"/>
      <c r="N472" s="7"/>
      <c r="O472" s="7"/>
      <c r="P472" s="7"/>
      <c r="Q472" s="7"/>
      <c r="R472" s="7"/>
      <c r="S472" s="7"/>
    </row>
    <row r="473" spans="2:19" ht="12.75">
      <c r="B473" s="7"/>
      <c r="C473" s="7"/>
      <c r="D473" s="7"/>
      <c r="E473" s="7"/>
      <c r="F473" s="7"/>
      <c r="G473" s="7"/>
      <c r="H473" s="7"/>
      <c r="I473" s="7"/>
      <c r="J473" s="79"/>
      <c r="K473" s="7"/>
      <c r="L473" s="46"/>
      <c r="M473" s="7"/>
      <c r="N473" s="7"/>
      <c r="O473" s="7"/>
      <c r="P473" s="7"/>
      <c r="Q473" s="7"/>
      <c r="R473" s="7"/>
      <c r="S473" s="7"/>
    </row>
    <row r="474" spans="2:19" ht="12.75">
      <c r="B474" s="7"/>
      <c r="C474" s="7"/>
      <c r="D474" s="7"/>
      <c r="E474" s="7"/>
      <c r="F474" s="7"/>
      <c r="G474" s="7"/>
      <c r="H474" s="7"/>
      <c r="I474" s="7"/>
      <c r="J474" s="79"/>
      <c r="K474" s="7"/>
      <c r="L474" s="46"/>
      <c r="M474" s="7"/>
      <c r="N474" s="7"/>
      <c r="O474" s="7"/>
      <c r="P474" s="7"/>
      <c r="Q474" s="7"/>
      <c r="R474" s="7"/>
      <c r="S474" s="7"/>
    </row>
    <row r="475" spans="2:19" ht="12.75">
      <c r="B475" s="7"/>
      <c r="C475" s="7"/>
      <c r="D475" s="7"/>
      <c r="E475" s="7"/>
      <c r="F475" s="7"/>
      <c r="G475" s="7"/>
      <c r="H475" s="7"/>
      <c r="I475" s="7"/>
      <c r="J475" s="79"/>
      <c r="K475" s="7"/>
      <c r="L475" s="46"/>
      <c r="M475" s="7"/>
      <c r="N475" s="7"/>
      <c r="O475" s="7"/>
      <c r="P475" s="7"/>
      <c r="Q475" s="7"/>
      <c r="R475" s="7"/>
      <c r="S475" s="7"/>
    </row>
    <row r="476" spans="2:19" ht="12.75">
      <c r="B476" s="7"/>
      <c r="C476" s="7"/>
      <c r="D476" s="7"/>
      <c r="E476" s="7"/>
      <c r="F476" s="7"/>
      <c r="G476" s="7"/>
      <c r="H476" s="7"/>
      <c r="I476" s="7"/>
      <c r="J476" s="79"/>
      <c r="K476" s="7"/>
      <c r="L476" s="46"/>
      <c r="M476" s="7"/>
      <c r="N476" s="7"/>
      <c r="O476" s="7"/>
      <c r="P476" s="7"/>
      <c r="Q476" s="7"/>
      <c r="R476" s="7"/>
      <c r="S476" s="7"/>
    </row>
    <row r="477" spans="2:19" ht="12.75">
      <c r="B477" s="7"/>
      <c r="C477" s="7"/>
      <c r="D477" s="7"/>
      <c r="E477" s="7"/>
      <c r="F477" s="7"/>
      <c r="G477" s="7"/>
      <c r="H477" s="7"/>
      <c r="I477" s="7"/>
      <c r="J477" s="79"/>
      <c r="K477" s="7"/>
      <c r="L477" s="46"/>
      <c r="M477" s="7"/>
      <c r="N477" s="7"/>
      <c r="O477" s="7"/>
      <c r="P477" s="7"/>
      <c r="Q477" s="7"/>
      <c r="R477" s="7"/>
      <c r="S477" s="7"/>
    </row>
    <row r="478" spans="2:19" ht="12.75">
      <c r="B478" s="7"/>
      <c r="C478" s="7"/>
      <c r="D478" s="7"/>
      <c r="E478" s="7"/>
      <c r="F478" s="7"/>
      <c r="G478" s="7"/>
      <c r="H478" s="7"/>
      <c r="I478" s="7"/>
      <c r="J478" s="79"/>
      <c r="K478" s="7"/>
      <c r="L478" s="46"/>
      <c r="M478" s="7"/>
      <c r="N478" s="7"/>
      <c r="O478" s="7"/>
      <c r="P478" s="7"/>
      <c r="Q478" s="7"/>
      <c r="R478" s="7"/>
      <c r="S478" s="7"/>
    </row>
    <row r="479" spans="2:19" ht="12.75">
      <c r="B479" s="7"/>
      <c r="C479" s="7"/>
      <c r="D479" s="7"/>
      <c r="E479" s="7"/>
      <c r="F479" s="7"/>
      <c r="G479" s="7"/>
      <c r="H479" s="7"/>
      <c r="I479" s="7"/>
      <c r="J479" s="79"/>
      <c r="K479" s="7"/>
      <c r="L479" s="46"/>
      <c r="M479" s="7"/>
      <c r="N479" s="7"/>
      <c r="O479" s="7"/>
      <c r="P479" s="7"/>
      <c r="Q479" s="7"/>
      <c r="R479" s="7"/>
      <c r="S479" s="7"/>
    </row>
    <row r="480" spans="2:19" ht="12.75">
      <c r="B480" s="7"/>
      <c r="C480" s="7"/>
      <c r="D480" s="7"/>
      <c r="E480" s="7"/>
      <c r="F480" s="7"/>
      <c r="G480" s="7"/>
      <c r="H480" s="7"/>
      <c r="I480" s="7"/>
      <c r="J480" s="79"/>
      <c r="K480" s="7"/>
      <c r="L480" s="46"/>
      <c r="M480" s="7"/>
      <c r="N480" s="7"/>
      <c r="O480" s="7"/>
      <c r="P480" s="7"/>
      <c r="Q480" s="7"/>
      <c r="R480" s="7"/>
      <c r="S480" s="7"/>
    </row>
    <row r="481" spans="2:19" ht="12.75">
      <c r="B481" s="7"/>
      <c r="C481" s="7"/>
      <c r="D481" s="7"/>
      <c r="E481" s="7"/>
      <c r="F481" s="7"/>
      <c r="G481" s="7"/>
      <c r="H481" s="7"/>
      <c r="I481" s="7"/>
      <c r="J481" s="79"/>
      <c r="K481" s="7"/>
      <c r="L481" s="46"/>
      <c r="M481" s="7"/>
      <c r="N481" s="7"/>
      <c r="O481" s="7"/>
      <c r="P481" s="7"/>
      <c r="Q481" s="7"/>
      <c r="R481" s="7"/>
      <c r="S481" s="7"/>
    </row>
    <row r="482" spans="2:19" ht="12.75">
      <c r="B482" s="7"/>
      <c r="C482" s="7"/>
      <c r="D482" s="7"/>
      <c r="E482" s="7"/>
      <c r="F482" s="7"/>
      <c r="G482" s="7"/>
      <c r="H482" s="7"/>
      <c r="I482" s="7"/>
      <c r="J482" s="79"/>
      <c r="K482" s="7"/>
      <c r="L482" s="46"/>
      <c r="M482" s="7"/>
      <c r="N482" s="7"/>
      <c r="O482" s="7"/>
      <c r="P482" s="7"/>
      <c r="Q482" s="7"/>
      <c r="R482" s="7"/>
      <c r="S482" s="7"/>
    </row>
    <row r="483" spans="2:19" ht="12.75">
      <c r="B483" s="7"/>
      <c r="C483" s="7"/>
      <c r="D483" s="7"/>
      <c r="E483" s="7"/>
      <c r="F483" s="7"/>
      <c r="G483" s="7"/>
      <c r="H483" s="7"/>
      <c r="I483" s="7"/>
      <c r="J483" s="79"/>
      <c r="K483" s="7"/>
      <c r="L483" s="46"/>
      <c r="M483" s="7"/>
      <c r="N483" s="7"/>
      <c r="O483" s="7"/>
      <c r="P483" s="7"/>
      <c r="Q483" s="7"/>
      <c r="R483" s="7"/>
      <c r="S483" s="7"/>
    </row>
    <row r="484" spans="2:19" ht="12.75">
      <c r="B484" s="7"/>
      <c r="C484" s="7"/>
      <c r="D484" s="7"/>
      <c r="E484" s="7"/>
      <c r="F484" s="7"/>
      <c r="G484" s="7"/>
      <c r="H484" s="7"/>
      <c r="I484" s="7"/>
      <c r="J484" s="79"/>
      <c r="K484" s="7"/>
      <c r="L484" s="46"/>
      <c r="M484" s="7"/>
      <c r="N484" s="7"/>
      <c r="O484" s="7"/>
      <c r="P484" s="7"/>
      <c r="Q484" s="7"/>
      <c r="R484" s="7"/>
      <c r="S484" s="7"/>
    </row>
    <row r="485" spans="2:19" ht="12.75">
      <c r="B485" s="7"/>
      <c r="C485" s="7"/>
      <c r="D485" s="7"/>
      <c r="E485" s="7"/>
      <c r="F485" s="7"/>
      <c r="G485" s="7"/>
      <c r="H485" s="7"/>
      <c r="I485" s="7"/>
      <c r="J485" s="79"/>
      <c r="K485" s="7"/>
      <c r="L485" s="46"/>
      <c r="M485" s="7"/>
      <c r="N485" s="7"/>
      <c r="O485" s="7"/>
      <c r="P485" s="7"/>
      <c r="Q485" s="7"/>
      <c r="R485" s="7"/>
      <c r="S485" s="7"/>
    </row>
    <row r="486" spans="2:19" ht="12.75">
      <c r="B486" s="7"/>
      <c r="C486" s="7"/>
      <c r="D486" s="7"/>
      <c r="E486" s="7"/>
      <c r="F486" s="7"/>
      <c r="G486" s="7"/>
      <c r="H486" s="7"/>
      <c r="I486" s="7"/>
      <c r="J486" s="79"/>
      <c r="K486" s="7"/>
      <c r="L486" s="46"/>
      <c r="M486" s="7"/>
      <c r="N486" s="7"/>
      <c r="O486" s="7"/>
      <c r="P486" s="7"/>
      <c r="Q486" s="7"/>
      <c r="R486" s="7"/>
      <c r="S486" s="7"/>
    </row>
    <row r="487" spans="2:19" ht="12.75">
      <c r="B487" s="7"/>
      <c r="C487" s="7"/>
      <c r="D487" s="7"/>
      <c r="E487" s="7"/>
      <c r="F487" s="7"/>
      <c r="G487" s="7"/>
      <c r="H487" s="7"/>
      <c r="I487" s="7"/>
      <c r="J487" s="79"/>
      <c r="K487" s="7"/>
      <c r="L487" s="46"/>
      <c r="M487" s="7"/>
      <c r="N487" s="7"/>
      <c r="O487" s="7"/>
      <c r="P487" s="7"/>
      <c r="Q487" s="7"/>
      <c r="R487" s="7"/>
      <c r="S487" s="7"/>
    </row>
    <row r="488" spans="2:19" ht="12.75">
      <c r="B488" s="7"/>
      <c r="C488" s="7"/>
      <c r="D488" s="7"/>
      <c r="E488" s="7"/>
      <c r="F488" s="7"/>
      <c r="G488" s="7"/>
      <c r="H488" s="7"/>
      <c r="I488" s="7"/>
      <c r="J488" s="79"/>
      <c r="K488" s="7"/>
      <c r="L488" s="46"/>
      <c r="M488" s="7"/>
      <c r="N488" s="7"/>
      <c r="O488" s="7"/>
      <c r="P488" s="7"/>
      <c r="Q488" s="7"/>
      <c r="R488" s="7"/>
      <c r="S488" s="7"/>
    </row>
    <row r="489" spans="2:19" ht="12.75">
      <c r="B489" s="7"/>
      <c r="C489" s="7"/>
      <c r="D489" s="7"/>
      <c r="E489" s="7"/>
      <c r="F489" s="7"/>
      <c r="G489" s="7"/>
      <c r="H489" s="7"/>
      <c r="I489" s="7"/>
      <c r="J489" s="79"/>
      <c r="K489" s="7"/>
      <c r="L489" s="46"/>
      <c r="M489" s="7"/>
      <c r="N489" s="7"/>
      <c r="O489" s="7"/>
      <c r="P489" s="7"/>
      <c r="Q489" s="7"/>
      <c r="R489" s="7"/>
      <c r="S489" s="7"/>
    </row>
    <row r="490" spans="2:19" ht="12.75">
      <c r="B490" s="7"/>
      <c r="C490" s="7"/>
      <c r="D490" s="7"/>
      <c r="E490" s="7"/>
      <c r="F490" s="7"/>
      <c r="G490" s="7"/>
      <c r="H490" s="7"/>
      <c r="I490" s="7"/>
      <c r="J490" s="79"/>
      <c r="K490" s="7"/>
      <c r="L490" s="46"/>
      <c r="M490" s="7"/>
      <c r="N490" s="7"/>
      <c r="O490" s="7"/>
      <c r="P490" s="7"/>
      <c r="Q490" s="7"/>
      <c r="R490" s="7"/>
      <c r="S490" s="7"/>
    </row>
    <row r="491" spans="2:19" ht="12.75">
      <c r="B491" s="7"/>
      <c r="C491" s="7"/>
      <c r="D491" s="7"/>
      <c r="E491" s="7"/>
      <c r="F491" s="7"/>
      <c r="G491" s="7"/>
      <c r="H491" s="7"/>
      <c r="I491" s="7"/>
      <c r="J491" s="79"/>
      <c r="K491" s="7"/>
      <c r="L491" s="46"/>
      <c r="M491" s="7"/>
      <c r="N491" s="7"/>
      <c r="O491" s="7"/>
      <c r="P491" s="7"/>
      <c r="Q491" s="7"/>
      <c r="R491" s="7"/>
      <c r="S491" s="7"/>
    </row>
    <row r="492" spans="2:19" ht="12.75">
      <c r="B492" s="7"/>
      <c r="C492" s="7"/>
      <c r="D492" s="7"/>
      <c r="E492" s="7"/>
      <c r="F492" s="7"/>
      <c r="G492" s="7"/>
      <c r="H492" s="7"/>
      <c r="I492" s="7"/>
      <c r="J492" s="79"/>
      <c r="K492" s="7"/>
      <c r="L492" s="46"/>
      <c r="M492" s="7"/>
      <c r="N492" s="7"/>
      <c r="O492" s="7"/>
      <c r="P492" s="7"/>
      <c r="Q492" s="7"/>
      <c r="R492" s="7"/>
      <c r="S492" s="7"/>
    </row>
    <row r="493" spans="2:19" ht="12.75">
      <c r="B493" s="7"/>
      <c r="C493" s="7"/>
      <c r="D493" s="7"/>
      <c r="E493" s="7"/>
      <c r="F493" s="7"/>
      <c r="G493" s="7"/>
      <c r="H493" s="7"/>
      <c r="I493" s="7"/>
      <c r="J493" s="79"/>
      <c r="K493" s="7"/>
      <c r="L493" s="46"/>
      <c r="M493" s="7"/>
      <c r="N493" s="7"/>
      <c r="O493" s="7"/>
      <c r="P493" s="7"/>
      <c r="Q493" s="7"/>
      <c r="R493" s="7"/>
      <c r="S493" s="7"/>
    </row>
    <row r="494" spans="2:19" ht="12.75">
      <c r="B494" s="7"/>
      <c r="C494" s="7"/>
      <c r="D494" s="7"/>
      <c r="E494" s="7"/>
      <c r="F494" s="7"/>
      <c r="G494" s="7"/>
      <c r="H494" s="7"/>
      <c r="I494" s="7"/>
      <c r="J494" s="79"/>
      <c r="K494" s="7"/>
      <c r="L494" s="46"/>
      <c r="M494" s="7"/>
      <c r="N494" s="7"/>
      <c r="O494" s="7"/>
      <c r="P494" s="7"/>
      <c r="Q494" s="7"/>
      <c r="R494" s="7"/>
      <c r="S494" s="7"/>
    </row>
    <row r="495" spans="2:19" ht="12.75">
      <c r="B495" s="7"/>
      <c r="C495" s="7"/>
      <c r="D495" s="7"/>
      <c r="E495" s="7"/>
      <c r="F495" s="7"/>
      <c r="G495" s="7"/>
      <c r="H495" s="7"/>
      <c r="I495" s="7"/>
      <c r="J495" s="79"/>
      <c r="K495" s="7"/>
      <c r="L495" s="46"/>
      <c r="M495" s="7"/>
      <c r="N495" s="7"/>
      <c r="O495" s="7"/>
      <c r="P495" s="7"/>
      <c r="Q495" s="7"/>
      <c r="R495" s="7"/>
      <c r="S495" s="7"/>
    </row>
    <row r="496" spans="2:19" ht="12.75">
      <c r="B496" s="7"/>
      <c r="C496" s="7"/>
      <c r="D496" s="7"/>
      <c r="E496" s="7"/>
      <c r="F496" s="7"/>
      <c r="G496" s="7"/>
      <c r="H496" s="7"/>
      <c r="I496" s="7"/>
      <c r="J496" s="79"/>
      <c r="K496" s="7"/>
      <c r="L496" s="46"/>
      <c r="M496" s="7"/>
      <c r="N496" s="7"/>
      <c r="O496" s="7"/>
      <c r="P496" s="7"/>
      <c r="Q496" s="7"/>
      <c r="R496" s="7"/>
      <c r="S496" s="7"/>
    </row>
    <row r="497" spans="2:19" ht="12.75">
      <c r="B497" s="7"/>
      <c r="C497" s="7"/>
      <c r="D497" s="7"/>
      <c r="E497" s="7"/>
      <c r="F497" s="7"/>
      <c r="G497" s="7"/>
      <c r="H497" s="7"/>
      <c r="I497" s="7"/>
      <c r="J497" s="79"/>
      <c r="K497" s="7"/>
      <c r="L497" s="46"/>
      <c r="M497" s="7"/>
      <c r="N497" s="7"/>
      <c r="O497" s="7"/>
      <c r="P497" s="7"/>
      <c r="Q497" s="7"/>
      <c r="R497" s="7"/>
      <c r="S497" s="7"/>
    </row>
    <row r="498" spans="2:19" ht="12.75">
      <c r="B498" s="7"/>
      <c r="C498" s="7"/>
      <c r="D498" s="7"/>
      <c r="E498" s="7"/>
      <c r="F498" s="7"/>
      <c r="G498" s="7"/>
      <c r="H498" s="7"/>
      <c r="I498" s="7"/>
      <c r="J498" s="79"/>
      <c r="K498" s="7"/>
      <c r="L498" s="46"/>
      <c r="M498" s="7"/>
      <c r="N498" s="7"/>
      <c r="O498" s="7"/>
      <c r="P498" s="7"/>
      <c r="Q498" s="7"/>
      <c r="R498" s="7"/>
      <c r="S498" s="7"/>
    </row>
    <row r="499" spans="2:19" ht="12.75">
      <c r="B499" s="7"/>
      <c r="C499" s="7"/>
      <c r="D499" s="7"/>
      <c r="E499" s="7"/>
      <c r="F499" s="7"/>
      <c r="G499" s="7"/>
      <c r="H499" s="7"/>
      <c r="I499" s="7"/>
      <c r="J499" s="79"/>
      <c r="K499" s="7"/>
      <c r="L499" s="46"/>
      <c r="M499" s="7"/>
      <c r="N499" s="7"/>
      <c r="O499" s="7"/>
      <c r="P499" s="7"/>
      <c r="Q499" s="7"/>
      <c r="R499" s="7"/>
      <c r="S499" s="7"/>
    </row>
    <row r="500" spans="2:19" ht="12.75">
      <c r="B500" s="7"/>
      <c r="C500" s="7"/>
      <c r="D500" s="7"/>
      <c r="E500" s="7"/>
      <c r="F500" s="7"/>
      <c r="G500" s="7"/>
      <c r="H500" s="7"/>
      <c r="I500" s="7"/>
      <c r="J500" s="79"/>
      <c r="K500" s="7"/>
      <c r="L500" s="46"/>
      <c r="M500" s="7"/>
      <c r="N500" s="7"/>
      <c r="O500" s="7"/>
      <c r="P500" s="7"/>
      <c r="Q500" s="7"/>
      <c r="R500" s="7"/>
      <c r="S500" s="7"/>
    </row>
    <row r="501" spans="2:19" ht="12.75">
      <c r="B501" s="7"/>
      <c r="C501" s="7"/>
      <c r="D501" s="7"/>
      <c r="E501" s="7"/>
      <c r="F501" s="7"/>
      <c r="G501" s="7"/>
      <c r="H501" s="7"/>
      <c r="I501" s="7"/>
      <c r="J501" s="79"/>
      <c r="K501" s="7"/>
      <c r="L501" s="46"/>
      <c r="M501" s="7"/>
      <c r="N501" s="7"/>
      <c r="O501" s="7"/>
      <c r="P501" s="7"/>
      <c r="Q501" s="7"/>
      <c r="R501" s="7"/>
      <c r="S501" s="7"/>
    </row>
    <row r="502" spans="2:19" ht="12.75">
      <c r="B502" s="7"/>
      <c r="C502" s="7"/>
      <c r="D502" s="7"/>
      <c r="E502" s="7"/>
      <c r="F502" s="7"/>
      <c r="G502" s="7"/>
      <c r="H502" s="7"/>
      <c r="I502" s="7"/>
      <c r="J502" s="79"/>
      <c r="K502" s="7"/>
      <c r="L502" s="46"/>
      <c r="M502" s="7"/>
      <c r="N502" s="7"/>
      <c r="O502" s="7"/>
      <c r="P502" s="7"/>
      <c r="Q502" s="7"/>
      <c r="R502" s="7"/>
      <c r="S502" s="7"/>
    </row>
    <row r="503" spans="2:19" ht="12.75">
      <c r="B503" s="7"/>
      <c r="C503" s="7"/>
      <c r="D503" s="7"/>
      <c r="E503" s="7"/>
      <c r="F503" s="7"/>
      <c r="G503" s="7"/>
      <c r="H503" s="7"/>
      <c r="I503" s="7"/>
      <c r="J503" s="79"/>
      <c r="K503" s="7"/>
      <c r="L503" s="46"/>
      <c r="M503" s="7"/>
      <c r="N503" s="7"/>
      <c r="O503" s="7"/>
      <c r="P503" s="7"/>
      <c r="Q503" s="7"/>
      <c r="R503" s="7"/>
      <c r="S503" s="7"/>
    </row>
    <row r="504" spans="2:19" ht="12.75">
      <c r="B504" s="7"/>
      <c r="C504" s="7"/>
      <c r="D504" s="7"/>
      <c r="E504" s="7"/>
      <c r="F504" s="7"/>
      <c r="G504" s="7"/>
      <c r="H504" s="7"/>
      <c r="I504" s="7"/>
      <c r="J504" s="79"/>
      <c r="K504" s="7"/>
      <c r="L504" s="46"/>
      <c r="M504" s="7"/>
      <c r="N504" s="7"/>
      <c r="O504" s="7"/>
      <c r="P504" s="7"/>
      <c r="Q504" s="7"/>
      <c r="R504" s="7"/>
      <c r="S504" s="7"/>
    </row>
    <row r="505" spans="2:19" ht="12.75">
      <c r="B505" s="7"/>
      <c r="C505" s="7"/>
      <c r="D505" s="7"/>
      <c r="E505" s="7"/>
      <c r="F505" s="7"/>
      <c r="G505" s="7"/>
      <c r="H505" s="7"/>
      <c r="I505" s="7"/>
      <c r="J505" s="79"/>
      <c r="K505" s="7"/>
      <c r="L505" s="46"/>
      <c r="M505" s="7"/>
      <c r="N505" s="7"/>
      <c r="O505" s="7"/>
      <c r="P505" s="7"/>
      <c r="Q505" s="7"/>
      <c r="R505" s="7"/>
      <c r="S505" s="7"/>
    </row>
    <row r="506" spans="2:19" ht="12.75">
      <c r="B506" s="7"/>
      <c r="C506" s="7"/>
      <c r="D506" s="7"/>
      <c r="E506" s="7"/>
      <c r="F506" s="7"/>
      <c r="G506" s="7"/>
      <c r="H506" s="7"/>
      <c r="I506" s="7"/>
      <c r="J506" s="79"/>
      <c r="K506" s="7"/>
      <c r="L506" s="46"/>
      <c r="M506" s="7"/>
      <c r="N506" s="7"/>
      <c r="O506" s="7"/>
      <c r="P506" s="7"/>
      <c r="Q506" s="7"/>
      <c r="R506" s="7"/>
      <c r="S506" s="7"/>
    </row>
    <row r="507" spans="2:19" ht="12.75">
      <c r="B507" s="7"/>
      <c r="C507" s="7"/>
      <c r="D507" s="7"/>
      <c r="E507" s="7"/>
      <c r="F507" s="7"/>
      <c r="G507" s="7"/>
      <c r="H507" s="7"/>
      <c r="I507" s="7"/>
      <c r="J507" s="79"/>
      <c r="K507" s="7"/>
      <c r="L507" s="46"/>
      <c r="M507" s="7"/>
      <c r="N507" s="7"/>
      <c r="O507" s="7"/>
      <c r="P507" s="7"/>
      <c r="Q507" s="7"/>
      <c r="R507" s="7"/>
      <c r="S507" s="7"/>
    </row>
    <row r="508" spans="2:19" ht="12.75">
      <c r="B508" s="7"/>
      <c r="C508" s="7"/>
      <c r="D508" s="7"/>
      <c r="E508" s="7"/>
      <c r="F508" s="7"/>
      <c r="G508" s="7"/>
      <c r="H508" s="7"/>
      <c r="I508" s="7"/>
      <c r="J508" s="79"/>
      <c r="K508" s="7"/>
      <c r="L508" s="46"/>
      <c r="M508" s="7"/>
      <c r="N508" s="7"/>
      <c r="O508" s="7"/>
      <c r="P508" s="7"/>
      <c r="Q508" s="7"/>
      <c r="R508" s="7"/>
      <c r="S508" s="7"/>
    </row>
    <row r="509" spans="2:19" ht="12.75">
      <c r="B509" s="7"/>
      <c r="C509" s="7"/>
      <c r="D509" s="7"/>
      <c r="E509" s="7"/>
      <c r="F509" s="7"/>
      <c r="G509" s="7"/>
      <c r="H509" s="7"/>
      <c r="I509" s="7"/>
      <c r="J509" s="79"/>
      <c r="K509" s="7"/>
      <c r="L509" s="46"/>
      <c r="M509" s="7"/>
      <c r="N509" s="7"/>
      <c r="O509" s="7"/>
      <c r="P509" s="7"/>
      <c r="Q509" s="7"/>
      <c r="R509" s="7"/>
      <c r="S509" s="7"/>
    </row>
    <row r="510" spans="2:19" ht="12.75">
      <c r="B510" s="7"/>
      <c r="C510" s="7"/>
      <c r="D510" s="7"/>
      <c r="E510" s="7"/>
      <c r="F510" s="7"/>
      <c r="G510" s="7"/>
      <c r="H510" s="7"/>
      <c r="I510" s="7"/>
      <c r="J510" s="79"/>
      <c r="K510" s="7"/>
      <c r="L510" s="46"/>
      <c r="M510" s="7"/>
      <c r="N510" s="7"/>
      <c r="O510" s="7"/>
      <c r="P510" s="7"/>
      <c r="Q510" s="7"/>
      <c r="R510" s="7"/>
      <c r="S510" s="7"/>
    </row>
    <row r="511" spans="2:19" ht="12.75">
      <c r="B511" s="7"/>
      <c r="C511" s="7"/>
      <c r="D511" s="7"/>
      <c r="E511" s="7"/>
      <c r="F511" s="7"/>
      <c r="G511" s="7"/>
      <c r="H511" s="7"/>
      <c r="I511" s="7"/>
      <c r="J511" s="79"/>
      <c r="K511" s="7"/>
      <c r="L511" s="46"/>
      <c r="M511" s="7"/>
      <c r="N511" s="7"/>
      <c r="O511" s="7"/>
      <c r="P511" s="7"/>
      <c r="Q511" s="7"/>
      <c r="R511" s="7"/>
      <c r="S511" s="7"/>
    </row>
    <row r="512" spans="2:19" ht="12.75">
      <c r="B512" s="7"/>
      <c r="C512" s="7"/>
      <c r="D512" s="7"/>
      <c r="E512" s="7"/>
      <c r="F512" s="7"/>
      <c r="G512" s="7"/>
      <c r="H512" s="7"/>
      <c r="I512" s="7"/>
      <c r="J512" s="79"/>
      <c r="K512" s="7"/>
      <c r="L512" s="46"/>
      <c r="M512" s="7"/>
      <c r="N512" s="7"/>
      <c r="O512" s="7"/>
      <c r="P512" s="7"/>
      <c r="Q512" s="7"/>
      <c r="R512" s="7"/>
      <c r="S512" s="7"/>
    </row>
    <row r="513" spans="2:19" ht="12.75">
      <c r="B513" s="7"/>
      <c r="C513" s="7"/>
      <c r="D513" s="7"/>
      <c r="E513" s="7"/>
      <c r="F513" s="7"/>
      <c r="G513" s="7"/>
      <c r="H513" s="7"/>
      <c r="I513" s="7"/>
      <c r="J513" s="79"/>
      <c r="K513" s="7"/>
      <c r="L513" s="46"/>
      <c r="M513" s="7"/>
      <c r="N513" s="7"/>
      <c r="O513" s="7"/>
      <c r="P513" s="7"/>
      <c r="Q513" s="7"/>
      <c r="R513" s="7"/>
      <c r="S513" s="7"/>
    </row>
    <row r="514" spans="2:19" ht="12.75">
      <c r="B514" s="7"/>
      <c r="C514" s="7"/>
      <c r="D514" s="7"/>
      <c r="E514" s="7"/>
      <c r="F514" s="7"/>
      <c r="G514" s="7"/>
      <c r="H514" s="7"/>
      <c r="I514" s="7"/>
      <c r="J514" s="79"/>
      <c r="K514" s="7"/>
      <c r="L514" s="46"/>
      <c r="M514" s="7"/>
      <c r="N514" s="7"/>
      <c r="O514" s="7"/>
      <c r="P514" s="7"/>
      <c r="Q514" s="7"/>
      <c r="R514" s="7"/>
      <c r="S514" s="7"/>
    </row>
    <row r="515" spans="2:19" ht="12.75">
      <c r="B515" s="7"/>
      <c r="C515" s="7"/>
      <c r="D515" s="7"/>
      <c r="E515" s="7"/>
      <c r="F515" s="7"/>
      <c r="G515" s="7"/>
      <c r="H515" s="7"/>
      <c r="I515" s="7"/>
      <c r="J515" s="79"/>
      <c r="K515" s="7"/>
      <c r="L515" s="46"/>
      <c r="M515" s="7"/>
      <c r="N515" s="7"/>
      <c r="O515" s="7"/>
      <c r="P515" s="7"/>
      <c r="Q515" s="7"/>
      <c r="R515" s="7"/>
      <c r="S515" s="7"/>
    </row>
    <row r="516" spans="2:19" ht="12.75">
      <c r="B516" s="7"/>
      <c r="C516" s="7"/>
      <c r="D516" s="7"/>
      <c r="E516" s="7"/>
      <c r="F516" s="7"/>
      <c r="G516" s="7"/>
      <c r="H516" s="7"/>
      <c r="I516" s="7"/>
      <c r="J516" s="79"/>
      <c r="K516" s="7"/>
      <c r="L516" s="46"/>
      <c r="M516" s="7"/>
      <c r="N516" s="7"/>
      <c r="O516" s="7"/>
      <c r="P516" s="7"/>
      <c r="Q516" s="7"/>
      <c r="R516" s="7"/>
      <c r="S516" s="7"/>
    </row>
    <row r="517" spans="2:19" ht="12.75">
      <c r="B517" s="7"/>
      <c r="C517" s="7"/>
      <c r="D517" s="7"/>
      <c r="E517" s="7"/>
      <c r="F517" s="7"/>
      <c r="G517" s="7"/>
      <c r="H517" s="7"/>
      <c r="I517" s="7"/>
      <c r="J517" s="79"/>
      <c r="K517" s="7"/>
      <c r="L517" s="46"/>
      <c r="M517" s="7"/>
      <c r="N517" s="7"/>
      <c r="O517" s="7"/>
      <c r="P517" s="7"/>
      <c r="Q517" s="7"/>
      <c r="R517" s="7"/>
      <c r="S517" s="7"/>
    </row>
    <row r="518" spans="2:19" ht="12.75">
      <c r="B518" s="7"/>
      <c r="C518" s="7"/>
      <c r="D518" s="7"/>
      <c r="E518" s="7"/>
      <c r="F518" s="7"/>
      <c r="G518" s="7"/>
      <c r="H518" s="7"/>
      <c r="I518" s="7"/>
      <c r="J518" s="79"/>
      <c r="K518" s="7"/>
      <c r="L518" s="46"/>
      <c r="M518" s="7"/>
      <c r="N518" s="7"/>
      <c r="O518" s="7"/>
      <c r="P518" s="7"/>
      <c r="Q518" s="7"/>
      <c r="R518" s="7"/>
      <c r="S518" s="7"/>
    </row>
    <row r="519" spans="2:19" ht="12.75">
      <c r="B519" s="7"/>
      <c r="C519" s="7"/>
      <c r="D519" s="7"/>
      <c r="E519" s="7"/>
      <c r="F519" s="7"/>
      <c r="G519" s="7"/>
      <c r="H519" s="7"/>
      <c r="I519" s="7"/>
      <c r="J519" s="79"/>
      <c r="K519" s="7"/>
      <c r="L519" s="46"/>
      <c r="M519" s="7"/>
      <c r="N519" s="7"/>
      <c r="O519" s="7"/>
      <c r="P519" s="7"/>
      <c r="Q519" s="7"/>
      <c r="R519" s="7"/>
      <c r="S519" s="7"/>
    </row>
    <row r="520" spans="2:19" ht="12.75">
      <c r="B520" s="7"/>
      <c r="C520" s="7"/>
      <c r="D520" s="7"/>
      <c r="E520" s="7"/>
      <c r="F520" s="7"/>
      <c r="G520" s="7"/>
      <c r="H520" s="7"/>
      <c r="I520" s="7"/>
      <c r="J520" s="79"/>
      <c r="K520" s="7"/>
      <c r="L520" s="46"/>
      <c r="M520" s="7"/>
      <c r="N520" s="7"/>
      <c r="O520" s="7"/>
      <c r="P520" s="7"/>
      <c r="Q520" s="7"/>
      <c r="R520" s="7"/>
      <c r="S520" s="7"/>
    </row>
    <row r="521" spans="2:19" ht="12.75">
      <c r="B521" s="7"/>
      <c r="C521" s="7"/>
      <c r="D521" s="7"/>
      <c r="E521" s="7"/>
      <c r="F521" s="7"/>
      <c r="G521" s="7"/>
      <c r="H521" s="7"/>
      <c r="I521" s="7"/>
      <c r="J521" s="79"/>
      <c r="K521" s="7"/>
      <c r="L521" s="46"/>
      <c r="M521" s="7"/>
      <c r="N521" s="7"/>
      <c r="O521" s="7"/>
      <c r="P521" s="7"/>
      <c r="Q521" s="7"/>
      <c r="R521" s="7"/>
      <c r="S521" s="7"/>
    </row>
    <row r="522" spans="2:19" ht="12.75">
      <c r="B522" s="7"/>
      <c r="C522" s="7"/>
      <c r="D522" s="7"/>
      <c r="E522" s="7"/>
      <c r="F522" s="7"/>
      <c r="G522" s="7"/>
      <c r="H522" s="7"/>
      <c r="I522" s="7"/>
      <c r="J522" s="79"/>
      <c r="K522" s="7"/>
      <c r="L522" s="46"/>
      <c r="M522" s="7"/>
      <c r="N522" s="7"/>
      <c r="O522" s="7"/>
      <c r="P522" s="7"/>
      <c r="Q522" s="7"/>
      <c r="R522" s="7"/>
      <c r="S522" s="7"/>
    </row>
    <row r="523" spans="2:19" ht="12.75">
      <c r="B523" s="7"/>
      <c r="C523" s="7"/>
      <c r="D523" s="7"/>
      <c r="E523" s="7"/>
      <c r="F523" s="7"/>
      <c r="G523" s="7"/>
      <c r="H523" s="7"/>
      <c r="I523" s="7"/>
      <c r="J523" s="79"/>
      <c r="K523" s="7"/>
      <c r="L523" s="46"/>
      <c r="M523" s="7"/>
      <c r="N523" s="7"/>
      <c r="O523" s="7"/>
      <c r="P523" s="7"/>
      <c r="Q523" s="7"/>
      <c r="R523" s="7"/>
      <c r="S523" s="7"/>
    </row>
    <row r="524" spans="2:19" ht="12.75">
      <c r="B524" s="7"/>
      <c r="C524" s="7"/>
      <c r="D524" s="7"/>
      <c r="E524" s="7"/>
      <c r="F524" s="7"/>
      <c r="G524" s="7"/>
      <c r="H524" s="7"/>
      <c r="I524" s="7"/>
      <c r="J524" s="79"/>
      <c r="K524" s="7"/>
      <c r="L524" s="46"/>
      <c r="M524" s="7"/>
      <c r="N524" s="7"/>
      <c r="O524" s="7"/>
      <c r="P524" s="7"/>
      <c r="Q524" s="7"/>
      <c r="R524" s="7"/>
      <c r="S524" s="7"/>
    </row>
    <row r="525" spans="2:19" ht="12.75">
      <c r="B525" s="7"/>
      <c r="C525" s="7"/>
      <c r="D525" s="7"/>
      <c r="E525" s="7"/>
      <c r="F525" s="7"/>
      <c r="G525" s="7"/>
      <c r="H525" s="7"/>
      <c r="I525" s="7"/>
      <c r="J525" s="79"/>
      <c r="K525" s="7"/>
      <c r="L525" s="46"/>
      <c r="M525" s="7"/>
      <c r="N525" s="7"/>
      <c r="O525" s="7"/>
      <c r="P525" s="7"/>
      <c r="Q525" s="7"/>
      <c r="R525" s="7"/>
      <c r="S525" s="7"/>
    </row>
    <row r="526" spans="2:19" ht="12.75">
      <c r="B526" s="7"/>
      <c r="C526" s="7"/>
      <c r="D526" s="7"/>
      <c r="E526" s="7"/>
      <c r="F526" s="7"/>
      <c r="G526" s="7"/>
      <c r="H526" s="7"/>
      <c r="I526" s="7"/>
      <c r="J526" s="79"/>
      <c r="K526" s="7"/>
      <c r="L526" s="46"/>
      <c r="M526" s="7"/>
      <c r="N526" s="7"/>
      <c r="O526" s="7"/>
      <c r="P526" s="7"/>
      <c r="Q526" s="7"/>
      <c r="R526" s="7"/>
      <c r="S526" s="7"/>
    </row>
    <row r="527" spans="2:19" ht="12.75">
      <c r="B527" s="7"/>
      <c r="C527" s="7"/>
      <c r="D527" s="7"/>
      <c r="E527" s="7"/>
      <c r="F527" s="7"/>
      <c r="G527" s="7"/>
      <c r="H527" s="7"/>
      <c r="I527" s="7"/>
      <c r="J527" s="79"/>
      <c r="K527" s="7"/>
      <c r="L527" s="46"/>
      <c r="M527" s="7"/>
      <c r="N527" s="7"/>
      <c r="O527" s="7"/>
      <c r="P527" s="7"/>
      <c r="Q527" s="7"/>
      <c r="R527" s="7"/>
      <c r="S527" s="7"/>
    </row>
    <row r="528" spans="2:19" ht="12.75">
      <c r="B528" s="7"/>
      <c r="C528" s="7"/>
      <c r="D528" s="7"/>
      <c r="E528" s="7"/>
      <c r="F528" s="7"/>
      <c r="G528" s="7"/>
      <c r="H528" s="7"/>
      <c r="I528" s="7"/>
      <c r="J528" s="79"/>
      <c r="K528" s="7"/>
      <c r="L528" s="46"/>
      <c r="M528" s="7"/>
      <c r="N528" s="7"/>
      <c r="O528" s="7"/>
      <c r="P528" s="7"/>
      <c r="Q528" s="7"/>
      <c r="R528" s="7"/>
      <c r="S528" s="7"/>
    </row>
    <row r="529" spans="2:19" ht="12.75">
      <c r="B529" s="7"/>
      <c r="C529" s="7"/>
      <c r="D529" s="7"/>
      <c r="E529" s="7"/>
      <c r="F529" s="7"/>
      <c r="G529" s="7"/>
      <c r="H529" s="7"/>
      <c r="I529" s="7"/>
      <c r="J529" s="79"/>
      <c r="K529" s="7"/>
      <c r="L529" s="46"/>
      <c r="M529" s="7"/>
      <c r="N529" s="7"/>
      <c r="O529" s="7"/>
      <c r="P529" s="7"/>
      <c r="Q529" s="7"/>
      <c r="R529" s="7"/>
      <c r="S529" s="7"/>
    </row>
    <row r="530" spans="2:19" ht="12.75">
      <c r="B530" s="7"/>
      <c r="C530" s="7"/>
      <c r="D530" s="7"/>
      <c r="E530" s="7"/>
      <c r="F530" s="7"/>
      <c r="G530" s="7"/>
      <c r="H530" s="7"/>
      <c r="I530" s="7"/>
      <c r="J530" s="79"/>
      <c r="K530" s="7"/>
      <c r="L530" s="46"/>
      <c r="M530" s="7"/>
      <c r="N530" s="7"/>
      <c r="O530" s="7"/>
      <c r="P530" s="7"/>
      <c r="Q530" s="7"/>
      <c r="R530" s="7"/>
      <c r="S530" s="7"/>
    </row>
    <row r="531" spans="2:19" ht="12.75">
      <c r="B531" s="7"/>
      <c r="C531" s="7"/>
      <c r="D531" s="7"/>
      <c r="E531" s="7"/>
      <c r="F531" s="7"/>
      <c r="G531" s="7"/>
      <c r="H531" s="7"/>
      <c r="I531" s="7"/>
      <c r="J531" s="79"/>
      <c r="K531" s="7"/>
      <c r="L531" s="46"/>
      <c r="M531" s="7"/>
      <c r="N531" s="7"/>
      <c r="O531" s="7"/>
      <c r="P531" s="7"/>
      <c r="Q531" s="7"/>
      <c r="R531" s="7"/>
      <c r="S531" s="7"/>
    </row>
    <row r="532" spans="2:19" ht="12.75">
      <c r="B532" s="7"/>
      <c r="C532" s="7"/>
      <c r="D532" s="7"/>
      <c r="E532" s="7"/>
      <c r="F532" s="7"/>
      <c r="G532" s="7"/>
      <c r="H532" s="7"/>
      <c r="I532" s="7"/>
      <c r="J532" s="79"/>
      <c r="K532" s="7"/>
      <c r="L532" s="46"/>
      <c r="M532" s="7"/>
      <c r="N532" s="7"/>
      <c r="O532" s="7"/>
      <c r="P532" s="7"/>
      <c r="Q532" s="7"/>
      <c r="R532" s="7"/>
      <c r="S532" s="7"/>
    </row>
    <row r="533" spans="2:19" ht="12.75">
      <c r="B533" s="7"/>
      <c r="C533" s="7"/>
      <c r="D533" s="7"/>
      <c r="E533" s="7"/>
      <c r="F533" s="7"/>
      <c r="G533" s="7"/>
      <c r="H533" s="7"/>
      <c r="I533" s="7"/>
      <c r="J533" s="79"/>
      <c r="K533" s="7"/>
      <c r="L533" s="46"/>
      <c r="M533" s="7"/>
      <c r="N533" s="7"/>
      <c r="O533" s="7"/>
      <c r="P533" s="7"/>
      <c r="Q533" s="7"/>
      <c r="R533" s="7"/>
      <c r="S533" s="7"/>
    </row>
    <row r="534" spans="2:19" ht="12.75">
      <c r="B534" s="7"/>
      <c r="C534" s="7"/>
      <c r="D534" s="7"/>
      <c r="E534" s="7"/>
      <c r="F534" s="7"/>
      <c r="G534" s="7"/>
      <c r="H534" s="7"/>
      <c r="I534" s="7"/>
      <c r="J534" s="79"/>
      <c r="K534" s="7"/>
      <c r="L534" s="46"/>
      <c r="M534" s="7"/>
      <c r="N534" s="7"/>
      <c r="O534" s="7"/>
      <c r="P534" s="7"/>
      <c r="Q534" s="7"/>
      <c r="R534" s="7"/>
      <c r="S534" s="7"/>
    </row>
    <row r="535" spans="2:19" ht="12.75">
      <c r="B535" s="7"/>
      <c r="C535" s="7"/>
      <c r="D535" s="7"/>
      <c r="E535" s="7"/>
      <c r="F535" s="7"/>
      <c r="G535" s="7"/>
      <c r="H535" s="7"/>
      <c r="I535" s="7"/>
      <c r="J535" s="79"/>
      <c r="K535" s="7"/>
      <c r="L535" s="46"/>
      <c r="M535" s="7"/>
      <c r="N535" s="7"/>
      <c r="O535" s="7"/>
      <c r="P535" s="7"/>
      <c r="Q535" s="7"/>
      <c r="R535" s="7"/>
      <c r="S535" s="7"/>
    </row>
    <row r="536" spans="2:19" ht="12.75">
      <c r="B536" s="7"/>
      <c r="C536" s="7"/>
      <c r="D536" s="7"/>
      <c r="E536" s="7"/>
      <c r="F536" s="7"/>
      <c r="G536" s="7"/>
      <c r="H536" s="7"/>
      <c r="I536" s="7"/>
      <c r="J536" s="79"/>
      <c r="K536" s="7"/>
      <c r="L536" s="46"/>
      <c r="M536" s="7"/>
      <c r="N536" s="7"/>
      <c r="O536" s="7"/>
      <c r="P536" s="7"/>
      <c r="Q536" s="7"/>
      <c r="R536" s="7"/>
      <c r="S536" s="7"/>
    </row>
    <row r="537" spans="2:19" ht="12.75">
      <c r="B537" s="7"/>
      <c r="C537" s="7"/>
      <c r="D537" s="7"/>
      <c r="E537" s="7"/>
      <c r="F537" s="7"/>
      <c r="G537" s="7"/>
      <c r="H537" s="7"/>
      <c r="I537" s="7"/>
      <c r="J537" s="79"/>
      <c r="K537" s="7"/>
      <c r="L537" s="46"/>
      <c r="M537" s="7"/>
      <c r="N537" s="7"/>
      <c r="O537" s="7"/>
      <c r="P537" s="7"/>
      <c r="Q537" s="7"/>
      <c r="R537" s="7"/>
      <c r="S537" s="7"/>
    </row>
    <row r="538" spans="2:19" ht="12.75">
      <c r="B538" s="7"/>
      <c r="C538" s="7"/>
      <c r="D538" s="7"/>
      <c r="E538" s="7"/>
      <c r="F538" s="7"/>
      <c r="G538" s="7"/>
      <c r="H538" s="7"/>
      <c r="I538" s="7"/>
      <c r="J538" s="79"/>
      <c r="K538" s="7"/>
      <c r="L538" s="46"/>
      <c r="M538" s="7"/>
      <c r="N538" s="7"/>
      <c r="O538" s="7"/>
      <c r="P538" s="7"/>
      <c r="Q538" s="7"/>
      <c r="R538" s="7"/>
      <c r="S538" s="7"/>
    </row>
    <row r="539" spans="2:19" ht="12.75">
      <c r="B539" s="7"/>
      <c r="C539" s="7"/>
      <c r="D539" s="7"/>
      <c r="E539" s="7"/>
      <c r="F539" s="7"/>
      <c r="G539" s="7"/>
      <c r="H539" s="7"/>
      <c r="I539" s="7"/>
      <c r="J539" s="79"/>
      <c r="K539" s="7"/>
      <c r="L539" s="46"/>
      <c r="M539" s="7"/>
      <c r="N539" s="7"/>
      <c r="O539" s="7"/>
      <c r="P539" s="7"/>
      <c r="Q539" s="7"/>
      <c r="R539" s="7"/>
      <c r="S539" s="7"/>
    </row>
    <row r="540" spans="2:19" ht="12.75">
      <c r="B540" s="7"/>
      <c r="C540" s="7"/>
      <c r="D540" s="7"/>
      <c r="E540" s="7"/>
      <c r="F540" s="7"/>
      <c r="G540" s="7"/>
      <c r="H540" s="7"/>
      <c r="I540" s="7"/>
      <c r="J540" s="79"/>
      <c r="K540" s="7"/>
      <c r="L540" s="46"/>
      <c r="M540" s="7"/>
      <c r="N540" s="7"/>
      <c r="O540" s="7"/>
      <c r="P540" s="7"/>
      <c r="Q540" s="7"/>
      <c r="R540" s="7"/>
      <c r="S540" s="7"/>
    </row>
    <row r="541" spans="2:19" ht="12.75">
      <c r="B541" s="7"/>
      <c r="C541" s="7"/>
      <c r="D541" s="7"/>
      <c r="E541" s="7"/>
      <c r="F541" s="7"/>
      <c r="G541" s="7"/>
      <c r="H541" s="7"/>
      <c r="I541" s="7"/>
      <c r="J541" s="79"/>
      <c r="K541" s="7"/>
      <c r="L541" s="46"/>
      <c r="M541" s="7"/>
      <c r="N541" s="7"/>
      <c r="O541" s="7"/>
      <c r="P541" s="7"/>
      <c r="Q541" s="7"/>
      <c r="R541" s="7"/>
      <c r="S541" s="7"/>
    </row>
    <row r="542" spans="2:19" ht="12.75">
      <c r="B542" s="7"/>
      <c r="C542" s="7"/>
      <c r="D542" s="7"/>
      <c r="E542" s="7"/>
      <c r="F542" s="7"/>
      <c r="G542" s="7"/>
      <c r="H542" s="7"/>
      <c r="I542" s="7"/>
      <c r="J542" s="79"/>
      <c r="K542" s="7"/>
      <c r="L542" s="46"/>
      <c r="M542" s="7"/>
      <c r="N542" s="7"/>
      <c r="O542" s="7"/>
      <c r="P542" s="7"/>
      <c r="Q542" s="7"/>
      <c r="R542" s="7"/>
      <c r="S542" s="7"/>
    </row>
    <row r="543" spans="2:19" ht="12.75">
      <c r="B543" s="7"/>
      <c r="C543" s="7"/>
      <c r="D543" s="7"/>
      <c r="E543" s="7"/>
      <c r="F543" s="7"/>
      <c r="G543" s="7"/>
      <c r="H543" s="7"/>
      <c r="I543" s="7"/>
      <c r="J543" s="79"/>
      <c r="K543" s="7"/>
      <c r="L543" s="46"/>
      <c r="M543" s="7"/>
      <c r="N543" s="7"/>
      <c r="O543" s="7"/>
      <c r="P543" s="7"/>
      <c r="Q543" s="7"/>
      <c r="R543" s="7"/>
      <c r="S543" s="7"/>
    </row>
    <row r="544" spans="2:19" ht="12.75">
      <c r="B544" s="7"/>
      <c r="C544" s="7"/>
      <c r="D544" s="7"/>
      <c r="E544" s="7"/>
      <c r="F544" s="7"/>
      <c r="G544" s="7"/>
      <c r="H544" s="7"/>
      <c r="I544" s="7"/>
      <c r="J544" s="79"/>
      <c r="K544" s="7"/>
      <c r="L544" s="46"/>
      <c r="M544" s="7"/>
      <c r="N544" s="7"/>
      <c r="O544" s="7"/>
      <c r="P544" s="7"/>
      <c r="Q544" s="7"/>
      <c r="R544" s="7"/>
      <c r="S544" s="7"/>
    </row>
    <row r="545" spans="2:19" ht="12.75">
      <c r="B545" s="7"/>
      <c r="C545" s="7"/>
      <c r="D545" s="7"/>
      <c r="E545" s="7"/>
      <c r="F545" s="7"/>
      <c r="G545" s="7"/>
      <c r="H545" s="7"/>
      <c r="I545" s="7"/>
      <c r="J545" s="79"/>
      <c r="K545" s="7"/>
      <c r="L545" s="46"/>
      <c r="M545" s="7"/>
      <c r="N545" s="7"/>
      <c r="O545" s="7"/>
      <c r="P545" s="7"/>
      <c r="Q545" s="7"/>
      <c r="R545" s="7"/>
      <c r="S545" s="7"/>
    </row>
    <row r="546" spans="2:19" ht="12.75">
      <c r="B546" s="7"/>
      <c r="C546" s="7"/>
      <c r="D546" s="7"/>
      <c r="E546" s="7"/>
      <c r="F546" s="7"/>
      <c r="G546" s="7"/>
      <c r="H546" s="7"/>
      <c r="I546" s="7"/>
      <c r="J546" s="79"/>
      <c r="K546" s="7"/>
      <c r="L546" s="46"/>
      <c r="M546" s="7"/>
      <c r="N546" s="7"/>
      <c r="O546" s="7"/>
      <c r="P546" s="7"/>
      <c r="Q546" s="7"/>
      <c r="R546" s="7"/>
      <c r="S546" s="7"/>
    </row>
    <row r="547" spans="2:19" ht="12.75">
      <c r="B547" s="7"/>
      <c r="C547" s="7"/>
      <c r="D547" s="7"/>
      <c r="E547" s="7"/>
      <c r="F547" s="7"/>
      <c r="G547" s="7"/>
      <c r="H547" s="7"/>
      <c r="I547" s="7"/>
      <c r="J547" s="79"/>
      <c r="K547" s="7"/>
      <c r="L547" s="46"/>
      <c r="M547" s="7"/>
      <c r="N547" s="7"/>
      <c r="O547" s="7"/>
      <c r="P547" s="7"/>
      <c r="Q547" s="7"/>
      <c r="R547" s="7"/>
      <c r="S547" s="7"/>
    </row>
    <row r="548" spans="2:19" ht="12.75">
      <c r="B548" s="7"/>
      <c r="C548" s="7"/>
      <c r="D548" s="7"/>
      <c r="E548" s="7"/>
      <c r="F548" s="7"/>
      <c r="G548" s="7"/>
      <c r="H548" s="7"/>
      <c r="I548" s="7"/>
      <c r="J548" s="79"/>
      <c r="K548" s="7"/>
      <c r="L548" s="46"/>
      <c r="M548" s="7"/>
      <c r="N548" s="7"/>
      <c r="O548" s="7"/>
      <c r="P548" s="7"/>
      <c r="Q548" s="7"/>
      <c r="R548" s="7"/>
      <c r="S548" s="7"/>
    </row>
    <row r="549" spans="2:19" ht="12.75">
      <c r="B549" s="7"/>
      <c r="C549" s="7"/>
      <c r="D549" s="7"/>
      <c r="E549" s="7"/>
      <c r="F549" s="7"/>
      <c r="G549" s="7"/>
      <c r="H549" s="7"/>
      <c r="I549" s="7"/>
      <c r="J549" s="79"/>
      <c r="K549" s="7"/>
      <c r="L549" s="46"/>
      <c r="M549" s="7"/>
      <c r="N549" s="7"/>
      <c r="O549" s="7"/>
      <c r="P549" s="7"/>
      <c r="Q549" s="7"/>
      <c r="R549" s="7"/>
      <c r="S549" s="7"/>
    </row>
    <row r="550" spans="2:19" ht="12.75">
      <c r="B550" s="7"/>
      <c r="C550" s="7"/>
      <c r="D550" s="7"/>
      <c r="E550" s="7"/>
      <c r="F550" s="7"/>
      <c r="G550" s="7"/>
      <c r="H550" s="7"/>
      <c r="I550" s="7"/>
      <c r="J550" s="79"/>
      <c r="K550" s="7"/>
      <c r="L550" s="46"/>
      <c r="M550" s="7"/>
      <c r="N550" s="7"/>
      <c r="O550" s="7"/>
      <c r="P550" s="7"/>
      <c r="Q550" s="7"/>
      <c r="R550" s="7"/>
      <c r="S550" s="7"/>
    </row>
    <row r="551" spans="2:19" ht="12.75">
      <c r="B551" s="7"/>
      <c r="C551" s="7"/>
      <c r="D551" s="7"/>
      <c r="E551" s="7"/>
      <c r="F551" s="7"/>
      <c r="G551" s="7"/>
      <c r="H551" s="7"/>
      <c r="I551" s="7"/>
      <c r="J551" s="79"/>
      <c r="K551" s="7"/>
      <c r="L551" s="46"/>
      <c r="M551" s="7"/>
      <c r="N551" s="7"/>
      <c r="O551" s="7"/>
      <c r="P551" s="7"/>
      <c r="Q551" s="7"/>
      <c r="R551" s="7"/>
      <c r="S551" s="7"/>
    </row>
    <row r="552" spans="2:19" ht="12.75">
      <c r="B552" s="7"/>
      <c r="C552" s="7"/>
      <c r="D552" s="7"/>
      <c r="E552" s="7"/>
      <c r="F552" s="7"/>
      <c r="G552" s="7"/>
      <c r="H552" s="7"/>
      <c r="I552" s="7"/>
      <c r="J552" s="79"/>
      <c r="K552" s="7"/>
      <c r="L552" s="46"/>
      <c r="M552" s="7"/>
      <c r="N552" s="7"/>
      <c r="O552" s="7"/>
      <c r="P552" s="7"/>
      <c r="Q552" s="7"/>
      <c r="R552" s="7"/>
      <c r="S552" s="7"/>
    </row>
    <row r="553" spans="2:19" ht="12.75">
      <c r="B553" s="7"/>
      <c r="C553" s="7"/>
      <c r="D553" s="7"/>
      <c r="E553" s="7"/>
      <c r="F553" s="7"/>
      <c r="G553" s="7"/>
      <c r="H553" s="7"/>
      <c r="I553" s="7"/>
      <c r="J553" s="79"/>
      <c r="K553" s="7"/>
      <c r="L553" s="46"/>
      <c r="M553" s="7"/>
      <c r="N553" s="7"/>
      <c r="O553" s="7"/>
      <c r="P553" s="7"/>
      <c r="Q553" s="7"/>
      <c r="R553" s="7"/>
      <c r="S553" s="7"/>
    </row>
    <row r="554" spans="2:19" ht="12.75">
      <c r="B554" s="7"/>
      <c r="C554" s="7"/>
      <c r="D554" s="7"/>
      <c r="E554" s="7"/>
      <c r="F554" s="7"/>
      <c r="G554" s="7"/>
      <c r="H554" s="7"/>
      <c r="I554" s="7"/>
      <c r="J554" s="79"/>
      <c r="K554" s="7"/>
      <c r="L554" s="46"/>
      <c r="M554" s="7"/>
      <c r="N554" s="7"/>
      <c r="O554" s="7"/>
      <c r="P554" s="7"/>
      <c r="Q554" s="7"/>
      <c r="R554" s="7"/>
      <c r="S554" s="7"/>
    </row>
    <row r="555" spans="2:19" ht="12.75">
      <c r="B555" s="7"/>
      <c r="C555" s="7"/>
      <c r="D555" s="7"/>
      <c r="E555" s="7"/>
      <c r="F555" s="7"/>
      <c r="G555" s="7"/>
      <c r="H555" s="7"/>
      <c r="I555" s="7"/>
      <c r="J555" s="79"/>
      <c r="K555" s="7"/>
      <c r="L555" s="46"/>
      <c r="M555" s="7"/>
      <c r="N555" s="7"/>
      <c r="O555" s="7"/>
      <c r="P555" s="7"/>
      <c r="Q555" s="7"/>
      <c r="R555" s="7"/>
      <c r="S555" s="7"/>
    </row>
    <row r="556" spans="2:19" ht="12.75">
      <c r="B556" s="7"/>
      <c r="C556" s="7"/>
      <c r="D556" s="7"/>
      <c r="E556" s="7"/>
      <c r="F556" s="7"/>
      <c r="G556" s="7"/>
      <c r="H556" s="7"/>
      <c r="I556" s="7"/>
      <c r="J556" s="79"/>
      <c r="K556" s="7"/>
      <c r="L556" s="46"/>
      <c r="M556" s="7"/>
      <c r="N556" s="7"/>
      <c r="O556" s="7"/>
      <c r="P556" s="7"/>
      <c r="Q556" s="7"/>
      <c r="R556" s="7"/>
      <c r="S556" s="7"/>
    </row>
    <row r="557" spans="2:19" ht="12.75">
      <c r="B557" s="7"/>
      <c r="C557" s="7"/>
      <c r="D557" s="7"/>
      <c r="E557" s="7"/>
      <c r="F557" s="7"/>
      <c r="G557" s="7"/>
      <c r="H557" s="7"/>
      <c r="I557" s="7"/>
      <c r="J557" s="79"/>
      <c r="K557" s="7"/>
      <c r="L557" s="46"/>
      <c r="M557" s="7"/>
      <c r="N557" s="7"/>
      <c r="O557" s="7"/>
      <c r="P557" s="7"/>
      <c r="Q557" s="7"/>
      <c r="R557" s="7"/>
      <c r="S557" s="7"/>
    </row>
    <row r="558" spans="2:19" ht="12.75">
      <c r="B558" s="7"/>
      <c r="C558" s="7"/>
      <c r="D558" s="7"/>
      <c r="E558" s="7"/>
      <c r="F558" s="7"/>
      <c r="G558" s="7"/>
      <c r="H558" s="7"/>
      <c r="I558" s="7"/>
      <c r="J558" s="79"/>
      <c r="K558" s="7"/>
      <c r="L558" s="7"/>
      <c r="M558" s="7"/>
      <c r="N558" s="7"/>
      <c r="O558" s="7"/>
      <c r="P558" s="7"/>
      <c r="Q558" s="7"/>
      <c r="R558" s="7"/>
      <c r="S558" s="7"/>
    </row>
    <row r="559" spans="2:19" ht="12.75">
      <c r="B559" s="7"/>
      <c r="C559" s="7"/>
      <c r="D559" s="7"/>
      <c r="E559" s="7"/>
      <c r="F559" s="7"/>
      <c r="G559" s="7"/>
      <c r="H559" s="7"/>
      <c r="I559" s="7"/>
      <c r="J559" s="79"/>
      <c r="K559" s="7"/>
      <c r="L559" s="7"/>
      <c r="M559" s="7"/>
      <c r="N559" s="7"/>
      <c r="O559" s="7"/>
      <c r="P559" s="7"/>
      <c r="Q559" s="7"/>
      <c r="R559" s="7"/>
      <c r="S559" s="7"/>
    </row>
    <row r="560" spans="2:19" ht="12.75">
      <c r="B560" s="7"/>
      <c r="C560" s="7"/>
      <c r="D560" s="7"/>
      <c r="E560" s="7"/>
      <c r="F560" s="7"/>
      <c r="G560" s="7"/>
      <c r="H560" s="7"/>
      <c r="I560" s="7"/>
      <c r="J560" s="79"/>
      <c r="K560" s="7"/>
      <c r="L560" s="7"/>
      <c r="M560" s="7"/>
      <c r="N560" s="7"/>
      <c r="O560" s="7"/>
      <c r="P560" s="7"/>
      <c r="Q560" s="7"/>
      <c r="R560" s="7"/>
      <c r="S560" s="7"/>
    </row>
    <row r="561" spans="2:19" ht="12.75">
      <c r="B561" s="7"/>
      <c r="C561" s="7"/>
      <c r="D561" s="7"/>
      <c r="E561" s="7"/>
      <c r="F561" s="7"/>
      <c r="G561" s="7"/>
      <c r="H561" s="7"/>
      <c r="I561" s="7"/>
      <c r="J561" s="79"/>
      <c r="K561" s="7"/>
      <c r="L561" s="7"/>
      <c r="M561" s="7"/>
      <c r="N561" s="7"/>
      <c r="O561" s="7"/>
      <c r="P561" s="7"/>
      <c r="Q561" s="7"/>
      <c r="R561" s="7"/>
      <c r="S561" s="7"/>
    </row>
    <row r="562" spans="2:19" ht="12.75">
      <c r="B562" s="7"/>
      <c r="C562" s="7"/>
      <c r="D562" s="7"/>
      <c r="E562" s="7"/>
      <c r="F562" s="7"/>
      <c r="G562" s="7"/>
      <c r="H562" s="7"/>
      <c r="I562" s="7"/>
      <c r="J562" s="79"/>
      <c r="K562" s="7"/>
      <c r="L562" s="7"/>
      <c r="M562" s="7"/>
      <c r="N562" s="7"/>
      <c r="O562" s="7"/>
      <c r="P562" s="7"/>
      <c r="Q562" s="7"/>
      <c r="R562" s="7"/>
      <c r="S562" s="7"/>
    </row>
    <row r="563" spans="2:19" ht="12.75">
      <c r="B563" s="7"/>
      <c r="C563" s="7"/>
      <c r="D563" s="7"/>
      <c r="E563" s="7"/>
      <c r="F563" s="7"/>
      <c r="G563" s="7"/>
      <c r="H563" s="7"/>
      <c r="I563" s="7"/>
      <c r="J563" s="79"/>
      <c r="K563" s="7"/>
      <c r="L563" s="7"/>
      <c r="M563" s="7"/>
      <c r="N563" s="7"/>
      <c r="O563" s="7"/>
      <c r="P563" s="7"/>
      <c r="Q563" s="7"/>
      <c r="R563" s="7"/>
      <c r="S563" s="7"/>
    </row>
    <row r="564" spans="2:19" ht="12.75">
      <c r="B564" s="7"/>
      <c r="C564" s="7"/>
      <c r="D564" s="7"/>
      <c r="E564" s="7"/>
      <c r="F564" s="7"/>
      <c r="G564" s="7"/>
      <c r="H564" s="7"/>
      <c r="I564" s="7"/>
      <c r="J564" s="79"/>
      <c r="K564" s="7"/>
      <c r="L564" s="7"/>
      <c r="M564" s="7"/>
      <c r="N564" s="7"/>
      <c r="O564" s="7"/>
      <c r="P564" s="7"/>
      <c r="Q564" s="7"/>
      <c r="R564" s="7"/>
      <c r="S564" s="7"/>
    </row>
    <row r="565" spans="2:19" ht="12.75">
      <c r="B565" s="7"/>
      <c r="C565" s="7"/>
      <c r="D565" s="7"/>
      <c r="E565" s="7"/>
      <c r="F565" s="7"/>
      <c r="G565" s="7"/>
      <c r="H565" s="7"/>
      <c r="I565" s="7"/>
      <c r="J565" s="79"/>
      <c r="K565" s="7"/>
      <c r="L565" s="7"/>
      <c r="M565" s="7"/>
      <c r="N565" s="7"/>
      <c r="O565" s="7"/>
      <c r="P565" s="7"/>
      <c r="Q565" s="7"/>
      <c r="R565" s="7"/>
      <c r="S565" s="7"/>
    </row>
    <row r="566" spans="2:19" ht="12.75">
      <c r="B566" s="7"/>
      <c r="C566" s="7"/>
      <c r="D566" s="7"/>
      <c r="E566" s="7"/>
      <c r="F566" s="7"/>
      <c r="G566" s="7"/>
      <c r="H566" s="7"/>
      <c r="I566" s="7"/>
      <c r="J566" s="79"/>
      <c r="K566" s="7"/>
      <c r="L566" s="7"/>
      <c r="M566" s="7"/>
      <c r="N566" s="7"/>
      <c r="O566" s="7"/>
      <c r="P566" s="7"/>
      <c r="Q566" s="7"/>
      <c r="R566" s="7"/>
      <c r="S566" s="7"/>
    </row>
    <row r="567" spans="2:19" ht="12.75">
      <c r="B567" s="7"/>
      <c r="C567" s="7"/>
      <c r="D567" s="7"/>
      <c r="E567" s="7"/>
      <c r="F567" s="7"/>
      <c r="G567" s="7"/>
      <c r="H567" s="7"/>
      <c r="I567" s="7"/>
      <c r="J567" s="79"/>
      <c r="K567" s="7"/>
      <c r="L567" s="7"/>
      <c r="M567" s="7"/>
      <c r="N567" s="7"/>
      <c r="O567" s="7"/>
      <c r="P567" s="7"/>
      <c r="Q567" s="7"/>
      <c r="R567" s="7"/>
      <c r="S567" s="7"/>
    </row>
    <row r="568" spans="2:19" ht="12.75">
      <c r="B568" s="7"/>
      <c r="C568" s="7"/>
      <c r="D568" s="7"/>
      <c r="E568" s="7"/>
      <c r="F568" s="7"/>
      <c r="G568" s="7"/>
      <c r="H568" s="7"/>
      <c r="I568" s="7"/>
      <c r="J568" s="79"/>
      <c r="K568" s="7"/>
      <c r="L568" s="7"/>
      <c r="M568" s="7"/>
      <c r="N568" s="7"/>
      <c r="O568" s="7"/>
      <c r="P568" s="7"/>
      <c r="Q568" s="7"/>
      <c r="R568" s="7"/>
      <c r="S568" s="7"/>
    </row>
    <row r="569" spans="2:19" ht="12.75">
      <c r="B569" s="7"/>
      <c r="C569" s="7"/>
      <c r="D569" s="7"/>
      <c r="E569" s="7"/>
      <c r="F569" s="7"/>
      <c r="G569" s="7"/>
      <c r="H569" s="7"/>
      <c r="I569" s="7"/>
      <c r="J569" s="79"/>
      <c r="K569" s="7"/>
      <c r="L569" s="7"/>
      <c r="M569" s="7"/>
      <c r="N569" s="7"/>
      <c r="O569" s="7"/>
      <c r="P569" s="7"/>
      <c r="Q569" s="7"/>
      <c r="R569" s="7"/>
      <c r="S569" s="7"/>
    </row>
    <row r="570" spans="2:19" ht="12.75">
      <c r="B570" s="7"/>
      <c r="C570" s="7"/>
      <c r="D570" s="7"/>
      <c r="E570" s="7"/>
      <c r="F570" s="7"/>
      <c r="G570" s="7"/>
      <c r="H570" s="7"/>
      <c r="I570" s="7"/>
      <c r="J570" s="79"/>
      <c r="K570" s="7"/>
      <c r="L570" s="7"/>
      <c r="M570" s="7"/>
      <c r="N570" s="7"/>
      <c r="O570" s="7"/>
      <c r="P570" s="7"/>
      <c r="Q570" s="7"/>
      <c r="R570" s="7"/>
      <c r="S570" s="7"/>
    </row>
    <row r="571" spans="2:19" ht="12.75">
      <c r="B571" s="7"/>
      <c r="C571" s="7"/>
      <c r="D571" s="7"/>
      <c r="E571" s="7"/>
      <c r="F571" s="7"/>
      <c r="G571" s="7"/>
      <c r="H571" s="7"/>
      <c r="I571" s="7"/>
      <c r="J571" s="79"/>
      <c r="K571" s="7"/>
      <c r="L571" s="7"/>
      <c r="M571" s="7"/>
      <c r="N571" s="7"/>
      <c r="O571" s="7"/>
      <c r="P571" s="7"/>
      <c r="Q571" s="7"/>
      <c r="R571" s="7"/>
      <c r="S571" s="7"/>
    </row>
    <row r="572" spans="2:19" ht="12.75">
      <c r="B572" s="7"/>
      <c r="C572" s="7"/>
      <c r="D572" s="7"/>
      <c r="E572" s="7"/>
      <c r="F572" s="7"/>
      <c r="G572" s="7"/>
      <c r="H572" s="7"/>
      <c r="I572" s="7"/>
      <c r="J572" s="79"/>
      <c r="K572" s="7"/>
      <c r="L572" s="7"/>
      <c r="M572" s="7"/>
      <c r="N572" s="7"/>
      <c r="O572" s="7"/>
      <c r="P572" s="7"/>
      <c r="Q572" s="7"/>
      <c r="R572" s="7"/>
      <c r="S572" s="7"/>
    </row>
    <row r="573" spans="2:19" ht="12.75">
      <c r="B573" s="7"/>
      <c r="C573" s="7"/>
      <c r="D573" s="7"/>
      <c r="E573" s="7"/>
      <c r="F573" s="7"/>
      <c r="G573" s="7"/>
      <c r="H573" s="7"/>
      <c r="I573" s="7"/>
      <c r="J573" s="79"/>
      <c r="K573" s="7"/>
      <c r="L573" s="7"/>
      <c r="M573" s="7"/>
      <c r="N573" s="7"/>
      <c r="O573" s="7"/>
      <c r="P573" s="7"/>
      <c r="Q573" s="7"/>
      <c r="R573" s="7"/>
      <c r="S573" s="7"/>
    </row>
    <row r="574" spans="2:19" ht="12.75">
      <c r="B574" s="7"/>
      <c r="C574" s="7"/>
      <c r="D574" s="7"/>
      <c r="E574" s="7"/>
      <c r="F574" s="7"/>
      <c r="G574" s="7"/>
      <c r="H574" s="7"/>
      <c r="I574" s="7"/>
      <c r="J574" s="79"/>
      <c r="K574" s="7"/>
      <c r="L574" s="7"/>
      <c r="M574" s="7"/>
      <c r="N574" s="7"/>
      <c r="O574" s="7"/>
      <c r="P574" s="7"/>
      <c r="Q574" s="7"/>
      <c r="R574" s="7"/>
      <c r="S574" s="7"/>
    </row>
    <row r="575" spans="2:19" ht="12.75">
      <c r="B575" s="7"/>
      <c r="C575" s="7"/>
      <c r="D575" s="7"/>
      <c r="E575" s="7"/>
      <c r="F575" s="7"/>
      <c r="G575" s="7"/>
      <c r="H575" s="7"/>
      <c r="I575" s="7"/>
      <c r="J575" s="79"/>
      <c r="K575" s="7"/>
      <c r="L575" s="7"/>
      <c r="M575" s="7"/>
      <c r="N575" s="7"/>
      <c r="O575" s="7"/>
      <c r="P575" s="7"/>
      <c r="Q575" s="7"/>
      <c r="R575" s="7"/>
      <c r="S575" s="7"/>
    </row>
    <row r="576" spans="2:19" ht="12.75">
      <c r="B576" s="7"/>
      <c r="C576" s="7"/>
      <c r="D576" s="7"/>
      <c r="E576" s="7"/>
      <c r="F576" s="7"/>
      <c r="G576" s="7"/>
      <c r="H576" s="7"/>
      <c r="I576" s="7"/>
      <c r="J576" s="79"/>
      <c r="K576" s="7"/>
      <c r="L576" s="7"/>
      <c r="M576" s="7"/>
      <c r="N576" s="7"/>
      <c r="O576" s="7"/>
      <c r="P576" s="7"/>
      <c r="Q576" s="7"/>
      <c r="R576" s="7"/>
      <c r="S576" s="7"/>
    </row>
    <row r="577" spans="2:19" ht="12.75">
      <c r="B577" s="7"/>
      <c r="C577" s="7"/>
      <c r="D577" s="7"/>
      <c r="E577" s="7"/>
      <c r="F577" s="7"/>
      <c r="G577" s="7"/>
      <c r="H577" s="7"/>
      <c r="I577" s="7"/>
      <c r="J577" s="79"/>
      <c r="K577" s="7"/>
      <c r="L577" s="7"/>
      <c r="M577" s="7"/>
      <c r="N577" s="7"/>
      <c r="O577" s="7"/>
      <c r="P577" s="7"/>
      <c r="Q577" s="7"/>
      <c r="R577" s="7"/>
      <c r="S577" s="7"/>
    </row>
    <row r="578" spans="2:19" ht="12.75">
      <c r="B578" s="7"/>
      <c r="C578" s="7"/>
      <c r="D578" s="7"/>
      <c r="E578" s="7"/>
      <c r="F578" s="7"/>
      <c r="G578" s="7"/>
      <c r="H578" s="7"/>
      <c r="I578" s="7"/>
      <c r="J578" s="79"/>
      <c r="K578" s="7"/>
      <c r="L578" s="7"/>
      <c r="M578" s="7"/>
      <c r="N578" s="7"/>
      <c r="O578" s="7"/>
      <c r="P578" s="7"/>
      <c r="Q578" s="7"/>
      <c r="R578" s="7"/>
      <c r="S578" s="7"/>
    </row>
    <row r="579" spans="2:19" ht="12.75">
      <c r="B579" s="7"/>
      <c r="C579" s="7"/>
      <c r="D579" s="7"/>
      <c r="E579" s="7"/>
      <c r="F579" s="7"/>
      <c r="G579" s="7"/>
      <c r="H579" s="7"/>
      <c r="I579" s="7"/>
      <c r="J579" s="79"/>
      <c r="K579" s="7"/>
      <c r="L579" s="7"/>
      <c r="M579" s="7"/>
      <c r="N579" s="7"/>
      <c r="O579" s="7"/>
      <c r="P579" s="7"/>
      <c r="Q579" s="7"/>
      <c r="R579" s="7"/>
      <c r="S579" s="7"/>
    </row>
    <row r="580" spans="2:19" ht="12.75">
      <c r="B580" s="7"/>
      <c r="C580" s="7"/>
      <c r="D580" s="7"/>
      <c r="E580" s="7"/>
      <c r="F580" s="7"/>
      <c r="G580" s="7"/>
      <c r="H580" s="7"/>
      <c r="I580" s="7"/>
      <c r="J580" s="79"/>
      <c r="K580" s="7"/>
      <c r="L580" s="7"/>
      <c r="M580" s="7"/>
      <c r="N580" s="7"/>
      <c r="O580" s="7"/>
      <c r="P580" s="7"/>
      <c r="Q580" s="7"/>
      <c r="R580" s="7"/>
      <c r="S580" s="7"/>
    </row>
    <row r="581" spans="2:19" ht="12.75">
      <c r="B581" s="7"/>
      <c r="C581" s="7"/>
      <c r="D581" s="7"/>
      <c r="E581" s="7"/>
      <c r="F581" s="7"/>
      <c r="G581" s="7"/>
      <c r="H581" s="7"/>
      <c r="I581" s="7"/>
      <c r="J581" s="79"/>
      <c r="K581" s="7"/>
      <c r="L581" s="7"/>
      <c r="M581" s="7"/>
      <c r="N581" s="7"/>
      <c r="O581" s="7"/>
      <c r="P581" s="7"/>
      <c r="Q581" s="7"/>
      <c r="R581" s="7"/>
      <c r="S581" s="7"/>
    </row>
    <row r="582" spans="2:19" ht="12.75">
      <c r="B582" s="7"/>
      <c r="C582" s="7"/>
      <c r="D582" s="7"/>
      <c r="E582" s="7"/>
      <c r="F582" s="7"/>
      <c r="G582" s="7"/>
      <c r="H582" s="7"/>
      <c r="I582" s="7"/>
      <c r="J582" s="79"/>
      <c r="K582" s="7"/>
      <c r="L582" s="7"/>
      <c r="M582" s="7"/>
      <c r="N582" s="7"/>
      <c r="O582" s="7"/>
      <c r="P582" s="7"/>
      <c r="Q582" s="7"/>
      <c r="R582" s="7"/>
      <c r="S582" s="7"/>
    </row>
    <row r="583" spans="2:19" ht="12.75">
      <c r="B583" s="7"/>
      <c r="C583" s="7"/>
      <c r="D583" s="7"/>
      <c r="E583" s="7"/>
      <c r="F583" s="7"/>
      <c r="G583" s="7"/>
      <c r="H583" s="7"/>
      <c r="I583" s="7"/>
      <c r="J583" s="79"/>
      <c r="K583" s="7"/>
      <c r="L583" s="7"/>
      <c r="M583" s="7"/>
      <c r="N583" s="7"/>
      <c r="O583" s="7"/>
      <c r="P583" s="7"/>
      <c r="Q583" s="7"/>
      <c r="R583" s="7"/>
      <c r="S583" s="7"/>
    </row>
    <row r="584" spans="2:19" ht="12.75">
      <c r="B584" s="7"/>
      <c r="C584" s="7"/>
      <c r="D584" s="7"/>
      <c r="E584" s="7"/>
      <c r="F584" s="7"/>
      <c r="G584" s="7"/>
      <c r="H584" s="7"/>
      <c r="I584" s="7"/>
      <c r="J584" s="79"/>
      <c r="K584" s="7"/>
      <c r="L584" s="7"/>
      <c r="M584" s="7"/>
      <c r="N584" s="7"/>
      <c r="O584" s="7"/>
      <c r="P584" s="7"/>
      <c r="Q584" s="7"/>
      <c r="R584" s="7"/>
      <c r="S584" s="7"/>
    </row>
    <row r="585" spans="2:19" ht="12.75">
      <c r="B585" s="7"/>
      <c r="C585" s="7"/>
      <c r="D585" s="7"/>
      <c r="E585" s="7"/>
      <c r="F585" s="7"/>
      <c r="G585" s="7"/>
      <c r="H585" s="7"/>
      <c r="I585" s="7"/>
      <c r="J585" s="79"/>
      <c r="K585" s="7"/>
      <c r="L585" s="7"/>
      <c r="M585" s="7"/>
      <c r="N585" s="7"/>
      <c r="O585" s="7"/>
      <c r="P585" s="7"/>
      <c r="Q585" s="7"/>
      <c r="R585" s="7"/>
      <c r="S585" s="7"/>
    </row>
    <row r="586" spans="2:19" ht="12.75">
      <c r="B586" s="7"/>
      <c r="C586" s="7"/>
      <c r="D586" s="7"/>
      <c r="E586" s="7"/>
      <c r="F586" s="7"/>
      <c r="G586" s="7"/>
      <c r="H586" s="7"/>
      <c r="I586" s="7"/>
      <c r="J586" s="79"/>
      <c r="K586" s="7"/>
      <c r="L586" s="7"/>
      <c r="M586" s="7"/>
      <c r="N586" s="7"/>
      <c r="O586" s="7"/>
      <c r="P586" s="7"/>
      <c r="Q586" s="7"/>
      <c r="R586" s="7"/>
      <c r="S586" s="7"/>
    </row>
    <row r="587" spans="2:19" ht="12.75">
      <c r="B587" s="7"/>
      <c r="C587" s="7"/>
      <c r="D587" s="7"/>
      <c r="E587" s="7"/>
      <c r="F587" s="7"/>
      <c r="G587" s="7"/>
      <c r="H587" s="7"/>
      <c r="I587" s="7"/>
      <c r="J587" s="79"/>
      <c r="K587" s="7"/>
      <c r="L587" s="7"/>
      <c r="M587" s="7"/>
      <c r="N587" s="7"/>
      <c r="O587" s="7"/>
      <c r="P587" s="7"/>
      <c r="Q587" s="7"/>
      <c r="R587" s="7"/>
      <c r="S587" s="7"/>
    </row>
    <row r="588" spans="2:19" ht="12.75">
      <c r="B588" s="7"/>
      <c r="C588" s="7"/>
      <c r="D588" s="7"/>
      <c r="E588" s="7"/>
      <c r="F588" s="7"/>
      <c r="G588" s="7"/>
      <c r="H588" s="7"/>
      <c r="I588" s="7"/>
      <c r="J588" s="79"/>
      <c r="K588" s="7"/>
      <c r="L588" s="7"/>
      <c r="M588" s="7"/>
      <c r="N588" s="7"/>
      <c r="O588" s="7"/>
      <c r="P588" s="7"/>
      <c r="Q588" s="7"/>
      <c r="R588" s="7"/>
      <c r="S588" s="7"/>
    </row>
    <row r="589" spans="2:19" ht="12.75">
      <c r="B589" s="7"/>
      <c r="C589" s="7"/>
      <c r="D589" s="7"/>
      <c r="E589" s="7"/>
      <c r="F589" s="7"/>
      <c r="G589" s="7"/>
      <c r="H589" s="7"/>
      <c r="I589" s="7"/>
      <c r="J589" s="79"/>
      <c r="K589" s="7"/>
      <c r="L589" s="7"/>
      <c r="M589" s="7"/>
      <c r="N589" s="7"/>
      <c r="O589" s="7"/>
      <c r="P589" s="7"/>
      <c r="Q589" s="7"/>
      <c r="R589" s="7"/>
      <c r="S589" s="7"/>
    </row>
    <row r="590" spans="2:19" ht="12.75">
      <c r="B590" s="7"/>
      <c r="C590" s="7"/>
      <c r="D590" s="7"/>
      <c r="E590" s="7"/>
      <c r="F590" s="7"/>
      <c r="G590" s="7"/>
      <c r="H590" s="7"/>
      <c r="I590" s="7"/>
      <c r="J590" s="79"/>
      <c r="K590" s="7"/>
      <c r="L590" s="7"/>
      <c r="M590" s="7"/>
      <c r="N590" s="7"/>
      <c r="O590" s="7"/>
      <c r="P590" s="7"/>
      <c r="Q590" s="7"/>
      <c r="R590" s="7"/>
      <c r="S590" s="7"/>
    </row>
    <row r="591" spans="2:19" ht="12.75">
      <c r="B591" s="7"/>
      <c r="C591" s="7"/>
      <c r="D591" s="7"/>
      <c r="E591" s="7"/>
      <c r="F591" s="7"/>
      <c r="G591" s="7"/>
      <c r="H591" s="7"/>
      <c r="I591" s="7"/>
      <c r="J591" s="79"/>
      <c r="K591" s="7"/>
      <c r="L591" s="7"/>
      <c r="M591" s="7"/>
      <c r="N591" s="7"/>
      <c r="O591" s="7"/>
      <c r="P591" s="7"/>
      <c r="Q591" s="7"/>
      <c r="R591" s="7"/>
      <c r="S591" s="7"/>
    </row>
    <row r="592" spans="2:19" ht="12.75">
      <c r="B592" s="7"/>
      <c r="C592" s="7"/>
      <c r="D592" s="7"/>
      <c r="E592" s="7"/>
      <c r="F592" s="7"/>
      <c r="G592" s="7"/>
      <c r="H592" s="7"/>
      <c r="I592" s="7"/>
      <c r="J592" s="79"/>
      <c r="K592" s="7"/>
      <c r="L592" s="7"/>
      <c r="M592" s="7"/>
      <c r="N592" s="7"/>
      <c r="O592" s="7"/>
      <c r="P592" s="7"/>
      <c r="Q592" s="7"/>
      <c r="R592" s="7"/>
      <c r="S592" s="7"/>
    </row>
    <row r="593" spans="2:19" ht="12.75">
      <c r="B593" s="7"/>
      <c r="C593" s="7"/>
      <c r="D593" s="7"/>
      <c r="E593" s="7"/>
      <c r="F593" s="7"/>
      <c r="G593" s="7"/>
      <c r="H593" s="7"/>
      <c r="I593" s="7"/>
      <c r="J593" s="79"/>
      <c r="K593" s="7"/>
      <c r="L593" s="7"/>
      <c r="M593" s="7"/>
      <c r="N593" s="7"/>
      <c r="O593" s="7"/>
      <c r="P593" s="7"/>
      <c r="Q593" s="7"/>
      <c r="R593" s="7"/>
      <c r="S593" s="7"/>
    </row>
    <row r="594" spans="2:19" ht="12.75">
      <c r="B594" s="7"/>
      <c r="C594" s="7"/>
      <c r="D594" s="7"/>
      <c r="E594" s="7"/>
      <c r="F594" s="7"/>
      <c r="G594" s="7"/>
      <c r="H594" s="7"/>
      <c r="I594" s="7"/>
      <c r="J594" s="79"/>
      <c r="K594" s="7"/>
      <c r="L594" s="7"/>
      <c r="M594" s="7"/>
      <c r="N594" s="7"/>
      <c r="O594" s="7"/>
      <c r="P594" s="7"/>
      <c r="Q594" s="7"/>
      <c r="R594" s="7"/>
      <c r="S594" s="7"/>
    </row>
    <row r="595" spans="2:19" ht="12.75">
      <c r="B595" s="7"/>
      <c r="C595" s="7"/>
      <c r="D595" s="7"/>
      <c r="E595" s="7"/>
      <c r="F595" s="7"/>
      <c r="G595" s="7"/>
      <c r="H595" s="7"/>
      <c r="I595" s="7"/>
      <c r="J595" s="79"/>
      <c r="K595" s="7"/>
      <c r="L595" s="7"/>
      <c r="M595" s="7"/>
      <c r="N595" s="7"/>
      <c r="O595" s="7"/>
      <c r="P595" s="7"/>
      <c r="Q595" s="7"/>
      <c r="R595" s="7"/>
      <c r="S595" s="7"/>
    </row>
    <row r="596" spans="2:19" ht="12.75">
      <c r="B596" s="7"/>
      <c r="C596" s="7"/>
      <c r="D596" s="7"/>
      <c r="E596" s="7"/>
      <c r="F596" s="7"/>
      <c r="G596" s="7"/>
      <c r="H596" s="7"/>
      <c r="I596" s="7"/>
      <c r="J596" s="79"/>
      <c r="K596" s="7"/>
      <c r="L596" s="7"/>
      <c r="M596" s="7"/>
      <c r="N596" s="7"/>
      <c r="O596" s="7"/>
      <c r="P596" s="7"/>
      <c r="Q596" s="7"/>
      <c r="R596" s="7"/>
      <c r="S596" s="7"/>
    </row>
    <row r="597" spans="2:19" ht="12.75">
      <c r="B597" s="7"/>
      <c r="C597" s="7"/>
      <c r="D597" s="7"/>
      <c r="E597" s="7"/>
      <c r="F597" s="7"/>
      <c r="G597" s="7"/>
      <c r="H597" s="7"/>
      <c r="I597" s="7"/>
      <c r="J597" s="79"/>
      <c r="K597" s="7"/>
      <c r="L597" s="7"/>
      <c r="M597" s="7"/>
      <c r="N597" s="7"/>
      <c r="O597" s="7"/>
      <c r="P597" s="7"/>
      <c r="Q597" s="7"/>
      <c r="R597" s="7"/>
      <c r="S597" s="7"/>
    </row>
    <row r="598" spans="2:19" ht="12.75">
      <c r="B598" s="7"/>
      <c r="C598" s="7"/>
      <c r="D598" s="7"/>
      <c r="E598" s="7"/>
      <c r="F598" s="7"/>
      <c r="G598" s="7"/>
      <c r="H598" s="7"/>
      <c r="I598" s="7"/>
      <c r="J598" s="79"/>
      <c r="K598" s="7"/>
      <c r="L598" s="7"/>
      <c r="M598" s="7"/>
      <c r="N598" s="7"/>
      <c r="O598" s="7"/>
      <c r="P598" s="7"/>
      <c r="Q598" s="7"/>
      <c r="R598" s="7"/>
      <c r="S598" s="7"/>
    </row>
    <row r="599" spans="2:19" ht="12.75">
      <c r="B599" s="7"/>
      <c r="C599" s="7"/>
      <c r="D599" s="7"/>
      <c r="E599" s="7"/>
      <c r="F599" s="7"/>
      <c r="G599" s="7"/>
      <c r="H599" s="7"/>
      <c r="I599" s="7"/>
      <c r="J599" s="79"/>
      <c r="K599" s="7"/>
      <c r="L599" s="7"/>
      <c r="M599" s="7"/>
      <c r="N599" s="7"/>
      <c r="O599" s="7"/>
      <c r="P599" s="7"/>
      <c r="Q599" s="7"/>
      <c r="R599" s="7"/>
      <c r="S599" s="7"/>
    </row>
    <row r="600" spans="2:19" ht="12.75">
      <c r="B600" s="7"/>
      <c r="C600" s="7"/>
      <c r="D600" s="7"/>
      <c r="E600" s="7"/>
      <c r="F600" s="7"/>
      <c r="G600" s="7"/>
      <c r="H600" s="7"/>
      <c r="I600" s="7"/>
      <c r="J600" s="79"/>
      <c r="K600" s="7"/>
      <c r="L600" s="7"/>
      <c r="M600" s="7"/>
      <c r="N600" s="7"/>
      <c r="O600" s="7"/>
      <c r="P600" s="7"/>
      <c r="Q600" s="7"/>
      <c r="R600" s="7"/>
      <c r="S600" s="7"/>
    </row>
    <row r="601" spans="2:19" ht="12.75">
      <c r="B601" s="7"/>
      <c r="C601" s="7"/>
      <c r="D601" s="7"/>
      <c r="E601" s="7"/>
      <c r="F601" s="7"/>
      <c r="G601" s="7"/>
      <c r="H601" s="7"/>
      <c r="I601" s="7"/>
      <c r="J601" s="79"/>
      <c r="K601" s="7"/>
      <c r="L601" s="7"/>
      <c r="M601" s="7"/>
      <c r="N601" s="7"/>
      <c r="O601" s="7"/>
      <c r="P601" s="7"/>
      <c r="Q601" s="7"/>
      <c r="R601" s="7"/>
      <c r="S601" s="7"/>
    </row>
    <row r="602" spans="2:19" ht="12.75">
      <c r="B602" s="7"/>
      <c r="C602" s="7"/>
      <c r="D602" s="7"/>
      <c r="E602" s="7"/>
      <c r="F602" s="7"/>
      <c r="G602" s="7"/>
      <c r="H602" s="7"/>
      <c r="I602" s="7"/>
      <c r="J602" s="79"/>
      <c r="K602" s="7"/>
      <c r="L602" s="7"/>
      <c r="M602" s="7"/>
      <c r="N602" s="7"/>
      <c r="O602" s="7"/>
      <c r="P602" s="7"/>
      <c r="Q602" s="7"/>
      <c r="R602" s="7"/>
      <c r="S602" s="7"/>
    </row>
    <row r="603" spans="2:19" ht="12.75">
      <c r="B603" s="7"/>
      <c r="C603" s="7"/>
      <c r="D603" s="7"/>
      <c r="E603" s="7"/>
      <c r="F603" s="7"/>
      <c r="G603" s="7"/>
      <c r="H603" s="7"/>
      <c r="I603" s="7"/>
      <c r="J603" s="79"/>
      <c r="K603" s="7"/>
      <c r="L603" s="7"/>
      <c r="M603" s="7"/>
      <c r="N603" s="7"/>
      <c r="O603" s="7"/>
      <c r="P603" s="7"/>
      <c r="Q603" s="7"/>
      <c r="R603" s="7"/>
      <c r="S603" s="7"/>
    </row>
    <row r="604" spans="2:19" ht="12.75">
      <c r="B604" s="7"/>
      <c r="C604" s="7"/>
      <c r="D604" s="7"/>
      <c r="E604" s="7"/>
      <c r="F604" s="7"/>
      <c r="G604" s="7"/>
      <c r="H604" s="7"/>
      <c r="I604" s="7"/>
      <c r="J604" s="79"/>
      <c r="K604" s="7"/>
      <c r="L604" s="7"/>
      <c r="M604" s="7"/>
      <c r="N604" s="7"/>
      <c r="O604" s="7"/>
      <c r="P604" s="7"/>
      <c r="Q604" s="7"/>
      <c r="R604" s="7"/>
      <c r="S604" s="7"/>
    </row>
    <row r="605" spans="2:19" ht="12.75">
      <c r="B605" s="7"/>
      <c r="C605" s="7"/>
      <c r="D605" s="7"/>
      <c r="E605" s="7"/>
      <c r="F605" s="7"/>
      <c r="G605" s="7"/>
      <c r="H605" s="7"/>
      <c r="I605" s="7"/>
      <c r="J605" s="79"/>
      <c r="K605" s="7"/>
      <c r="L605" s="7"/>
      <c r="M605" s="7"/>
      <c r="N605" s="7"/>
      <c r="O605" s="7"/>
      <c r="P605" s="7"/>
      <c r="Q605" s="7"/>
      <c r="R605" s="7"/>
      <c r="S605" s="7"/>
    </row>
    <row r="606" spans="2:19" ht="12.75">
      <c r="B606" s="7"/>
      <c r="C606" s="7"/>
      <c r="D606" s="7"/>
      <c r="E606" s="7"/>
      <c r="F606" s="7"/>
      <c r="G606" s="7"/>
      <c r="H606" s="7"/>
      <c r="I606" s="7"/>
      <c r="J606" s="79"/>
      <c r="K606" s="7"/>
      <c r="L606" s="7"/>
      <c r="M606" s="7"/>
      <c r="N606" s="7"/>
      <c r="O606" s="7"/>
      <c r="P606" s="7"/>
      <c r="Q606" s="7"/>
      <c r="R606" s="7"/>
      <c r="S606" s="7"/>
    </row>
    <row r="607" spans="2:19" ht="12.75">
      <c r="B607" s="7"/>
      <c r="C607" s="7"/>
      <c r="D607" s="7"/>
      <c r="E607" s="7"/>
      <c r="F607" s="7"/>
      <c r="G607" s="7"/>
      <c r="H607" s="7"/>
      <c r="I607" s="7"/>
      <c r="J607" s="79"/>
      <c r="K607" s="7"/>
      <c r="L607" s="7"/>
      <c r="M607" s="7"/>
      <c r="N607" s="7"/>
      <c r="O607" s="7"/>
      <c r="P607" s="7"/>
      <c r="Q607" s="7"/>
      <c r="R607" s="7"/>
      <c r="S607" s="7"/>
    </row>
    <row r="608" spans="2:19" ht="12.75">
      <c r="B608" s="7"/>
      <c r="C608" s="7"/>
      <c r="D608" s="7"/>
      <c r="E608" s="7"/>
      <c r="F608" s="7"/>
      <c r="G608" s="7"/>
      <c r="H608" s="7"/>
      <c r="I608" s="7"/>
      <c r="J608" s="79"/>
      <c r="K608" s="7"/>
      <c r="L608" s="7"/>
      <c r="M608" s="7"/>
      <c r="N608" s="7"/>
      <c r="O608" s="7"/>
      <c r="P608" s="7"/>
      <c r="Q608" s="7"/>
      <c r="R608" s="7"/>
      <c r="S608" s="7"/>
    </row>
    <row r="609" spans="2:19" ht="12.75">
      <c r="B609" s="7"/>
      <c r="C609" s="7"/>
      <c r="D609" s="7"/>
      <c r="E609" s="7"/>
      <c r="F609" s="7"/>
      <c r="G609" s="7"/>
      <c r="H609" s="7"/>
      <c r="I609" s="7"/>
      <c r="J609" s="79"/>
      <c r="K609" s="7"/>
      <c r="L609" s="7"/>
      <c r="M609" s="7"/>
      <c r="N609" s="7"/>
      <c r="O609" s="7"/>
      <c r="P609" s="7"/>
      <c r="Q609" s="7"/>
      <c r="R609" s="7"/>
      <c r="S609" s="7"/>
    </row>
    <row r="610" spans="2:19" ht="12.75">
      <c r="B610" s="7"/>
      <c r="C610" s="7"/>
      <c r="D610" s="7"/>
      <c r="E610" s="7"/>
      <c r="F610" s="7"/>
      <c r="G610" s="7"/>
      <c r="H610" s="7"/>
      <c r="I610" s="7"/>
      <c r="J610" s="79"/>
      <c r="K610" s="7"/>
      <c r="L610" s="7"/>
      <c r="M610" s="7"/>
      <c r="N610" s="7"/>
      <c r="O610" s="7"/>
      <c r="P610" s="7"/>
      <c r="Q610" s="7"/>
      <c r="R610" s="7"/>
      <c r="S610" s="7"/>
    </row>
    <row r="611" spans="2:19" ht="12.75">
      <c r="B611" s="7"/>
      <c r="C611" s="7"/>
      <c r="D611" s="7"/>
      <c r="E611" s="7"/>
      <c r="F611" s="7"/>
      <c r="G611" s="7"/>
      <c r="H611" s="7"/>
      <c r="I611" s="7"/>
      <c r="J611" s="79"/>
      <c r="K611" s="7"/>
      <c r="L611" s="7"/>
      <c r="M611" s="7"/>
      <c r="N611" s="7"/>
      <c r="O611" s="7"/>
      <c r="P611" s="7"/>
      <c r="Q611" s="7"/>
      <c r="R611" s="7"/>
      <c r="S611" s="7"/>
    </row>
    <row r="612" spans="2:19" ht="12.75">
      <c r="B612" s="7"/>
      <c r="C612" s="7"/>
      <c r="D612" s="7"/>
      <c r="E612" s="7"/>
      <c r="F612" s="7"/>
      <c r="G612" s="7"/>
      <c r="H612" s="7"/>
      <c r="I612" s="7"/>
      <c r="J612" s="79"/>
      <c r="K612" s="7"/>
      <c r="L612" s="7"/>
      <c r="M612" s="7"/>
      <c r="N612" s="7"/>
      <c r="O612" s="7"/>
      <c r="P612" s="7"/>
      <c r="Q612" s="7"/>
      <c r="R612" s="7"/>
      <c r="S612" s="7"/>
    </row>
    <row r="613" spans="2:19" ht="12.75">
      <c r="B613" s="7"/>
      <c r="C613" s="7"/>
      <c r="D613" s="7"/>
      <c r="E613" s="7"/>
      <c r="F613" s="7"/>
      <c r="G613" s="7"/>
      <c r="H613" s="7"/>
      <c r="I613" s="7"/>
      <c r="J613" s="79"/>
      <c r="K613" s="7"/>
      <c r="L613" s="7"/>
      <c r="M613" s="7"/>
      <c r="N613" s="7"/>
      <c r="O613" s="7"/>
      <c r="P613" s="7"/>
      <c r="Q613" s="7"/>
      <c r="R613" s="7"/>
      <c r="S613" s="7"/>
    </row>
    <row r="614" spans="2:19" ht="12.75">
      <c r="B614" s="7"/>
      <c r="C614" s="7"/>
      <c r="D614" s="7"/>
      <c r="E614" s="7"/>
      <c r="F614" s="7"/>
      <c r="G614" s="7"/>
      <c r="H614" s="7"/>
      <c r="I614" s="7"/>
      <c r="J614" s="79"/>
      <c r="K614" s="7"/>
      <c r="L614" s="7"/>
      <c r="M614" s="7"/>
      <c r="N614" s="7"/>
      <c r="O614" s="7"/>
      <c r="P614" s="7"/>
      <c r="Q614" s="7"/>
      <c r="R614" s="7"/>
      <c r="S614" s="7"/>
    </row>
    <row r="615" spans="2:19" ht="12.75">
      <c r="B615" s="7"/>
      <c r="C615" s="7"/>
      <c r="D615" s="7"/>
      <c r="E615" s="7"/>
      <c r="F615" s="7"/>
      <c r="G615" s="7"/>
      <c r="H615" s="7"/>
      <c r="I615" s="7"/>
      <c r="J615" s="79"/>
      <c r="K615" s="7"/>
      <c r="L615" s="7"/>
      <c r="M615" s="7"/>
      <c r="N615" s="7"/>
      <c r="O615" s="7"/>
      <c r="P615" s="7"/>
      <c r="Q615" s="7"/>
      <c r="R615" s="7"/>
      <c r="S615" s="7"/>
    </row>
    <row r="616" spans="2:19" ht="12.75">
      <c r="B616" s="7"/>
      <c r="C616" s="7"/>
      <c r="D616" s="7"/>
      <c r="E616" s="7"/>
      <c r="F616" s="7"/>
      <c r="G616" s="7"/>
      <c r="H616" s="7"/>
      <c r="I616" s="7"/>
      <c r="J616" s="79"/>
      <c r="K616" s="7"/>
      <c r="L616" s="7"/>
      <c r="M616" s="7"/>
      <c r="N616" s="7"/>
      <c r="O616" s="7"/>
      <c r="P616" s="7"/>
      <c r="Q616" s="7"/>
      <c r="R616" s="7"/>
      <c r="S616" s="7"/>
    </row>
    <row r="617" spans="2:19" ht="12.75">
      <c r="B617" s="7"/>
      <c r="C617" s="7"/>
      <c r="D617" s="7"/>
      <c r="E617" s="7"/>
      <c r="F617" s="7"/>
      <c r="G617" s="7"/>
      <c r="H617" s="7"/>
      <c r="I617" s="7"/>
      <c r="J617" s="79"/>
      <c r="K617" s="7"/>
      <c r="L617" s="7"/>
      <c r="M617" s="7"/>
      <c r="N617" s="7"/>
      <c r="O617" s="7"/>
      <c r="P617" s="7"/>
      <c r="Q617" s="7"/>
      <c r="R617" s="7"/>
      <c r="S617" s="7"/>
    </row>
    <row r="618" spans="2:19" ht="12.75">
      <c r="B618" s="7"/>
      <c r="C618" s="7"/>
      <c r="D618" s="7"/>
      <c r="E618" s="7"/>
      <c r="F618" s="7"/>
      <c r="G618" s="7"/>
      <c r="H618" s="7"/>
      <c r="I618" s="7"/>
      <c r="J618" s="79"/>
      <c r="K618" s="7"/>
      <c r="L618" s="7"/>
      <c r="M618" s="7"/>
      <c r="N618" s="7"/>
      <c r="O618" s="7"/>
      <c r="P618" s="7"/>
      <c r="Q618" s="7"/>
      <c r="R618" s="7"/>
      <c r="S618" s="7"/>
    </row>
    <row r="619" spans="2:19" ht="12.75">
      <c r="B619" s="7"/>
      <c r="C619" s="7"/>
      <c r="D619" s="7"/>
      <c r="E619" s="7"/>
      <c r="F619" s="7"/>
      <c r="G619" s="7"/>
      <c r="H619" s="7"/>
      <c r="I619" s="7"/>
      <c r="J619" s="79"/>
      <c r="K619" s="7"/>
      <c r="L619" s="7"/>
      <c r="M619" s="7"/>
      <c r="N619" s="7"/>
      <c r="O619" s="7"/>
      <c r="P619" s="7"/>
      <c r="Q619" s="7"/>
      <c r="R619" s="7"/>
      <c r="S619" s="7"/>
    </row>
    <row r="620" spans="2:19" ht="12.75">
      <c r="B620" s="7"/>
      <c r="C620" s="7"/>
      <c r="D620" s="7"/>
      <c r="E620" s="7"/>
      <c r="F620" s="7"/>
      <c r="G620" s="7"/>
      <c r="H620" s="7"/>
      <c r="I620" s="7"/>
      <c r="J620" s="79"/>
      <c r="K620" s="7"/>
      <c r="L620" s="7"/>
      <c r="M620" s="7"/>
      <c r="N620" s="7"/>
      <c r="O620" s="7"/>
      <c r="P620" s="7"/>
      <c r="Q620" s="7"/>
      <c r="R620" s="7"/>
      <c r="S620" s="7"/>
    </row>
    <row r="621" spans="2:19" ht="12.75">
      <c r="B621" s="7"/>
      <c r="C621" s="7"/>
      <c r="D621" s="7"/>
      <c r="E621" s="7"/>
      <c r="F621" s="7"/>
      <c r="G621" s="7"/>
      <c r="H621" s="7"/>
      <c r="I621" s="7"/>
      <c r="J621" s="79"/>
      <c r="K621" s="7"/>
      <c r="L621" s="7"/>
      <c r="M621" s="7"/>
      <c r="N621" s="7"/>
      <c r="O621" s="7"/>
      <c r="P621" s="7"/>
      <c r="Q621" s="7"/>
      <c r="R621" s="7"/>
      <c r="S621" s="7"/>
    </row>
    <row r="622" spans="2:19" ht="12.75">
      <c r="B622" s="7"/>
      <c r="C622" s="7"/>
      <c r="D622" s="7"/>
      <c r="E622" s="7"/>
      <c r="F622" s="7"/>
      <c r="G622" s="7"/>
      <c r="H622" s="7"/>
      <c r="I622" s="7"/>
      <c r="J622" s="79"/>
      <c r="K622" s="7"/>
      <c r="L622" s="7"/>
      <c r="M622" s="7"/>
      <c r="N622" s="7"/>
      <c r="O622" s="7"/>
      <c r="P622" s="7"/>
      <c r="Q622" s="7"/>
      <c r="R622" s="7"/>
      <c r="S622" s="7"/>
    </row>
    <row r="623" spans="2:19" ht="12.75">
      <c r="B623" s="7"/>
      <c r="C623" s="7"/>
      <c r="D623" s="7"/>
      <c r="E623" s="7"/>
      <c r="F623" s="7"/>
      <c r="G623" s="7"/>
      <c r="H623" s="7"/>
      <c r="I623" s="7"/>
      <c r="J623" s="79"/>
      <c r="K623" s="7"/>
      <c r="L623" s="7"/>
      <c r="M623" s="7"/>
      <c r="N623" s="7"/>
      <c r="O623" s="7"/>
      <c r="P623" s="7"/>
      <c r="Q623" s="7"/>
      <c r="R623" s="7"/>
      <c r="S623" s="7"/>
    </row>
    <row r="624" spans="2:19" ht="12.75">
      <c r="B624" s="7"/>
      <c r="C624" s="7"/>
      <c r="D624" s="7"/>
      <c r="E624" s="7"/>
      <c r="F624" s="7"/>
      <c r="G624" s="7"/>
      <c r="H624" s="7"/>
      <c r="I624" s="7"/>
      <c r="J624" s="79"/>
      <c r="K624" s="7"/>
      <c r="L624" s="7"/>
      <c r="M624" s="7"/>
      <c r="N624" s="7"/>
      <c r="O624" s="7"/>
      <c r="P624" s="7"/>
      <c r="Q624" s="7"/>
      <c r="R624" s="7"/>
      <c r="S624" s="7"/>
    </row>
    <row r="625" spans="2:19" ht="12.75">
      <c r="B625" s="7"/>
      <c r="C625" s="7"/>
      <c r="D625" s="7"/>
      <c r="E625" s="7"/>
      <c r="F625" s="7"/>
      <c r="G625" s="7"/>
      <c r="H625" s="7"/>
      <c r="I625" s="7"/>
      <c r="J625" s="79"/>
      <c r="K625" s="7"/>
      <c r="L625" s="7"/>
      <c r="M625" s="7"/>
      <c r="N625" s="7"/>
      <c r="O625" s="7"/>
      <c r="P625" s="7"/>
      <c r="Q625" s="7"/>
      <c r="R625" s="7"/>
      <c r="S625" s="7"/>
    </row>
    <row r="626" spans="2:19" ht="12.75">
      <c r="B626" s="7"/>
      <c r="C626" s="7"/>
      <c r="D626" s="7"/>
      <c r="E626" s="7"/>
      <c r="F626" s="7"/>
      <c r="G626" s="7"/>
      <c r="H626" s="7"/>
      <c r="I626" s="7"/>
      <c r="J626" s="79"/>
      <c r="K626" s="7"/>
      <c r="L626" s="7"/>
      <c r="M626" s="7"/>
      <c r="N626" s="7"/>
      <c r="O626" s="7"/>
      <c r="P626" s="7"/>
      <c r="Q626" s="7"/>
      <c r="R626" s="7"/>
      <c r="S626" s="7"/>
    </row>
    <row r="627" spans="2:19" ht="12.75">
      <c r="B627" s="7"/>
      <c r="C627" s="7"/>
      <c r="D627" s="7"/>
      <c r="E627" s="7"/>
      <c r="F627" s="7"/>
      <c r="G627" s="7"/>
      <c r="H627" s="7"/>
      <c r="I627" s="7"/>
      <c r="J627" s="79"/>
      <c r="K627" s="7"/>
      <c r="L627" s="7"/>
      <c r="M627" s="7"/>
      <c r="N627" s="7"/>
      <c r="O627" s="7"/>
      <c r="P627" s="7"/>
      <c r="Q627" s="7"/>
      <c r="R627" s="7"/>
      <c r="S627" s="7"/>
    </row>
    <row r="628" spans="2:19" ht="12.75">
      <c r="B628" s="7"/>
      <c r="C628" s="7"/>
      <c r="D628" s="7"/>
      <c r="E628" s="7"/>
      <c r="F628" s="7"/>
      <c r="G628" s="7"/>
      <c r="H628" s="7"/>
      <c r="I628" s="7"/>
      <c r="J628" s="79"/>
      <c r="K628" s="7"/>
      <c r="L628" s="7"/>
      <c r="M628" s="7"/>
      <c r="N628" s="7"/>
      <c r="O628" s="7"/>
      <c r="P628" s="7"/>
      <c r="Q628" s="7"/>
      <c r="R628" s="7"/>
      <c r="S628" s="7"/>
    </row>
    <row r="629" spans="2:19" ht="12.75">
      <c r="B629" s="7"/>
      <c r="C629" s="7"/>
      <c r="D629" s="7"/>
      <c r="E629" s="7"/>
      <c r="F629" s="7"/>
      <c r="G629" s="7"/>
      <c r="H629" s="7"/>
      <c r="I629" s="7"/>
      <c r="J629" s="79"/>
      <c r="K629" s="7"/>
      <c r="L629" s="7"/>
      <c r="M629" s="7"/>
      <c r="N629" s="7"/>
      <c r="O629" s="7"/>
      <c r="P629" s="7"/>
      <c r="Q629" s="7"/>
      <c r="R629" s="7"/>
      <c r="S629" s="7"/>
    </row>
    <row r="630" spans="2:19" ht="12.75">
      <c r="B630" s="7"/>
      <c r="C630" s="7"/>
      <c r="D630" s="7"/>
      <c r="E630" s="7"/>
      <c r="F630" s="7"/>
      <c r="G630" s="7"/>
      <c r="H630" s="7"/>
      <c r="I630" s="7"/>
      <c r="J630" s="79"/>
      <c r="K630" s="7"/>
      <c r="L630" s="7"/>
      <c r="M630" s="7"/>
      <c r="N630" s="7"/>
      <c r="O630" s="7"/>
      <c r="P630" s="7"/>
      <c r="Q630" s="7"/>
      <c r="R630" s="7"/>
      <c r="S630" s="7"/>
    </row>
    <row r="631" spans="2:19" ht="12.75">
      <c r="B631" s="7"/>
      <c r="C631" s="7"/>
      <c r="D631" s="7"/>
      <c r="E631" s="7"/>
      <c r="F631" s="7"/>
      <c r="G631" s="7"/>
      <c r="H631" s="7"/>
      <c r="I631" s="7"/>
      <c r="J631" s="79"/>
      <c r="K631" s="7"/>
      <c r="L631" s="7"/>
      <c r="M631" s="7"/>
      <c r="N631" s="7"/>
      <c r="O631" s="7"/>
      <c r="P631" s="7"/>
      <c r="Q631" s="7"/>
      <c r="R631" s="7"/>
      <c r="S631" s="7"/>
    </row>
    <row r="632" spans="2:19" ht="12.75">
      <c r="B632" s="7"/>
      <c r="C632" s="7"/>
      <c r="D632" s="7"/>
      <c r="E632" s="7"/>
      <c r="F632" s="7"/>
      <c r="G632" s="7"/>
      <c r="H632" s="7"/>
      <c r="I632" s="7"/>
      <c r="J632" s="79"/>
      <c r="K632" s="7"/>
      <c r="L632" s="7"/>
      <c r="M632" s="7"/>
      <c r="N632" s="7"/>
      <c r="O632" s="7"/>
      <c r="P632" s="7"/>
      <c r="Q632" s="7"/>
      <c r="R632" s="7"/>
      <c r="S632" s="7"/>
    </row>
    <row r="633" spans="2:19" ht="12.75">
      <c r="B633" s="7"/>
      <c r="C633" s="7"/>
      <c r="D633" s="7"/>
      <c r="E633" s="7"/>
      <c r="F633" s="7"/>
      <c r="G633" s="7"/>
      <c r="H633" s="7"/>
      <c r="I633" s="7"/>
      <c r="J633" s="79"/>
      <c r="K633" s="7"/>
      <c r="L633" s="7"/>
      <c r="M633" s="7"/>
      <c r="N633" s="7"/>
      <c r="O633" s="7"/>
      <c r="P633" s="7"/>
      <c r="Q633" s="7"/>
      <c r="R633" s="7"/>
      <c r="S633" s="7"/>
    </row>
    <row r="634" spans="2:19" ht="12.75">
      <c r="B634" s="7"/>
      <c r="C634" s="7"/>
      <c r="D634" s="7"/>
      <c r="E634" s="7"/>
      <c r="F634" s="7"/>
      <c r="G634" s="7"/>
      <c r="H634" s="7"/>
      <c r="I634" s="7"/>
      <c r="J634" s="79"/>
      <c r="K634" s="7"/>
      <c r="L634" s="7"/>
      <c r="M634" s="7"/>
      <c r="N634" s="7"/>
      <c r="O634" s="7"/>
      <c r="P634" s="7"/>
      <c r="Q634" s="7"/>
      <c r="R634" s="7"/>
      <c r="S634" s="7"/>
    </row>
    <row r="635" spans="2:19" ht="12.75">
      <c r="B635" s="7"/>
      <c r="C635" s="7"/>
      <c r="D635" s="7"/>
      <c r="E635" s="7"/>
      <c r="F635" s="7"/>
      <c r="G635" s="7"/>
      <c r="H635" s="7"/>
      <c r="I635" s="7"/>
      <c r="J635" s="79"/>
      <c r="K635" s="7"/>
      <c r="L635" s="7"/>
      <c r="M635" s="7"/>
      <c r="N635" s="7"/>
      <c r="O635" s="7"/>
      <c r="P635" s="7"/>
      <c r="Q635" s="7"/>
      <c r="R635" s="7"/>
      <c r="S635" s="7"/>
    </row>
    <row r="636" spans="2:19" ht="12.75">
      <c r="B636" s="7"/>
      <c r="C636" s="7"/>
      <c r="D636" s="7"/>
      <c r="E636" s="7"/>
      <c r="F636" s="7"/>
      <c r="G636" s="7"/>
      <c r="H636" s="7"/>
      <c r="I636" s="7"/>
      <c r="J636" s="79"/>
      <c r="K636" s="7"/>
      <c r="L636" s="7"/>
      <c r="M636" s="7"/>
      <c r="N636" s="7"/>
      <c r="O636" s="7"/>
      <c r="P636" s="7"/>
      <c r="Q636" s="7"/>
      <c r="R636" s="7"/>
      <c r="S636" s="7"/>
    </row>
    <row r="637" spans="2:19" ht="12.75">
      <c r="B637" s="7"/>
      <c r="C637" s="7"/>
      <c r="D637" s="7"/>
      <c r="E637" s="7"/>
      <c r="F637" s="7"/>
      <c r="G637" s="7"/>
      <c r="H637" s="7"/>
      <c r="I637" s="7"/>
      <c r="J637" s="79"/>
      <c r="K637" s="7"/>
      <c r="L637" s="7"/>
      <c r="M637" s="7"/>
      <c r="N637" s="7"/>
      <c r="O637" s="7"/>
      <c r="P637" s="7"/>
      <c r="Q637" s="7"/>
      <c r="R637" s="7"/>
      <c r="S637" s="7"/>
    </row>
    <row r="638" spans="2:19" ht="12.75">
      <c r="B638" s="7"/>
      <c r="C638" s="7"/>
      <c r="D638" s="7"/>
      <c r="E638" s="7"/>
      <c r="F638" s="7"/>
      <c r="G638" s="7"/>
      <c r="H638" s="7"/>
      <c r="I638" s="7"/>
      <c r="J638" s="79"/>
      <c r="K638" s="7"/>
      <c r="L638" s="7"/>
      <c r="M638" s="7"/>
      <c r="N638" s="7"/>
      <c r="O638" s="7"/>
      <c r="P638" s="7"/>
      <c r="Q638" s="7"/>
      <c r="R638" s="7"/>
      <c r="S638" s="7"/>
    </row>
    <row r="639" spans="2:19" ht="12.75">
      <c r="B639" s="7"/>
      <c r="C639" s="7"/>
      <c r="D639" s="7"/>
      <c r="E639" s="7"/>
      <c r="F639" s="7"/>
      <c r="G639" s="7"/>
      <c r="H639" s="7"/>
      <c r="I639" s="7"/>
      <c r="J639" s="79"/>
      <c r="K639" s="7"/>
      <c r="L639" s="7"/>
      <c r="M639" s="7"/>
      <c r="N639" s="7"/>
      <c r="O639" s="7"/>
      <c r="P639" s="7"/>
      <c r="Q639" s="7"/>
      <c r="R639" s="7"/>
      <c r="S639" s="7"/>
    </row>
    <row r="640" spans="2:19" ht="12.75">
      <c r="B640" s="7"/>
      <c r="C640" s="7"/>
      <c r="D640" s="7"/>
      <c r="E640" s="7"/>
      <c r="F640" s="7"/>
      <c r="G640" s="7"/>
      <c r="H640" s="7"/>
      <c r="I640" s="7"/>
      <c r="J640" s="79"/>
      <c r="K640" s="7"/>
      <c r="L640" s="7"/>
      <c r="M640" s="7"/>
      <c r="N640" s="7"/>
      <c r="O640" s="7"/>
      <c r="P640" s="7"/>
      <c r="Q640" s="7"/>
      <c r="R640" s="7"/>
      <c r="S640" s="7"/>
    </row>
    <row r="641" spans="2:19" ht="12.75">
      <c r="B641" s="7"/>
      <c r="C641" s="7"/>
      <c r="D641" s="7"/>
      <c r="E641" s="7"/>
      <c r="F641" s="7"/>
      <c r="G641" s="7"/>
      <c r="H641" s="7"/>
      <c r="I641" s="7"/>
      <c r="J641" s="79"/>
      <c r="K641" s="7"/>
      <c r="L641" s="7"/>
      <c r="M641" s="7"/>
      <c r="N641" s="7"/>
      <c r="O641" s="7"/>
      <c r="P641" s="7"/>
      <c r="Q641" s="7"/>
      <c r="R641" s="7"/>
      <c r="S641" s="7"/>
    </row>
    <row r="642" spans="2:19" ht="12.75">
      <c r="B642" s="7"/>
      <c r="C642" s="7"/>
      <c r="D642" s="7"/>
      <c r="E642" s="7"/>
      <c r="F642" s="7"/>
      <c r="G642" s="7"/>
      <c r="H642" s="7"/>
      <c r="I642" s="7"/>
      <c r="J642" s="79"/>
      <c r="K642" s="7"/>
      <c r="L642" s="7"/>
      <c r="M642" s="7"/>
      <c r="N642" s="7"/>
      <c r="O642" s="7"/>
      <c r="P642" s="7"/>
      <c r="Q642" s="7"/>
      <c r="R642" s="7"/>
      <c r="S642" s="7"/>
    </row>
    <row r="643" spans="2:19" ht="12.75">
      <c r="B643" s="7"/>
      <c r="C643" s="7"/>
      <c r="D643" s="7"/>
      <c r="E643" s="7"/>
      <c r="F643" s="7"/>
      <c r="G643" s="7"/>
      <c r="H643" s="7"/>
      <c r="I643" s="7"/>
      <c r="J643" s="79"/>
      <c r="K643" s="7"/>
      <c r="L643" s="7"/>
      <c r="M643" s="7"/>
      <c r="N643" s="7"/>
      <c r="O643" s="7"/>
      <c r="P643" s="7"/>
      <c r="Q643" s="7"/>
      <c r="R643" s="7"/>
      <c r="S643" s="7"/>
    </row>
    <row r="644" spans="2:19" ht="12.75">
      <c r="B644" s="7"/>
      <c r="C644" s="7"/>
      <c r="D644" s="7"/>
      <c r="E644" s="7"/>
      <c r="F644" s="7"/>
      <c r="G644" s="7"/>
      <c r="H644" s="7"/>
      <c r="I644" s="7"/>
      <c r="J644" s="79"/>
      <c r="K644" s="7"/>
      <c r="L644" s="7"/>
      <c r="M644" s="7"/>
      <c r="N644" s="7"/>
      <c r="O644" s="7"/>
      <c r="P644" s="7"/>
      <c r="Q644" s="7"/>
      <c r="R644" s="7"/>
      <c r="S644" s="7"/>
    </row>
  </sheetData>
  <sheetProtection/>
  <mergeCells count="2">
    <mergeCell ref="T4:U4"/>
    <mergeCell ref="T3:U3"/>
  </mergeCells>
  <printOptions horizontalCentered="1" verticalCentered="1"/>
  <pageMargins left="0.7874015748031497" right="0.7874015748031497" top="0.7480314960629921" bottom="0.7480314960629921" header="0.5118110236220472" footer="0.5118110236220472"/>
  <pageSetup horizontalDpi="1200" verticalDpi="1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" t="e">
        <f>37.6*#REF!*(#REF!*#REF!*#REF!+#REF!*#REF!*#REF!)</f>
        <v>#REF!</v>
      </c>
    </row>
    <row r="2" ht="12.75">
      <c r="A2" s="6" t="e">
        <f>37.6*#REF!*(#REF!*#REF!*#REF!+#REF!*#REF!*#REF!)</f>
        <v>#REF!</v>
      </c>
    </row>
    <row r="3" ht="12.75">
      <c r="A3" s="52" t="e">
        <f>37.6*#REF!*(#REF!*#REF!*#REF!+#REF!*#REF!*#REF!)</f>
        <v>#REF!</v>
      </c>
    </row>
    <row r="4" ht="12.75">
      <c r="A4" s="6" t="e">
        <f>37.6*#REF!*(#REF!*#REF!*#REF!+#REF!*#REF!*#REF!)</f>
        <v>#REF!</v>
      </c>
    </row>
    <row r="5" ht="12.75">
      <c r="A5" s="6" t="e">
        <f>37.6*#REF!*(#REF!*#REF!*#REF!+#REF!*#REF!*#REF!)</f>
        <v>#REF!</v>
      </c>
    </row>
    <row r="6" ht="12.75">
      <c r="A6" s="6" t="e">
        <f>37.6*#REF!*(#REF!*#REF!*#REF!+#REF!*#REF!*#REF!)</f>
        <v>#REF!</v>
      </c>
    </row>
    <row r="7" ht="12.75">
      <c r="A7" s="6" t="e">
        <f>37.6*#REF!*(#REF!*#REF!*#REF!+#REF!*#REF!*#REF!)</f>
        <v>#REF!</v>
      </c>
    </row>
    <row r="8" ht="12.75">
      <c r="A8" s="6" t="e">
        <f>37.6*#REF!*(#REF!*#REF!*#REF!+#REF!*#REF!*#REF!)</f>
        <v>#REF!</v>
      </c>
    </row>
    <row r="9" ht="12.75">
      <c r="A9" s="6" t="e">
        <f>37.6*#REF!*(#REF!*#REF!*#REF!+#REF!*#REF!*#REF!)</f>
        <v>#REF!</v>
      </c>
    </row>
    <row r="10" ht="12.75">
      <c r="A10" s="6" t="e">
        <f>37.6*#REF!*(#REF!*#REF!*#REF!+#REF!*#REF!*#REF!)</f>
        <v>#REF!</v>
      </c>
    </row>
    <row r="11" ht="12.75">
      <c r="A11" s="6" t="e">
        <f>37.6*#REF!*(#REF!*#REF!*#REF!+#REF!*#REF!*#REF!)</f>
        <v>#REF!</v>
      </c>
    </row>
    <row r="12" ht="12.75">
      <c r="A12" s="6" t="e">
        <f>37.6*#REF!*(#REF!*#REF!*#REF!+#REF!*#REF!*#REF!)</f>
        <v>#REF!</v>
      </c>
    </row>
    <row r="13" ht="12.75">
      <c r="A13" s="6" t="e">
        <f>37.6*#REF!*(#REF!*#REF!*#REF!+#REF!*#REF!*#REF!)</f>
        <v>#REF!</v>
      </c>
    </row>
    <row r="14" ht="12.75">
      <c r="A14" s="6" t="e">
        <f>37.6*#REF!*(#REF!*#REF!*#REF!+#REF!*#REF!*#REF!)</f>
        <v>#REF!</v>
      </c>
    </row>
    <row r="15" ht="12.75">
      <c r="A15" s="6" t="e">
        <f>37.6*#REF!*(#REF!*#REF!*#REF!+#REF!*#REF!*#REF!)</f>
        <v>#REF!</v>
      </c>
    </row>
    <row r="16" ht="12.75">
      <c r="A16" s="6" t="e">
        <f>37.6*#REF!*(#REF!*#REF!*#REF!+#REF!*#REF!*#REF!)</f>
        <v>#REF!</v>
      </c>
    </row>
    <row r="17" ht="12.75">
      <c r="A17" s="6" t="e">
        <f>37.6*#REF!*(#REF!*#REF!*#REF!+#REF!*#REF!*#REF!)</f>
        <v>#REF!</v>
      </c>
    </row>
    <row r="18" ht="12.75">
      <c r="A18" s="6" t="e">
        <f>37.6*#REF!*(#REF!*#REF!*#REF!+#REF!*#REF!*#REF!)</f>
        <v>#REF!</v>
      </c>
    </row>
    <row r="19" ht="12.75">
      <c r="A19" s="6" t="e">
        <f>37.6*#REF!*(#REF!*#REF!*#REF!+#REF!*#REF!*#REF!)</f>
        <v>#REF!</v>
      </c>
    </row>
    <row r="20" ht="12.75">
      <c r="A20" s="6" t="e">
        <f>37.6*#REF!*(#REF!*#REF!*#REF!+#REF!*#REF!*#REF!)</f>
        <v>#REF!</v>
      </c>
    </row>
    <row r="21" ht="12.75">
      <c r="A21" s="6" t="e">
        <f>37.6*#REF!*(#REF!*#REF!*#REF!+#REF!*#REF!*#REF!)</f>
        <v>#REF!</v>
      </c>
    </row>
    <row r="22" ht="12.75">
      <c r="A22" s="6" t="e">
        <f>37.6*#REF!*(#REF!*#REF!*#REF!+#REF!*#REF!*#REF!)</f>
        <v>#REF!</v>
      </c>
    </row>
    <row r="23" ht="12.75">
      <c r="A23" s="6" t="e">
        <f>37.6*#REF!*(#REF!*#REF!*#REF!+#REF!*#REF!*#REF!)</f>
        <v>#REF!</v>
      </c>
    </row>
    <row r="24" ht="12.75">
      <c r="A24" s="6" t="e">
        <f>37.6*#REF!*(#REF!*#REF!*#REF!+#REF!*#REF!*#REF!)</f>
        <v>#REF!</v>
      </c>
    </row>
    <row r="25" ht="12.75">
      <c r="A25" s="6" t="e">
        <f>37.6*#REF!*(#REF!*#REF!*#REF!+#REF!*#REF!*#REF!)</f>
        <v>#REF!</v>
      </c>
    </row>
    <row r="26" ht="12.75">
      <c r="A26" s="6" t="e">
        <f>37.6*#REF!*(#REF!*#REF!*#REF!+#REF!*#REF!*#REF!)</f>
        <v>#REF!</v>
      </c>
    </row>
    <row r="27" ht="12.75">
      <c r="A27" s="6" t="e">
        <f>37.6*#REF!*(#REF!*#REF!*#REF!+#REF!*#REF!*#REF!)</f>
        <v>#REF!</v>
      </c>
    </row>
    <row r="28" ht="12.75">
      <c r="A28" s="6" t="e">
        <f>37.6*#REF!*(#REF!*#REF!*#REF!+#REF!*#REF!*#REF!)</f>
        <v>#REF!</v>
      </c>
    </row>
    <row r="29" ht="12.75">
      <c r="A29" s="6" t="e">
        <f>37.6*#REF!*(#REF!*#REF!*#REF!+#REF!*#REF!*#REF!)</f>
        <v>#REF!</v>
      </c>
    </row>
    <row r="30" ht="12.75">
      <c r="A30" s="6" t="e">
        <f>37.6*#REF!*(#REF!*#REF!*#REF!+#REF!*#REF!*#REF!)</f>
        <v>#REF!</v>
      </c>
    </row>
    <row r="31" ht="12.75">
      <c r="A31" s="6" t="e">
        <f>37.6*#REF!*(#REF!*#REF!*#REF!+#REF!*#REF!*#REF!)</f>
        <v>#REF!</v>
      </c>
    </row>
    <row r="32" ht="12.75">
      <c r="A32" s="6" t="e">
        <f>37.6*#REF!*(#REF!*#REF!*#REF!+#REF!*#REF!*#REF!)</f>
        <v>#REF!</v>
      </c>
    </row>
    <row r="33" ht="12.75">
      <c r="A33" s="6" t="e">
        <f>37.6*#REF!*(#REF!*#REF!*#REF!+#REF!*#REF!*#REF!)</f>
        <v>#REF!</v>
      </c>
    </row>
    <row r="34" ht="12.75">
      <c r="A34" s="6" t="e">
        <f>37.6*#REF!*(#REF!*#REF!*#REF!+#REF!*#REF!*#REF!)</f>
        <v>#REF!</v>
      </c>
    </row>
    <row r="35" ht="12.75">
      <c r="A35" s="6" t="e">
        <f>37.6*#REF!*(#REF!*#REF!*#REF!+#REF!*#REF!*#REF!)</f>
        <v>#REF!</v>
      </c>
    </row>
    <row r="36" ht="12.75">
      <c r="A36" s="6" t="e">
        <f>37.6*#REF!*(#REF!*#REF!*#REF!+#REF!*#REF!*#REF!)</f>
        <v>#REF!</v>
      </c>
    </row>
    <row r="37" ht="12.75">
      <c r="A37" s="6" t="e">
        <f>37.6*#REF!*(#REF!*#REF!*#REF!+#REF!*#REF!*#REF!)</f>
        <v>#REF!</v>
      </c>
    </row>
    <row r="38" ht="12.75">
      <c r="A38" s="6" t="e">
        <f>37.6*#REF!*(#REF!*#REF!*#REF!+#REF!*#REF!*#REF!)</f>
        <v>#REF!</v>
      </c>
    </row>
    <row r="39" ht="12.75">
      <c r="A39" s="6" t="e">
        <f>37.6*#REF!*(#REF!*#REF!*#REF!+#REF!*#REF!*#REF!)</f>
        <v>#REF!</v>
      </c>
    </row>
    <row r="40" ht="12.75">
      <c r="A40" s="6" t="e">
        <f>37.6*#REF!*(#REF!*#REF!*#REF!+#REF!*#REF!*#REF!)</f>
        <v>#REF!</v>
      </c>
    </row>
    <row r="41" ht="12.75">
      <c r="A41" s="6" t="e">
        <f>37.6*#REF!*(#REF!*#REF!*#REF!+#REF!*#REF!*#REF!)</f>
        <v>#REF!</v>
      </c>
    </row>
    <row r="42" ht="12.75">
      <c r="A42" s="6" t="e">
        <f>37.6*#REF!*(#REF!*#REF!*#REF!+#REF!*#REF!*#REF!)</f>
        <v>#REF!</v>
      </c>
    </row>
    <row r="43" ht="12.75">
      <c r="A43" s="6" t="e">
        <f>37.6*#REF!*(#REF!*#REF!*#REF!+#REF!*#REF!*#REF!)</f>
        <v>#REF!</v>
      </c>
    </row>
    <row r="44" ht="12.75">
      <c r="A44" s="6" t="e">
        <f>37.6*#REF!*(#REF!*#REF!*#REF!+#REF!*#REF!*#REF!)</f>
        <v>#REF!</v>
      </c>
    </row>
    <row r="45" ht="12.75">
      <c r="A45" s="6" t="e">
        <f>37.6*#REF!*(#REF!*#REF!*#REF!+#REF!*#REF!*#REF!)</f>
        <v>#REF!</v>
      </c>
    </row>
    <row r="46" ht="12.75">
      <c r="A46" s="6" t="e">
        <f>37.6*#REF!*(#REF!*#REF!*#REF!+#REF!*#REF!*#REF!)</f>
        <v>#REF!</v>
      </c>
    </row>
    <row r="47" ht="12.75">
      <c r="A47" s="6" t="e">
        <f>37.6*#REF!*(#REF!*#REF!*#REF!+#REF!*#REF!*#REF!)</f>
        <v>#REF!</v>
      </c>
    </row>
    <row r="48" ht="12.75">
      <c r="A48" s="6" t="e">
        <f>37.6*#REF!*(#REF!*#REF!*#REF!+#REF!*#REF!*#REF!)</f>
        <v>#REF!</v>
      </c>
    </row>
    <row r="49" ht="12.75">
      <c r="A49" s="6" t="e">
        <f>37.6*#REF!*(#REF!*#REF!*#REF!+#REF!*#REF!*#REF!)</f>
        <v>#REF!</v>
      </c>
    </row>
    <row r="50" ht="12.75">
      <c r="A50" s="6" t="e">
        <f>37.6*#REF!*(#REF!*#REF!*#REF!+#REF!*#REF!*#REF!)</f>
        <v>#REF!</v>
      </c>
    </row>
    <row r="51" ht="12.75">
      <c r="A51" s="6" t="e">
        <f>37.6*#REF!*(#REF!*#REF!*#REF!+#REF!*#REF!*#REF!)</f>
        <v>#REF!</v>
      </c>
    </row>
    <row r="52" ht="12.75">
      <c r="A52" s="6" t="e">
        <f>37.6*#REF!*(#REF!*#REF!*#REF!+#REF!*#REF!*#REF!)</f>
        <v>#REF!</v>
      </c>
    </row>
    <row r="53" ht="12.75">
      <c r="A53" s="6" t="e">
        <f>37.6*#REF!*(#REF!*#REF!*#REF!+#REF!*#REF!*#REF!)</f>
        <v>#REF!</v>
      </c>
    </row>
    <row r="54" ht="12.75">
      <c r="A54" s="6" t="e">
        <f>37.6*#REF!*(#REF!*#REF!*#REF!+#REF!*#REF!*#REF!)</f>
        <v>#REF!</v>
      </c>
    </row>
    <row r="55" ht="12.75">
      <c r="A55" s="6" t="e">
        <f>37.6*#REF!*(#REF!*#REF!*#REF!+#REF!*#REF!*#REF!)</f>
        <v>#REF!</v>
      </c>
    </row>
    <row r="56" ht="12.75">
      <c r="A56" s="6" t="e">
        <f>37.6*#REF!*(#REF!*#REF!*#REF!+#REF!*#REF!*#REF!)</f>
        <v>#REF!</v>
      </c>
    </row>
    <row r="57" ht="12.75">
      <c r="A57" s="6" t="e">
        <f>37.6*#REF!*(#REF!*#REF!*#REF!+#REF!*#REF!*#REF!)</f>
        <v>#REF!</v>
      </c>
    </row>
    <row r="58" ht="12.75">
      <c r="A58" s="6" t="e">
        <f>37.6*#REF!*(#REF!*#REF!*#REF!+#REF!*#REF!*#REF!)</f>
        <v>#REF!</v>
      </c>
    </row>
    <row r="59" ht="12.75">
      <c r="A59" s="6" t="e">
        <f>37.6*#REF!*(#REF!*#REF!*#REF!+#REF!*#REF!*#REF!)</f>
        <v>#REF!</v>
      </c>
    </row>
    <row r="60" ht="12.75">
      <c r="A60" s="6" t="e">
        <f>37.6*#REF!*(#REF!*#REF!*#REF!+#REF!*#REF!*#REF!)</f>
        <v>#REF!</v>
      </c>
    </row>
    <row r="61" ht="12.75">
      <c r="A61" s="6" t="e">
        <f>37.6*#REF!*(#REF!*#REF!*#REF!+#REF!*#REF!*#REF!)</f>
        <v>#REF!</v>
      </c>
    </row>
    <row r="62" ht="12.75">
      <c r="A62" s="6" t="e">
        <f>37.6*#REF!*(#REF!*#REF!*#REF!+#REF!*#REF!*#REF!)</f>
        <v>#REF!</v>
      </c>
    </row>
    <row r="63" ht="12.75">
      <c r="A63" s="6" t="e">
        <f>37.6*#REF!*(#REF!*#REF!*#REF!+#REF!*#REF!*#REF!)</f>
        <v>#REF!</v>
      </c>
    </row>
    <row r="64" ht="12.75">
      <c r="A64" s="6" t="e">
        <f>37.6*#REF!*(#REF!*#REF!*#REF!+#REF!*#REF!*#REF!)</f>
        <v>#REF!</v>
      </c>
    </row>
    <row r="65" ht="12.75">
      <c r="A65" s="6" t="e">
        <f>37.6*#REF!*(#REF!*#REF!*#REF!+#REF!*#REF!*#REF!)</f>
        <v>#REF!</v>
      </c>
    </row>
    <row r="66" ht="12.75">
      <c r="A66" s="6" t="e">
        <f>37.6*#REF!*(#REF!*#REF!*#REF!+#REF!*#REF!*#REF!)</f>
        <v>#REF!</v>
      </c>
    </row>
    <row r="67" ht="12.75">
      <c r="A67" s="6" t="e">
        <f>37.6*#REF!*(#REF!*#REF!*#REF!+#REF!*#REF!*#REF!)</f>
        <v>#REF!</v>
      </c>
    </row>
    <row r="68" ht="12.75">
      <c r="A68" s="6" t="e">
        <f>37.6*#REF!*(#REF!*#REF!*#REF!+#REF!*#REF!*#REF!)</f>
        <v>#REF!</v>
      </c>
    </row>
    <row r="69" ht="12.75">
      <c r="A69" s="6" t="e">
        <f>37.6*#REF!*(#REF!*#REF!*#REF!+#REF!*#REF!*#REF!)</f>
        <v>#REF!</v>
      </c>
    </row>
    <row r="70" ht="12.75">
      <c r="A70" s="6" t="e">
        <f>37.6*#REF!*(#REF!*#REF!*#REF!+#REF!*#REF!*#REF!)</f>
        <v>#REF!</v>
      </c>
    </row>
    <row r="71" ht="12.75">
      <c r="A71" s="6" t="e">
        <f>37.6*#REF!*(#REF!*#REF!*#REF!+#REF!*#REF!*#REF!)</f>
        <v>#REF!</v>
      </c>
    </row>
    <row r="72" ht="12.75">
      <c r="A72" s="6" t="e">
        <f>37.6*#REF!*(#REF!*#REF!*#REF!+#REF!*#REF!*#REF!)</f>
        <v>#REF!</v>
      </c>
    </row>
    <row r="73" ht="12.75">
      <c r="A73" s="6" t="e">
        <f>37.6*#REF!*(#REF!*#REF!*#REF!+#REF!*#REF!*#REF!)</f>
        <v>#REF!</v>
      </c>
    </row>
    <row r="74" ht="12.75">
      <c r="A74" s="6" t="e">
        <f>37.6*#REF!*(#REF!*#REF!*#REF!+#REF!*#REF!*#REF!)</f>
        <v>#REF!</v>
      </c>
    </row>
    <row r="75" ht="12.75">
      <c r="A75" s="6" t="e">
        <f>37.6*#REF!*(#REF!*#REF!*#REF!+#REF!*#REF!*#REF!)</f>
        <v>#REF!</v>
      </c>
    </row>
    <row r="76" ht="12.75">
      <c r="A76" s="6" t="e">
        <f>37.6*#REF!*(#REF!*#REF!*#REF!+#REF!*#REF!*#REF!)</f>
        <v>#REF!</v>
      </c>
    </row>
    <row r="77" ht="12.75">
      <c r="A77" s="6" t="e">
        <f>37.6*#REF!*(#REF!*#REF!*#REF!+#REF!*#REF!*#REF!)</f>
        <v>#REF!</v>
      </c>
    </row>
    <row r="78" ht="12.75">
      <c r="A78" s="6" t="e">
        <f>37.6*#REF!*(#REF!*#REF!*#REF!+#REF!*#REF!*#REF!)</f>
        <v>#REF!</v>
      </c>
    </row>
    <row r="79" ht="12.75">
      <c r="A79" s="6" t="e">
        <f>37.6*#REF!*(#REF!*#REF!*#REF!+#REF!*#REF!*#REF!)</f>
        <v>#REF!</v>
      </c>
    </row>
    <row r="80" ht="12.75">
      <c r="A80" s="6" t="e">
        <f>37.6*#REF!*(#REF!*#REF!*#REF!+#REF!*#REF!*#REF!)</f>
        <v>#REF!</v>
      </c>
    </row>
    <row r="81" ht="12.75">
      <c r="A81" s="14" t="e">
        <f>37.6*#REF!*(#REF!*#REF!*#REF!+#REF!*#REF!*#REF!)</f>
        <v>#REF!</v>
      </c>
    </row>
    <row r="82" ht="12.75">
      <c r="A82" s="6" t="e">
        <f>37.6*#REF!*(#REF!*#REF!*#REF!+#REF!*#REF!*#REF!)</f>
        <v>#REF!</v>
      </c>
    </row>
    <row r="83" ht="12.75">
      <c r="A83" s="6" t="e">
        <f>37.6*#REF!*(#REF!*#REF!*#REF!+#REF!*#REF!*#REF!)</f>
        <v>#REF!</v>
      </c>
    </row>
    <row r="84" ht="12.75">
      <c r="A84" s="6" t="e">
        <f>37.6*#REF!*(#REF!*#REF!*#REF!+#REF!*#REF!*#REF!)</f>
        <v>#REF!</v>
      </c>
    </row>
    <row r="85" ht="12.75">
      <c r="A85" s="6" t="e">
        <f>37.6*#REF!*(#REF!*#REF!*#REF!+#REF!*#REF!*#REF!)</f>
        <v>#REF!</v>
      </c>
    </row>
    <row r="86" ht="12.75">
      <c r="A86" s="6" t="e">
        <f>37.6*#REF!*(#REF!*#REF!*#REF!+#REF!*#REF!*#REF!)</f>
        <v>#REF!</v>
      </c>
    </row>
    <row r="87" ht="12.75">
      <c r="A87" s="6" t="e">
        <f>37.6*#REF!*(#REF!*#REF!*#REF!+#REF!*#REF!*#REF!)</f>
        <v>#REF!</v>
      </c>
    </row>
    <row r="88" ht="12.75">
      <c r="A88" s="6" t="e">
        <f>37.6*#REF!*(#REF!*#REF!*#REF!+#REF!*#REF!*#REF!)</f>
        <v>#REF!</v>
      </c>
    </row>
    <row r="89" ht="12.75">
      <c r="A89" s="6" t="e">
        <f>37.6*#REF!*(#REF!*#REF!*#REF!+#REF!*#REF!*#REF!)</f>
        <v>#REF!</v>
      </c>
    </row>
    <row r="90" ht="12.75">
      <c r="A90" s="6" t="e">
        <f>37.6*#REF!*(#REF!*#REF!*#REF!+#REF!*#REF!*#REF!)</f>
        <v>#REF!</v>
      </c>
    </row>
    <row r="91" ht="12.75">
      <c r="A91" s="6" t="e">
        <f>37.6*#REF!*(#REF!*#REF!*#REF!+#REF!*#REF!*#REF!)</f>
        <v>#REF!</v>
      </c>
    </row>
    <row r="92" ht="12.75">
      <c r="A92" s="6" t="e">
        <f>37.6*#REF!*(#REF!*#REF!*#REF!+#REF!*#REF!*#REF!)</f>
        <v>#REF!</v>
      </c>
    </row>
    <row r="93" ht="12.75">
      <c r="A93" s="6" t="e">
        <f>37.6*#REF!*(#REF!*#REF!*#REF!+#REF!*#REF!*#REF!)</f>
        <v>#REF!</v>
      </c>
    </row>
    <row r="94" ht="12.75">
      <c r="A94" s="6" t="e">
        <f>37.6*#REF!*(#REF!*#REF!*#REF!+#REF!*#REF!*#REF!)</f>
        <v>#REF!</v>
      </c>
    </row>
    <row r="95" ht="12.75">
      <c r="A95" s="6" t="e">
        <f>37.6*#REF!*(#REF!*#REF!*#REF!+#REF!*#REF!*#REF!)</f>
        <v>#REF!</v>
      </c>
    </row>
    <row r="96" ht="12.75">
      <c r="A96" s="6" t="e">
        <f>37.6*#REF!*(#REF!*#REF!*#REF!+#REF!*#REF!*#REF!)</f>
        <v>#REF!</v>
      </c>
    </row>
    <row r="97" ht="12.75">
      <c r="A97" s="6" t="e">
        <f>37.6*#REF!*(#REF!*#REF!*#REF!+#REF!*#REF!*#REF!)</f>
        <v>#REF!</v>
      </c>
    </row>
    <row r="98" ht="12.75">
      <c r="A98" s="6" t="e">
        <f>37.6*#REF!*(#REF!*#REF!*#REF!+#REF!*#REF!*#REF!)</f>
        <v>#REF!</v>
      </c>
    </row>
    <row r="99" ht="12.75">
      <c r="A99" s="6" t="e">
        <f>37.6*#REF!*(#REF!*#REF!*#REF!+#REF!*#REF!*#REF!)</f>
        <v>#REF!</v>
      </c>
    </row>
    <row r="100" ht="12.75">
      <c r="A100" s="6" t="e">
        <f>37.6*#REF!*(#REF!*#REF!*#REF!+#REF!*#REF!*#REF!)</f>
        <v>#REF!</v>
      </c>
    </row>
    <row r="101" ht="12.75">
      <c r="A101" s="6" t="e">
        <f>37.6*#REF!*(#REF!*#REF!*#REF!+#REF!*#REF!*#REF!)</f>
        <v>#REF!</v>
      </c>
    </row>
    <row r="102" ht="12.75">
      <c r="A102" s="6" t="e">
        <f>37.6*#REF!*(#REF!*#REF!*#REF!+#REF!*#REF!*#REF!)</f>
        <v>#REF!</v>
      </c>
    </row>
    <row r="103" ht="12.75">
      <c r="A103" s="6" t="e">
        <f>37.6*#REF!*(#REF!*#REF!*#REF!+#REF!*#REF!*#REF!)</f>
        <v>#REF!</v>
      </c>
    </row>
    <row r="104" ht="12.75">
      <c r="A104" s="6" t="e">
        <f>37.6*#REF!*(#REF!*#REF!*#REF!+#REF!*#REF!*#REF!)</f>
        <v>#REF!</v>
      </c>
    </row>
    <row r="105" ht="12.75">
      <c r="A105" s="6" t="e">
        <f>37.6*#REF!*(#REF!*#REF!*#REF!+#REF!*#REF!*#REF!)</f>
        <v>#REF!</v>
      </c>
    </row>
    <row r="106" ht="12.75">
      <c r="A106" s="6" t="e">
        <f>37.6*#REF!*(#REF!*#REF!*#REF!+#REF!*#REF!*#REF!)</f>
        <v>#REF!</v>
      </c>
    </row>
    <row r="107" ht="12.75">
      <c r="A107" s="6" t="e">
        <f>37.6*#REF!*(#REF!*#REF!*#REF!+#REF!*#REF!*#REF!)</f>
        <v>#REF!</v>
      </c>
    </row>
    <row r="108" ht="12.75">
      <c r="A108" s="6" t="e">
        <f>37.6*#REF!*(#REF!*#REF!*#REF!+#REF!*#REF!*#REF!)</f>
        <v>#REF!</v>
      </c>
    </row>
    <row r="109" ht="12.75">
      <c r="A109" s="6" t="e">
        <f>37.6*#REF!*(#REF!*#REF!*#REF!+#REF!*#REF!*#REF!)</f>
        <v>#REF!</v>
      </c>
    </row>
    <row r="110" ht="12.75">
      <c r="A110" s="6" t="e">
        <f>37.6*#REF!*(#REF!*#REF!*#REF!+#REF!*#REF!*#REF!)</f>
        <v>#REF!</v>
      </c>
    </row>
    <row r="111" ht="12.75">
      <c r="A111" s="6" t="e">
        <f>37.6*#REF!*(#REF!*#REF!*#REF!+#REF!*#REF!*#REF!)</f>
        <v>#REF!</v>
      </c>
    </row>
    <row r="112" ht="12.75">
      <c r="A112" s="6" t="e">
        <f>37.6*#REF!*(#REF!*#REF!*#REF!+#REF!*#REF!*#REF!)</f>
        <v>#REF!</v>
      </c>
    </row>
    <row r="113" ht="12.75">
      <c r="A113" s="6" t="e">
        <f>37.6*#REF!*(#REF!*#REF!*#REF!+#REF!*#REF!*#REF!)</f>
        <v>#REF!</v>
      </c>
    </row>
    <row r="114" ht="12.75">
      <c r="A114" s="6" t="e">
        <f>37.6*#REF!*(#REF!*#REF!*#REF!+#REF!*#REF!*#REF!)</f>
        <v>#REF!</v>
      </c>
    </row>
    <row r="115" ht="12.75">
      <c r="A115" s="6" t="e">
        <f>37.6*#REF!*(#REF!*#REF!*#REF!+#REF!*#REF!*#REF!)</f>
        <v>#REF!</v>
      </c>
    </row>
    <row r="116" ht="12.75">
      <c r="A116" s="6" t="e">
        <f>37.6*#REF!*(#REF!*#REF!*#REF!+#REF!*#REF!*#REF!)</f>
        <v>#REF!</v>
      </c>
    </row>
    <row r="117" ht="12.75">
      <c r="A117" s="6" t="e">
        <f>37.6*#REF!*(#REF!*#REF!*#REF!+#REF!*#REF!*#REF!)</f>
        <v>#REF!</v>
      </c>
    </row>
    <row r="118" ht="12.75">
      <c r="A118" s="6" t="e">
        <f>37.6*#REF!*(#REF!*#REF!*#REF!+#REF!*#REF!*#REF!)</f>
        <v>#REF!</v>
      </c>
    </row>
    <row r="119" ht="12.75">
      <c r="A119" s="6" t="e">
        <f>37.6*#REF!*(#REF!*#REF!*#REF!+#REF!*#REF!*#REF!)</f>
        <v>#REF!</v>
      </c>
    </row>
    <row r="120" ht="12.75">
      <c r="A120" s="19" t="e">
        <f>37.6*#REF!*(#REF!*#REF!*#REF!+#REF!*#REF!*#REF!)</f>
        <v>#REF!</v>
      </c>
    </row>
    <row r="121" ht="12.75">
      <c r="A121" s="6" t="e">
        <f>37.6*#REF!*(#REF!*#REF!*#REF!+#REF!*#REF!*#REF!)</f>
        <v>#REF!</v>
      </c>
    </row>
    <row r="122" ht="12.75">
      <c r="A122" s="6" t="e">
        <f>37.6*#REF!*(#REF!*#REF!*#REF!+#REF!*#REF!*#REF!)</f>
        <v>#REF!</v>
      </c>
    </row>
    <row r="123" ht="12.75">
      <c r="A123" s="6" t="e">
        <f>37.6*#REF!*(#REF!*#REF!*#REF!+#REF!*#REF!*#REF!)</f>
        <v>#REF!</v>
      </c>
    </row>
    <row r="124" ht="12.75">
      <c r="A124" s="6" t="e">
        <f>37.6*#REF!*(#REF!*#REF!*#REF!+#REF!*#REF!*#REF!)</f>
        <v>#REF!</v>
      </c>
    </row>
    <row r="125" ht="12.75">
      <c r="A125" s="6" t="e">
        <f>37.6*#REF!*(#REF!*#REF!*#REF!+#REF!*#REF!*#REF!)</f>
        <v>#REF!</v>
      </c>
    </row>
    <row r="126" ht="12.75">
      <c r="A126" s="6" t="e">
        <f>37.6*#REF!*(#REF!*#REF!*#REF!+#REF!*#REF!*#REF!)</f>
        <v>#REF!</v>
      </c>
    </row>
    <row r="127" ht="12.75">
      <c r="A127" s="6" t="e">
        <f>37.6*#REF!*(#REF!*#REF!*#REF!+#REF!*#REF!*#REF!)</f>
        <v>#REF!</v>
      </c>
    </row>
    <row r="128" ht="12.75">
      <c r="A128" s="6" t="e">
        <f>37.6*#REF!*(#REF!*#REF!*#REF!+#REF!*#REF!*#REF!)</f>
        <v>#REF!</v>
      </c>
    </row>
    <row r="129" ht="12.75">
      <c r="A129" s="6" t="e">
        <f>37.6*#REF!*(#REF!*#REF!*#REF!+#REF!*#REF!*#REF!)</f>
        <v>#REF!</v>
      </c>
    </row>
    <row r="130" ht="12.75">
      <c r="A130" s="6" t="e">
        <f>37.6*#REF!*(#REF!*#REF!*#REF!+#REF!*#REF!*#REF!)</f>
        <v>#REF!</v>
      </c>
    </row>
    <row r="131" ht="12.75">
      <c r="A131" s="6" t="e">
        <f>37.6*#REF!*(#REF!*#REF!*#REF!+#REF!*#REF!*#REF!)</f>
        <v>#REF!</v>
      </c>
    </row>
    <row r="132" ht="12.75">
      <c r="A132" s="6" t="e">
        <f>37.6*#REF!*(#REF!*#REF!*#REF!+#REF!*#REF!*#REF!)</f>
        <v>#REF!</v>
      </c>
    </row>
    <row r="133" ht="12.75">
      <c r="A133" s="6" t="e">
        <f>37.6*#REF!*(#REF!*#REF!*#REF!+#REF!*#REF!*#REF!)</f>
        <v>#REF!</v>
      </c>
    </row>
    <row r="134" ht="12.75">
      <c r="A134" s="6" t="e">
        <f>37.6*#REF!*(#REF!*#REF!*#REF!+#REF!*#REF!*#REF!)</f>
        <v>#REF!</v>
      </c>
    </row>
    <row r="135" ht="12.75">
      <c r="A135" s="6" t="e">
        <f>37.6*#REF!*(#REF!*#REF!*#REF!+#REF!*#REF!*#REF!)</f>
        <v>#REF!</v>
      </c>
    </row>
    <row r="136" ht="12.75">
      <c r="A136" s="6" t="e">
        <f>37.6*#REF!*(#REF!*#REF!*#REF!+#REF!*#REF!*#REF!)</f>
        <v>#REF!</v>
      </c>
    </row>
    <row r="137" ht="12.75">
      <c r="A137" s="6" t="e">
        <f>37.6*#REF!*(#REF!*#REF!*#REF!+#REF!*#REF!*#REF!)</f>
        <v>#REF!</v>
      </c>
    </row>
    <row r="138" ht="12.75">
      <c r="A138" s="6" t="e">
        <f>37.6*#REF!*(#REF!*#REF!*#REF!+#REF!*#REF!*#REF!)</f>
        <v>#REF!</v>
      </c>
    </row>
    <row r="139" ht="12.75">
      <c r="A139" s="6" t="e">
        <f>37.6*#REF!*(#REF!*#REF!*#REF!+#REF!*#REF!*#REF!)</f>
        <v>#REF!</v>
      </c>
    </row>
    <row r="140" ht="12.75">
      <c r="A140" s="6" t="e">
        <f>37.6*#REF!*(#REF!*#REF!*#REF!+#REF!*#REF!*#REF!)</f>
        <v>#REF!</v>
      </c>
    </row>
    <row r="141" ht="12.75">
      <c r="A141" s="6" t="e">
        <f>37.6*#REF!*(#REF!*#REF!*#REF!+#REF!*#REF!*#REF!)</f>
        <v>#REF!</v>
      </c>
    </row>
    <row r="142" ht="12.75">
      <c r="A142" s="6" t="e">
        <f>37.6*#REF!*(#REF!*#REF!*#REF!+#REF!*#REF!*#REF!)</f>
        <v>#REF!</v>
      </c>
    </row>
    <row r="143" ht="12.75">
      <c r="A143" s="6" t="e">
        <f>37.6*#REF!*(#REF!*#REF!*#REF!+#REF!*#REF!*#REF!)</f>
        <v>#REF!</v>
      </c>
    </row>
    <row r="144" ht="12.75">
      <c r="A144" s="6" t="e">
        <f>37.6*#REF!*(#REF!*#REF!*#REF!+#REF!*#REF!*#REF!)</f>
        <v>#REF!</v>
      </c>
    </row>
    <row r="145" ht="12.75">
      <c r="A145" s="6" t="e">
        <f>37.6*#REF!*(#REF!*#REF!*#REF!+#REF!*#REF!*#REF!)</f>
        <v>#REF!</v>
      </c>
    </row>
    <row r="146" ht="12.75">
      <c r="A146" s="6" t="e">
        <f>37.6*#REF!*(#REF!*#REF!*#REF!+#REF!*#REF!*#REF!)</f>
        <v>#REF!</v>
      </c>
    </row>
    <row r="147" ht="12.75">
      <c r="A147" s="6" t="e">
        <f>37.6*#REF!*(#REF!*#REF!*#REF!+#REF!*#REF!*#REF!)</f>
        <v>#REF!</v>
      </c>
    </row>
    <row r="148" ht="12.75">
      <c r="A148" s="6" t="e">
        <f>37.6*#REF!*(#REF!*#REF!*#REF!+#REF!*#REF!*#REF!)</f>
        <v>#REF!</v>
      </c>
    </row>
    <row r="149" ht="12.75">
      <c r="A149" s="6" t="e">
        <f>37.6*#REF!*(#REF!*#REF!*#REF!+#REF!*#REF!*#REF!)</f>
        <v>#REF!</v>
      </c>
    </row>
    <row r="150" ht="12.75">
      <c r="A150" s="6" t="e">
        <f>37.6*#REF!*(#REF!*#REF!*#REF!+#REF!*#REF!*#REF!)</f>
        <v>#REF!</v>
      </c>
    </row>
    <row r="151" ht="12.75">
      <c r="A151" s="6" t="e">
        <f>37.6*#REF!*(#REF!*#REF!*#REF!+#REF!*#REF!*#REF!)</f>
        <v>#REF!</v>
      </c>
    </row>
    <row r="152" ht="12.75">
      <c r="A152" s="6" t="e">
        <f>37.6*#REF!*(#REF!*#REF!*#REF!+#REF!*#REF!*#REF!)</f>
        <v>#REF!</v>
      </c>
    </row>
    <row r="153" ht="12.75">
      <c r="A153" s="6" t="e">
        <f>37.6*#REF!*(#REF!*#REF!*#REF!+#REF!*#REF!*#REF!)</f>
        <v>#REF!</v>
      </c>
    </row>
    <row r="154" ht="12.75">
      <c r="A154" s="6" t="e">
        <f>37.6*#REF!*(#REF!*#REF!*#REF!+#REF!*#REF!*#REF!)</f>
        <v>#REF!</v>
      </c>
    </row>
    <row r="155" ht="12.75">
      <c r="A155" s="6" t="e">
        <f>37.6*#REF!*(#REF!*#REF!*#REF!+#REF!*#REF!*#REF!)</f>
        <v>#REF!</v>
      </c>
    </row>
    <row r="156" ht="12.75">
      <c r="A156" s="6" t="e">
        <f>37.6*#REF!*(#REF!*#REF!*#REF!+#REF!*#REF!*#REF!)</f>
        <v>#REF!</v>
      </c>
    </row>
    <row r="157" ht="12.75">
      <c r="A157" s="6" t="e">
        <f>37.6*#REF!*(#REF!*#REF!*#REF!+#REF!*#REF!*#REF!)</f>
        <v>#REF!</v>
      </c>
    </row>
    <row r="158" ht="12.75">
      <c r="A158" s="6" t="e">
        <f>37.6*#REF!*(#REF!*#REF!*#REF!+#REF!*#REF!*#REF!)</f>
        <v>#REF!</v>
      </c>
    </row>
    <row r="159" ht="12.75">
      <c r="A159" s="6" t="e">
        <f>37.6*#REF!*(#REF!*#REF!*#REF!+#REF!*#REF!*#REF!)</f>
        <v>#REF!</v>
      </c>
    </row>
    <row r="160" ht="12.75">
      <c r="A160" s="6" t="e">
        <f>37.6*#REF!*(#REF!*#REF!*#REF!+#REF!*#REF!*#REF!)</f>
        <v>#REF!</v>
      </c>
    </row>
    <row r="161" ht="12.75">
      <c r="A161" s="6" t="e">
        <f>37.6*#REF!*(#REF!*#REF!*#REF!+#REF!*#REF!*#REF!)</f>
        <v>#REF!</v>
      </c>
    </row>
    <row r="162" ht="12.75">
      <c r="A162" s="6" t="e">
        <f>37.6*#REF!*(#REF!*#REF!*#REF!+#REF!*#REF!*#REF!)</f>
        <v>#REF!</v>
      </c>
    </row>
    <row r="163" ht="12.75">
      <c r="A163" s="6" t="e">
        <f>37.6*#REF!*(#REF!*#REF!*#REF!+#REF!*#REF!*#REF!)</f>
        <v>#REF!</v>
      </c>
    </row>
    <row r="164" ht="12.75">
      <c r="A164" s="6" t="e">
        <f>37.6*#REF!*(#REF!*#REF!*#REF!+#REF!*#REF!*#REF!)</f>
        <v>#REF!</v>
      </c>
    </row>
    <row r="165" ht="12.75">
      <c r="A165" s="6" t="e">
        <f>37.6*#REF!*(#REF!*#REF!*#REF!+#REF!*#REF!*#REF!)</f>
        <v>#REF!</v>
      </c>
    </row>
    <row r="166" ht="12.75">
      <c r="A166" s="6" t="e">
        <f>37.6*#REF!*(#REF!*#REF!*#REF!+#REF!*#REF!*#REF!)</f>
        <v>#REF!</v>
      </c>
    </row>
    <row r="167" ht="12.75">
      <c r="A167" s="6" t="e">
        <f>37.6*#REF!*(#REF!*#REF!*#REF!+#REF!*#REF!*#REF!)</f>
        <v>#REF!</v>
      </c>
    </row>
    <row r="168" ht="12.75">
      <c r="A168" s="6" t="e">
        <f>37.6*#REF!*(#REF!*#REF!*#REF!+#REF!*#REF!*#REF!)</f>
        <v>#REF!</v>
      </c>
    </row>
    <row r="169" ht="12.75">
      <c r="A169" s="6" t="e">
        <f>37.6*#REF!*(#REF!*#REF!*#REF!+#REF!*#REF!*#REF!)</f>
        <v>#REF!</v>
      </c>
    </row>
    <row r="170" ht="12.75">
      <c r="A170" s="6" t="e">
        <f>37.6*#REF!*(#REF!*#REF!*#REF!+#REF!*#REF!*#REF!)</f>
        <v>#REF!</v>
      </c>
    </row>
    <row r="171" ht="12.75">
      <c r="A171" s="6" t="e">
        <f>37.6*#REF!*(#REF!*#REF!*#REF!+#REF!*#REF!*#REF!)</f>
        <v>#REF!</v>
      </c>
    </row>
    <row r="172" ht="12.75">
      <c r="A172" s="14" t="e">
        <f>37.6*#REF!*(#REF!*#REF!*#REF!+#REF!*#REF!*#REF!)</f>
        <v>#REF!</v>
      </c>
    </row>
    <row r="173" ht="12.75">
      <c r="A173" s="14" t="e">
        <f>37.6*#REF!*(#REF!*#REF!*#REF!+#REF!*#REF!*#REF!)</f>
        <v>#REF!</v>
      </c>
    </row>
    <row r="174" ht="12.75">
      <c r="A174" s="6" t="e">
        <f>37.6*#REF!*(#REF!*#REF!*#REF!+#REF!*#REF!*#REF!)</f>
        <v>#REF!</v>
      </c>
    </row>
    <row r="175" ht="12.75">
      <c r="A175" s="6" t="e">
        <f>37.6*#REF!*(#REF!*#REF!*#REF!+#REF!*#REF!*#REF!)</f>
        <v>#REF!</v>
      </c>
    </row>
    <row r="176" ht="12.75">
      <c r="A176" s="6" t="e">
        <f>37.6*#REF!*(#REF!*#REF!*#REF!+#REF!*#REF!*#REF!)</f>
        <v>#REF!</v>
      </c>
    </row>
    <row r="177" ht="12.75">
      <c r="A177" s="24" t="e">
        <f>37.6*#REF!*(#REF!*#REF!*#REF!+#REF!*#REF!*#REF!)</f>
        <v>#REF!</v>
      </c>
    </row>
    <row r="178" ht="12.75">
      <c r="A178" s="24" t="e">
        <f>37.6*#REF!*(#REF!*#REF!*#REF!+#REF!*#REF!*#REF!)</f>
        <v>#REF!</v>
      </c>
    </row>
    <row r="179" ht="12.75">
      <c r="A179" s="24" t="e">
        <f>37.6*#REF!*(#REF!*#REF!*#REF!+#REF!*#REF!*#REF!)</f>
        <v>#REF!</v>
      </c>
    </row>
    <row r="180" ht="12.75">
      <c r="A180" s="6" t="e">
        <f>37.6*#REF!*(#REF!*#REF!*#REF!+#REF!*#REF!*#REF!)</f>
        <v>#REF!</v>
      </c>
    </row>
    <row r="181" ht="12.75">
      <c r="A181" s="6" t="e">
        <f>37.6*#REF!*(#REF!*#REF!*#REF!+#REF!*#REF!*#REF!)</f>
        <v>#REF!</v>
      </c>
    </row>
    <row r="182" ht="12.75">
      <c r="A182" s="6" t="e">
        <f>37.6*#REF!*(#REF!*#REF!*#REF!+#REF!*#REF!*#REF!)</f>
        <v>#REF!</v>
      </c>
    </row>
    <row r="183" ht="12.75">
      <c r="A183" s="6" t="e">
        <f>37.6*#REF!*(#REF!*#REF!*#REF!+#REF!*#REF!*#REF!)</f>
        <v>#REF!</v>
      </c>
    </row>
    <row r="184" ht="12.75">
      <c r="A184" s="6" t="e">
        <f>37.6*#REF!*(#REF!*#REF!*#REF!+#REF!*#REF!*#REF!)</f>
        <v>#REF!</v>
      </c>
    </row>
    <row r="185" ht="12.75">
      <c r="A185" s="6" t="e">
        <f>37.6*#REF!*(#REF!*#REF!*#REF!+#REF!*#REF!*#REF!)</f>
        <v>#REF!</v>
      </c>
    </row>
    <row r="186" ht="12.75">
      <c r="A186" s="52" t="e">
        <f>37.6*#REF!*(#REF!*#REF!*#REF!+#REF!*#REF!*#REF!)</f>
        <v>#REF!</v>
      </c>
    </row>
    <row r="187" ht="12.75">
      <c r="A187" s="6" t="e">
        <f>37.6*#REF!*(#REF!*#REF!*#REF!+#REF!*#REF!*#REF!)</f>
        <v>#REF!</v>
      </c>
    </row>
    <row r="188" ht="12.75">
      <c r="A188" s="6" t="e">
        <f>37.6*#REF!*(#REF!*#REF!*#REF!+#REF!*#REF!*#REF!)</f>
        <v>#REF!</v>
      </c>
    </row>
    <row r="189" ht="12.75">
      <c r="A189" s="6" t="e">
        <f>37.6*#REF!*(#REF!*#REF!*#REF!+#REF!*#REF!*#REF!)</f>
        <v>#REF!</v>
      </c>
    </row>
    <row r="190" ht="12.75">
      <c r="A190" s="6" t="e">
        <f>37.6*#REF!*(#REF!*#REF!*#REF!+#REF!*#REF!*#REF!)</f>
        <v>#REF!</v>
      </c>
    </row>
    <row r="191" ht="12.75">
      <c r="A191" s="6" t="e">
        <f>37.6*#REF!*(#REF!*#REF!*#REF!+#REF!*#REF!*#REF!)</f>
        <v>#REF!</v>
      </c>
    </row>
    <row r="192" ht="12.75">
      <c r="A192" s="6" t="e">
        <f>37.6*#REF!*(#REF!*#REF!*#REF!+#REF!*#REF!*#REF!)</f>
        <v>#REF!</v>
      </c>
    </row>
    <row r="193" ht="12.75">
      <c r="A193" s="6" t="e">
        <f>37.6*#REF!*(#REF!*#REF!*#REF!+#REF!*#REF!*#REF!)</f>
        <v>#REF!</v>
      </c>
    </row>
    <row r="194" ht="12.75">
      <c r="A194" s="6" t="e">
        <f>37.6*#REF!*(#REF!*#REF!*#REF!+#REF!*#REF!*#REF!)</f>
        <v>#REF!</v>
      </c>
    </row>
    <row r="195" ht="12.75">
      <c r="A195" s="6" t="e">
        <f>37.6*#REF!*(#REF!*#REF!*#REF!+#REF!*#REF!*#REF!)</f>
        <v>#REF!</v>
      </c>
    </row>
    <row r="196" ht="12.75">
      <c r="A196" s="6" t="e">
        <f>37.6*#REF!*(#REF!*#REF!*#REF!+#REF!*#REF!*#REF!)</f>
        <v>#REF!</v>
      </c>
    </row>
    <row r="197" ht="12.75">
      <c r="A197" s="6" t="e">
        <f>37.6*#REF!*(#REF!*#REF!*#REF!+#REF!*#REF!*#REF!)</f>
        <v>#REF!</v>
      </c>
    </row>
    <row r="198" ht="12.75">
      <c r="A198" s="6" t="e">
        <f>37.6*#REF!*(#REF!*#REF!*#REF!+#REF!*#REF!*#REF!)</f>
        <v>#REF!</v>
      </c>
    </row>
    <row r="199" ht="12.75">
      <c r="A199" s="6" t="e">
        <f>37.6*#REF!*(#REF!*#REF!*#REF!+#REF!*#REF!*#REF!)</f>
        <v>#REF!</v>
      </c>
    </row>
    <row r="200" ht="12.75">
      <c r="A200" s="6" t="e">
        <f>37.6*#REF!*(#REF!*#REF!*#REF!+#REF!*#REF!*#REF!)</f>
        <v>#REF!</v>
      </c>
    </row>
    <row r="201" ht="12.75">
      <c r="A201" s="6" t="e">
        <f>37.6*#REF!*(#REF!*#REF!*#REF!+#REF!*#REF!*#REF!)</f>
        <v>#REF!</v>
      </c>
    </row>
    <row r="202" ht="12.75">
      <c r="A202" s="6" t="e">
        <f>37.6*#REF!*(#REF!*#REF!*#REF!+#REF!*#REF!*#REF!)</f>
        <v>#REF!</v>
      </c>
    </row>
    <row r="203" ht="12.75">
      <c r="A203" s="6" t="e">
        <f>37.6*#REF!*(#REF!*#REF!*#REF!+#REF!*#REF!*#REF!)</f>
        <v>#REF!</v>
      </c>
    </row>
    <row r="204" ht="12.75">
      <c r="A204" s="6" t="e">
        <f>37.6*#REF!*(#REF!*#REF!*#REF!+#REF!*#REF!*#REF!)</f>
        <v>#REF!</v>
      </c>
    </row>
    <row r="205" ht="12.75">
      <c r="A205" s="6" t="e">
        <f>37.6*#REF!*(#REF!*#REF!*#REF!+#REF!*#REF!*#REF!)</f>
        <v>#REF!</v>
      </c>
    </row>
    <row r="206" ht="12.75">
      <c r="A206" s="6" t="e">
        <f>37.6*#REF!*(#REF!*#REF!*#REF!+#REF!*#REF!*#REF!)</f>
        <v>#REF!</v>
      </c>
    </row>
    <row r="207" ht="12.75">
      <c r="A207" s="6" t="e">
        <f>37.6*#REF!*(#REF!*#REF!*#REF!+#REF!*#REF!*#REF!)</f>
        <v>#REF!</v>
      </c>
    </row>
    <row r="208" ht="12.75">
      <c r="A208" s="6" t="e">
        <f>37.6*#REF!*(#REF!*#REF!*#REF!+#REF!*#REF!*#REF!)</f>
        <v>#REF!</v>
      </c>
    </row>
    <row r="209" ht="12.75">
      <c r="A209" s="6" t="e">
        <f>37.6*#REF!*(#REF!*#REF!*#REF!+#REF!*#REF!*#REF!)</f>
        <v>#REF!</v>
      </c>
    </row>
    <row r="210" ht="12.75">
      <c r="A210" s="6" t="e">
        <f>37.6*#REF!*(#REF!*#REF!*#REF!+#REF!*#REF!*#REF!)</f>
        <v>#REF!</v>
      </c>
    </row>
    <row r="211" ht="12.75">
      <c r="A211" s="6" t="e">
        <f>37.6*#REF!*(#REF!*#REF!*#REF!+#REF!*#REF!*#REF!)</f>
        <v>#REF!</v>
      </c>
    </row>
    <row r="212" ht="12.75">
      <c r="A212" s="6" t="e">
        <f>37.6*#REF!*(#REF!*#REF!*#REF!+#REF!*#REF!*#REF!)</f>
        <v>#REF!</v>
      </c>
    </row>
    <row r="213" ht="12.75">
      <c r="A213" s="6" t="e">
        <f>37.6*#REF!*(#REF!*#REF!*#REF!+#REF!*#REF!*#REF!)</f>
        <v>#REF!</v>
      </c>
    </row>
    <row r="214" ht="12.75">
      <c r="A214" s="6" t="e">
        <f>37.6*#REF!*(#REF!*#REF!*#REF!+#REF!*#REF!*#REF!)</f>
        <v>#REF!</v>
      </c>
    </row>
    <row r="215" ht="12.75">
      <c r="A215" s="6" t="e">
        <f>37.6*#REF!*(#REF!*#REF!*#REF!+#REF!*#REF!*#REF!)</f>
        <v>#REF!</v>
      </c>
    </row>
    <row r="216" ht="12.75">
      <c r="A216" s="6" t="e">
        <f>37.6*#REF!*(#REF!*#REF!*#REF!+#REF!*#REF!*#REF!)</f>
        <v>#REF!</v>
      </c>
    </row>
    <row r="217" ht="12.75">
      <c r="A217" s="6" t="e">
        <f>37.6*#REF!*(#REF!*#REF!*#REF!+#REF!*#REF!*#REF!)</f>
        <v>#REF!</v>
      </c>
    </row>
    <row r="218" ht="12.75">
      <c r="A218" s="6" t="e">
        <f>37.6*#REF!*(#REF!*#REF!*#REF!+#REF!*#REF!*#REF!)</f>
        <v>#REF!</v>
      </c>
    </row>
    <row r="219" ht="12.75">
      <c r="A219" s="6" t="e">
        <f>37.6*#REF!*(#REF!*#REF!*#REF!+#REF!*#REF!*#REF!)</f>
        <v>#REF!</v>
      </c>
    </row>
    <row r="220" ht="12.75">
      <c r="A220" s="6" t="e">
        <f>37.6*#REF!*(#REF!*#REF!*#REF!+#REF!*#REF!*#REF!)</f>
        <v>#REF!</v>
      </c>
    </row>
    <row r="221" ht="12.75">
      <c r="A221" s="6" t="e">
        <f>37.6*#REF!*(#REF!*#REF!*#REF!+#REF!*#REF!*#REF!)</f>
        <v>#REF!</v>
      </c>
    </row>
    <row r="222" ht="12.75">
      <c r="A222" s="6" t="e">
        <f>37.6*#REF!*(#REF!*#REF!*#REF!+#REF!*#REF!*#REF!)</f>
        <v>#REF!</v>
      </c>
    </row>
    <row r="223" ht="12.75">
      <c r="A223" s="6" t="e">
        <f>37.6*#REF!*(#REF!*#REF!*#REF!+#REF!*#REF!*#REF!)</f>
        <v>#REF!</v>
      </c>
    </row>
    <row r="224" ht="12.75">
      <c r="A224" s="6" t="e">
        <f>37.6*#REF!*(#REF!*#REF!*#REF!+#REF!*#REF!*#REF!)</f>
        <v>#REF!</v>
      </c>
    </row>
    <row r="225" ht="12.75">
      <c r="A225" s="6" t="e">
        <f>37.6*#REF!*(#REF!*#REF!*#REF!+#REF!*#REF!*#REF!)</f>
        <v>#REF!</v>
      </c>
    </row>
    <row r="226" ht="12.75">
      <c r="A226" s="6" t="e">
        <f>37.6*#REF!*(#REF!*#REF!*#REF!+#REF!*#REF!*#REF!)</f>
        <v>#REF!</v>
      </c>
    </row>
    <row r="227" ht="12.75">
      <c r="A227" s="6" t="e">
        <f>37.6*#REF!*(#REF!*#REF!*#REF!+#REF!*#REF!*#REF!)</f>
        <v>#REF!</v>
      </c>
    </row>
    <row r="228" ht="12.75">
      <c r="A228" s="6" t="e">
        <f>37.6*#REF!*(#REF!*#REF!*#REF!+#REF!*#REF!*#REF!)</f>
        <v>#REF!</v>
      </c>
    </row>
    <row r="229" ht="12.75">
      <c r="A229" s="6" t="e">
        <f>37.6*#REF!*(#REF!*#REF!*#REF!+#REF!*#REF!*#REF!)</f>
        <v>#REF!</v>
      </c>
    </row>
    <row r="230" ht="12.75">
      <c r="A230" s="6" t="e">
        <f>37.6*#REF!*(#REF!*#REF!*#REF!+#REF!*#REF!*#REF!)</f>
        <v>#REF!</v>
      </c>
    </row>
    <row r="231" ht="12.75">
      <c r="A231" s="6" t="e">
        <f>37.6*#REF!*(#REF!*#REF!*#REF!+#REF!*#REF!*#REF!)</f>
        <v>#REF!</v>
      </c>
    </row>
    <row r="232" ht="12.75">
      <c r="A232" s="6" t="e">
        <f>37.6*#REF!*(#REF!*#REF!*#REF!+#REF!*#REF!*#REF!)</f>
        <v>#REF!</v>
      </c>
    </row>
    <row r="233" ht="12.75">
      <c r="A233" s="6" t="e">
        <f>37.6*#REF!*(#REF!*#REF!*#REF!+#REF!*#REF!*#REF!)</f>
        <v>#REF!</v>
      </c>
    </row>
    <row r="234" ht="12.75">
      <c r="A234" s="6" t="e">
        <f>37.6*#REF!*(#REF!*#REF!*#REF!+#REF!*#REF!*#REF!)</f>
        <v>#REF!</v>
      </c>
    </row>
    <row r="235" ht="12.75">
      <c r="A235" s="6" t="e">
        <f>37.6*#REF!*(#REF!*#REF!*#REF!+#REF!*#REF!*#REF!)</f>
        <v>#REF!</v>
      </c>
    </row>
    <row r="236" ht="12.75">
      <c r="A236" s="6" t="e">
        <f>37.6*#REF!*(#REF!*#REF!*#REF!+#REF!*#REF!*#REF!)</f>
        <v>#REF!</v>
      </c>
    </row>
    <row r="237" ht="12.75">
      <c r="A237" s="6" t="e">
        <f>37.6*#REF!*(#REF!*#REF!*#REF!+#REF!*#REF!*#REF!)</f>
        <v>#REF!</v>
      </c>
    </row>
    <row r="238" ht="12.75">
      <c r="A238" s="6" t="e">
        <f>37.6*#REF!*(#REF!*#REF!*#REF!+#REF!*#REF!*#REF!)</f>
        <v>#REF!</v>
      </c>
    </row>
    <row r="239" ht="12.75">
      <c r="A239" s="6" t="e">
        <f>37.6*#REF!*(#REF!*#REF!*#REF!+#REF!*#REF!*#REF!)</f>
        <v>#REF!</v>
      </c>
    </row>
    <row r="240" ht="12.75">
      <c r="A240" s="19" t="e">
        <f>37.6*#REF!*(#REF!*#REF!*#REF!+#REF!*#REF!*#REF!)</f>
        <v>#REF!</v>
      </c>
    </row>
    <row r="241" ht="12.75">
      <c r="A241" s="6" t="e">
        <f>37.6*#REF!*(#REF!*#REF!*#REF!+#REF!*#REF!*#REF!)</f>
        <v>#REF!</v>
      </c>
    </row>
    <row r="242" ht="12.75">
      <c r="A242" s="6" t="e">
        <f>37.6*#REF!*(#REF!*#REF!*#REF!+#REF!*#REF!*#REF!)</f>
        <v>#REF!</v>
      </c>
    </row>
    <row r="243" ht="12.75">
      <c r="A243" s="6" t="e">
        <f>37.6*#REF!*(#REF!*#REF!*#REF!+#REF!*#REF!*#REF!)</f>
        <v>#REF!</v>
      </c>
    </row>
    <row r="244" ht="12.75">
      <c r="A244" s="6" t="e">
        <f>37.6*#REF!*(#REF!*#REF!*#REF!+#REF!*#REF!*#REF!)</f>
        <v>#REF!</v>
      </c>
    </row>
    <row r="245" ht="12.75">
      <c r="A245" s="6" t="e">
        <f>37.6*#REF!*(#REF!*#REF!*#REF!+#REF!*#REF!*#REF!)</f>
        <v>#REF!</v>
      </c>
    </row>
    <row r="246" ht="12.75">
      <c r="A246" s="6" t="e">
        <f>37.6*#REF!*(#REF!*#REF!*#REF!+#REF!*#REF!*#REF!)</f>
        <v>#REF!</v>
      </c>
    </row>
    <row r="247" ht="12.75">
      <c r="A247" s="6" t="e">
        <f>37.6*#REF!*(#REF!*#REF!*#REF!+#REF!*#REF!*#REF!)</f>
        <v>#REF!</v>
      </c>
    </row>
    <row r="248" ht="12.75">
      <c r="A248" s="6" t="e">
        <f>37.6*#REF!*(#REF!*#REF!*#REF!+#REF!*#REF!*#REF!)</f>
        <v>#REF!</v>
      </c>
    </row>
    <row r="249" ht="12.75">
      <c r="A249" s="6" t="e">
        <f>37.6*#REF!*(#REF!*#REF!*#REF!+#REF!*#REF!*#REF!)</f>
        <v>#REF!</v>
      </c>
    </row>
    <row r="250" ht="12.75">
      <c r="A250" s="6" t="e">
        <f>37.6*#REF!*(#REF!*#REF!*#REF!+#REF!*#REF!*#REF!)</f>
        <v>#REF!</v>
      </c>
    </row>
    <row r="251" ht="12.75">
      <c r="A251" s="6" t="e">
        <f>37.6*#REF!*(#REF!*#REF!*#REF!+#REF!*#REF!*#REF!)</f>
        <v>#REF!</v>
      </c>
    </row>
    <row r="252" ht="12.75">
      <c r="A252" s="6" t="e">
        <f>37.6*#REF!*(#REF!*#REF!*#REF!+#REF!*#REF!*#REF!)</f>
        <v>#REF!</v>
      </c>
    </row>
    <row r="253" ht="12.75">
      <c r="A253" s="6" t="e">
        <f>37.6*#REF!*(#REF!*#REF!*#REF!+#REF!*#REF!*#REF!)</f>
        <v>#REF!</v>
      </c>
    </row>
    <row r="254" ht="12.75">
      <c r="A254" s="6" t="e">
        <f>37.6*#REF!*(#REF!*#REF!*#REF!+#REF!*#REF!*#REF!)</f>
        <v>#REF!</v>
      </c>
    </row>
    <row r="255" ht="12.75">
      <c r="A255" s="6" t="e">
        <f>37.6*#REF!*(#REF!*#REF!*#REF!+#REF!*#REF!*#REF!)</f>
        <v>#REF!</v>
      </c>
    </row>
    <row r="256" ht="12.75">
      <c r="A256" s="6" t="e">
        <f>37.6*#REF!*(#REF!*#REF!*#REF!+#REF!*#REF!*#REF!)</f>
        <v>#REF!</v>
      </c>
    </row>
    <row r="257" ht="12.75">
      <c r="A257" s="6" t="e">
        <f>37.6*#REF!*(#REF!*#REF!*#REF!+#REF!*#REF!*#REF!)</f>
        <v>#REF!</v>
      </c>
    </row>
    <row r="258" ht="12.75">
      <c r="A258" s="6" t="e">
        <f>37.6*#REF!*(#REF!*#REF!*#REF!+#REF!*#REF!*#REF!)</f>
        <v>#REF!</v>
      </c>
    </row>
    <row r="259" ht="12.75">
      <c r="A259" s="6" t="e">
        <f>37.6*#REF!*(#REF!*#REF!*#REF!+#REF!*#REF!*#REF!)</f>
        <v>#REF!</v>
      </c>
    </row>
    <row r="260" ht="12.75">
      <c r="A260" s="6" t="e">
        <f>37.6*#REF!*(#REF!*#REF!*#REF!+#REF!*#REF!*#REF!)</f>
        <v>#REF!</v>
      </c>
    </row>
    <row r="261" ht="12.75">
      <c r="A261" s="6" t="e">
        <f>37.6*#REF!*(#REF!*#REF!*#REF!+#REF!*#REF!*#REF!)</f>
        <v>#REF!</v>
      </c>
    </row>
    <row r="262" ht="12.75">
      <c r="A262" s="6" t="e">
        <f>37.6*#REF!*(#REF!*#REF!*#REF!+#REF!*#REF!*#REF!)</f>
        <v>#REF!</v>
      </c>
    </row>
    <row r="263" ht="12.75">
      <c r="A263" s="14" t="e">
        <f>37.6*#REF!*(#REF!*#REF!*#REF!+#REF!*#REF!*#REF!)</f>
        <v>#REF!</v>
      </c>
    </row>
    <row r="264" ht="12.75">
      <c r="A264" s="6" t="e">
        <f>37.6*#REF!*(#REF!*#REF!*#REF!+#REF!*#REF!*#REF!)</f>
        <v>#REF!</v>
      </c>
    </row>
    <row r="265" ht="12.75">
      <c r="A265" s="6" t="e">
        <f>37.6*#REF!*(#REF!*#REF!*#REF!+#REF!*#REF!*#REF!)</f>
        <v>#REF!</v>
      </c>
    </row>
    <row r="266" ht="12.75">
      <c r="A266" s="6" t="e">
        <f>37.6*#REF!*(#REF!*#REF!*#REF!+#REF!*#REF!*#REF!)</f>
        <v>#REF!</v>
      </c>
    </row>
    <row r="267" ht="12.75">
      <c r="A267" s="6" t="e">
        <f>37.6*#REF!*(#REF!*#REF!*#REF!+#REF!*#REF!*#REF!)</f>
        <v>#REF!</v>
      </c>
    </row>
    <row r="268" ht="12.75">
      <c r="A268" s="6" t="e">
        <f>37.6*#REF!*(#REF!*#REF!*#REF!+#REF!*#REF!*#REF!)</f>
        <v>#REF!</v>
      </c>
    </row>
    <row r="269" ht="12.75">
      <c r="A269" s="6" t="e">
        <f>37.6*#REF!*(#REF!*#REF!*#REF!+#REF!*#REF!*#REF!)</f>
        <v>#REF!</v>
      </c>
    </row>
    <row r="270" ht="12.75">
      <c r="A270" s="6" t="e">
        <f>37.6*#REF!*(#REF!*#REF!*#REF!+#REF!*#REF!*#REF!)</f>
        <v>#REF!</v>
      </c>
    </row>
    <row r="271" ht="12.75">
      <c r="A271" s="6" t="e">
        <f>37.6*#REF!*(#REF!*#REF!*#REF!+#REF!*#REF!*#REF!)</f>
        <v>#REF!</v>
      </c>
    </row>
    <row r="272" ht="12.75">
      <c r="A272" s="6" t="e">
        <f>37.6*#REF!*(#REF!*#REF!*#REF!+#REF!*#REF!*#REF!)</f>
        <v>#REF!</v>
      </c>
    </row>
    <row r="273" ht="12.75">
      <c r="A273" s="6" t="e">
        <f>37.6*#REF!*(#REF!*#REF!*#REF!+#REF!*#REF!*#REF!)</f>
        <v>#REF!</v>
      </c>
    </row>
    <row r="274" ht="12.75">
      <c r="A274" s="6" t="e">
        <f>37.6*#REF!*(#REF!*#REF!*#REF!+#REF!*#REF!*#REF!)</f>
        <v>#REF!</v>
      </c>
    </row>
    <row r="275" ht="12.75">
      <c r="A275" s="6" t="e">
        <f>37.6*#REF!*(#REF!*#REF!*#REF!+#REF!*#REF!*#REF!)</f>
        <v>#REF!</v>
      </c>
    </row>
    <row r="276" ht="12.75">
      <c r="A276" s="6" t="e">
        <f>37.6*#REF!*(#REF!*#REF!*#REF!+#REF!*#REF!*#REF!)</f>
        <v>#REF!</v>
      </c>
    </row>
    <row r="277" ht="12.75">
      <c r="A277" s="6" t="e">
        <f>37.6*#REF!*(#REF!*#REF!*#REF!+#REF!*#REF!*#REF!)</f>
        <v>#REF!</v>
      </c>
    </row>
    <row r="278" ht="12.75">
      <c r="A278" s="6" t="e">
        <f>37.6*#REF!*(#REF!*#REF!*#REF!+#REF!*#REF!*#REF!)</f>
        <v>#REF!</v>
      </c>
    </row>
    <row r="279" ht="12.75">
      <c r="A279" s="6" t="e">
        <f>37.6*#REF!*(#REF!*#REF!*#REF!+#REF!*#REF!*#REF!)</f>
        <v>#REF!</v>
      </c>
    </row>
    <row r="280" ht="12.75">
      <c r="A280" s="6" t="e">
        <f>37.6*#REF!*(#REF!*#REF!*#REF!+#REF!*#REF!*#REF!)</f>
        <v>#REF!</v>
      </c>
    </row>
    <row r="281" ht="12.75">
      <c r="A281" s="6" t="e">
        <f>37.6*#REF!*(#REF!*#REF!*#REF!+#REF!*#REF!*#REF!)</f>
        <v>#REF!</v>
      </c>
    </row>
    <row r="282" ht="12.75">
      <c r="A282" s="6" t="e">
        <f>37.6*#REF!*(#REF!*#REF!*#REF!+#REF!*#REF!*#REF!)</f>
        <v>#REF!</v>
      </c>
    </row>
    <row r="283" ht="12.75">
      <c r="A283" s="6" t="e">
        <f>37.6*#REF!*(#REF!*#REF!*#REF!+#REF!*#REF!*#REF!)</f>
        <v>#REF!</v>
      </c>
    </row>
    <row r="284" ht="12.75">
      <c r="A284" s="6" t="e">
        <f>37.6*#REF!*(#REF!*#REF!*#REF!+#REF!*#REF!*#REF!)</f>
        <v>#REF!</v>
      </c>
    </row>
    <row r="285" ht="12.75">
      <c r="A285" s="6" t="e">
        <f>37.6*#REF!*(#REF!*#REF!*#REF!+#REF!*#REF!*#REF!)</f>
        <v>#REF!</v>
      </c>
    </row>
    <row r="286" ht="12.75">
      <c r="A286" s="6" t="e">
        <f>37.6*#REF!*(#REF!*#REF!*#REF!+#REF!*#REF!*#REF!)</f>
        <v>#REF!</v>
      </c>
    </row>
    <row r="287" ht="12.75">
      <c r="A287" s="6" t="e">
        <f>37.6*#REF!*(#REF!*#REF!*#REF!+#REF!*#REF!*#REF!)</f>
        <v>#REF!</v>
      </c>
    </row>
    <row r="288" ht="12.75">
      <c r="A288" s="6" t="e">
        <f>37.6*#REF!*(#REF!*#REF!*#REF!+#REF!*#REF!*#REF!)</f>
        <v>#REF!</v>
      </c>
    </row>
    <row r="289" ht="12.75">
      <c r="A289" s="6" t="e">
        <f>37.6*#REF!*(#REF!*#REF!*#REF!+#REF!*#REF!*#REF!)</f>
        <v>#REF!</v>
      </c>
    </row>
    <row r="290" ht="12.75">
      <c r="A290" s="6" t="e">
        <f>37.6*#REF!*(#REF!*#REF!*#REF!+#REF!*#REF!*#REF!)</f>
        <v>#REF!</v>
      </c>
    </row>
    <row r="291" ht="12.75">
      <c r="A291" s="6" t="e">
        <f>37.6*#REF!*(#REF!*#REF!*#REF!+#REF!*#REF!*#REF!)</f>
        <v>#REF!</v>
      </c>
    </row>
    <row r="292" ht="12.75">
      <c r="A292" s="6" t="e">
        <f>37.6*#REF!*(#REF!*#REF!*#REF!+#REF!*#REF!*#REF!)</f>
        <v>#REF!</v>
      </c>
    </row>
    <row r="293" ht="12.75">
      <c r="A293" s="6" t="e">
        <f>37.6*#REF!*(#REF!*#REF!*#REF!+#REF!*#REF!*#REF!)</f>
        <v>#REF!</v>
      </c>
    </row>
    <row r="294" ht="12.75">
      <c r="A294" s="6" t="e">
        <f>37.6*#REF!*(#REF!*#REF!*#REF!+#REF!*#REF!*#REF!)</f>
        <v>#REF!</v>
      </c>
    </row>
    <row r="295" ht="12.75">
      <c r="A295" s="6" t="e">
        <f>37.6*#REF!*(#REF!*#REF!*#REF!+#REF!*#REF!*#REF!)</f>
        <v>#REF!</v>
      </c>
    </row>
    <row r="296" ht="12.75">
      <c r="A296" s="6" t="e">
        <f>37.6*#REF!*(#REF!*#REF!*#REF!+#REF!*#REF!*#REF!)</f>
        <v>#REF!</v>
      </c>
    </row>
    <row r="297" ht="12.75">
      <c r="A297" s="6" t="e">
        <f>37.6*#REF!*(#REF!*#REF!*#REF!+#REF!*#REF!*#REF!)</f>
        <v>#REF!</v>
      </c>
    </row>
    <row r="298" ht="12.75">
      <c r="A298" s="6" t="e">
        <f>37.6*#REF!*(#REF!*#REF!*#REF!+#REF!*#REF!*#REF!)</f>
        <v>#REF!</v>
      </c>
    </row>
    <row r="299" ht="12.75">
      <c r="A299" s="6" t="e">
        <f>37.6*#REF!*(#REF!*#REF!*#REF!+#REF!*#REF!*#REF!)</f>
        <v>#REF!</v>
      </c>
    </row>
    <row r="300" ht="12.75">
      <c r="A300" s="6" t="e">
        <f>37.6*#REF!*(#REF!*#REF!*#REF!+#REF!*#REF!*#REF!)</f>
        <v>#REF!</v>
      </c>
    </row>
    <row r="301" ht="12.75">
      <c r="A301" s="6" t="e">
        <f>37.6*#REF!*(#REF!*#REF!*#REF!+#REF!*#REF!*#REF!)</f>
        <v>#REF!</v>
      </c>
    </row>
    <row r="302" ht="12.75">
      <c r="A302" s="6" t="e">
        <f>37.6*#REF!*(#REF!*#REF!*#REF!+#REF!*#REF!*#REF!)</f>
        <v>#REF!</v>
      </c>
    </row>
    <row r="303" ht="12.75">
      <c r="A303" s="6" t="e">
        <f>37.6*#REF!*(#REF!*#REF!*#REF!+#REF!*#REF!*#REF!)</f>
        <v>#REF!</v>
      </c>
    </row>
    <row r="304" ht="12.75">
      <c r="A304" s="6" t="e">
        <f>37.6*#REF!*(#REF!*#REF!*#REF!+#REF!*#REF!*#REF!)</f>
        <v>#REF!</v>
      </c>
    </row>
    <row r="305" ht="12.75">
      <c r="A305" s="6" t="e">
        <f>37.6*#REF!*(#REF!*#REF!*#REF!+#REF!*#REF!*#REF!)</f>
        <v>#REF!</v>
      </c>
    </row>
    <row r="306" ht="12.75">
      <c r="A306" s="6" t="e">
        <f>37.6*#REF!*(#REF!*#REF!*#REF!+#REF!*#REF!*#REF!)</f>
        <v>#REF!</v>
      </c>
    </row>
    <row r="307" ht="12.75">
      <c r="A307" s="6" t="e">
        <f>37.6*#REF!*(#REF!*#REF!*#REF!+#REF!*#REF!*#REF!)</f>
        <v>#REF!</v>
      </c>
    </row>
    <row r="308" ht="12.75">
      <c r="A308" s="6" t="e">
        <f>37.6*#REF!*(#REF!*#REF!*#REF!+#REF!*#REF!*#REF!)</f>
        <v>#REF!</v>
      </c>
    </row>
    <row r="309" ht="12.75">
      <c r="A309" s="6" t="e">
        <f>37.6*#REF!*(#REF!*#REF!*#REF!+#REF!*#REF!*#REF!)</f>
        <v>#REF!</v>
      </c>
    </row>
    <row r="310" ht="12.75">
      <c r="A310" s="6" t="e">
        <f>37.6*#REF!*(#REF!*#REF!*#REF!+#REF!*#REF!*#REF!)</f>
        <v>#REF!</v>
      </c>
    </row>
    <row r="311" ht="12.75">
      <c r="A311" s="6" t="e">
        <f>37.6*#REF!*(#REF!*#REF!*#REF!+#REF!*#REF!*#REF!)</f>
        <v>#REF!</v>
      </c>
    </row>
    <row r="312" ht="12.75">
      <c r="A312" s="6" t="e">
        <f>37.6*#REF!*(#REF!*#REF!*#REF!+#REF!*#REF!*#REF!)</f>
        <v>#REF!</v>
      </c>
    </row>
    <row r="313" ht="12.75">
      <c r="A313" s="6" t="e">
        <f>37.6*#REF!*(#REF!*#REF!*#REF!+#REF!*#REF!*#REF!)</f>
        <v>#REF!</v>
      </c>
    </row>
    <row r="314" ht="12.75">
      <c r="A314" s="6" t="e">
        <f>37.6*#REF!*(#REF!*#REF!*#REF!+#REF!*#REF!*#REF!)</f>
        <v>#REF!</v>
      </c>
    </row>
    <row r="315" ht="12.75">
      <c r="A315" s="6" t="e">
        <f>37.6*#REF!*(#REF!*#REF!*#REF!+#REF!*#REF!*#REF!)</f>
        <v>#REF!</v>
      </c>
    </row>
    <row r="316" ht="12.75">
      <c r="A316" s="6" t="e">
        <f>37.6*#REF!*(#REF!*#REF!*#REF!+#REF!*#REF!*#REF!)</f>
        <v>#REF!</v>
      </c>
    </row>
    <row r="317" ht="12.75">
      <c r="A317" s="6" t="e">
        <f>37.6*#REF!*(#REF!*#REF!*#REF!+#REF!*#REF!*#REF!)</f>
        <v>#REF!</v>
      </c>
    </row>
    <row r="318" ht="12.75">
      <c r="A318" s="6" t="e">
        <f>37.6*#REF!*(#REF!*#REF!*#REF!+#REF!*#REF!*#REF!)</f>
        <v>#REF!</v>
      </c>
    </row>
    <row r="319" ht="12.75">
      <c r="A319" s="6" t="e">
        <f>37.6*#REF!*(#REF!*#REF!*#REF!+#REF!*#REF!*#REF!)</f>
        <v>#REF!</v>
      </c>
    </row>
    <row r="320" ht="12.75">
      <c r="A320" s="6" t="e">
        <f>37.6*#REF!*(#REF!*#REF!*#REF!+#REF!*#REF!*#REF!)</f>
        <v>#REF!</v>
      </c>
    </row>
    <row r="321" ht="12.75">
      <c r="A321" s="6" t="e">
        <f>37.6*#REF!*(#REF!*#REF!*#REF!+#REF!*#REF!*#REF!)</f>
        <v>#REF!</v>
      </c>
    </row>
    <row r="322" ht="12.75">
      <c r="A322" s="6" t="e">
        <f>37.6*#REF!*(#REF!*#REF!*#REF!+#REF!*#REF!*#REF!)</f>
        <v>#REF!</v>
      </c>
    </row>
    <row r="323" ht="12.75">
      <c r="A323" s="6" t="e">
        <f>37.6*#REF!*(#REF!*#REF!*#REF!+#REF!*#REF!*#REF!)</f>
        <v>#REF!</v>
      </c>
    </row>
    <row r="324" ht="12.75">
      <c r="A324" s="6" t="e">
        <f>37.6*#REF!*(#REF!*#REF!*#REF!+#REF!*#REF!*#REF!)</f>
        <v>#REF!</v>
      </c>
    </row>
    <row r="325" ht="12.75">
      <c r="A325" s="6" t="e">
        <f>37.6*#REF!*(#REF!*#REF!*#REF!+#REF!*#REF!*#REF!)</f>
        <v>#REF!</v>
      </c>
    </row>
    <row r="326" ht="12.75">
      <c r="A326" s="6" t="e">
        <f>37.6*#REF!*(#REF!*#REF!*#REF!+#REF!*#REF!*#REF!)</f>
        <v>#REF!</v>
      </c>
    </row>
    <row r="327" ht="12.75">
      <c r="A327" s="6" t="e">
        <f>37.6*#REF!*(#REF!*#REF!*#REF!+#REF!*#REF!*#REF!)</f>
        <v>#REF!</v>
      </c>
    </row>
    <row r="328" ht="12.75">
      <c r="A328" s="6" t="e">
        <f>37.6*#REF!*(#REF!*#REF!*#REF!+#REF!*#REF!*#REF!)</f>
        <v>#REF!</v>
      </c>
    </row>
    <row r="329" ht="12.75">
      <c r="A329" s="6" t="e">
        <f>37.6*#REF!*(#REF!*#REF!*#REF!+#REF!*#REF!*#REF!)</f>
        <v>#REF!</v>
      </c>
    </row>
    <row r="330" ht="12.75">
      <c r="A330" s="6" t="e">
        <f>37.6*#REF!*(#REF!*#REF!*#REF!+#REF!*#REF!*#REF!)</f>
        <v>#REF!</v>
      </c>
    </row>
    <row r="331" ht="12.75">
      <c r="A331" s="6" t="e">
        <f>37.6*#REF!*(#REF!*#REF!*#REF!+#REF!*#REF!*#REF!)</f>
        <v>#REF!</v>
      </c>
    </row>
    <row r="332" ht="12.75">
      <c r="A332" s="6" t="e">
        <f>37.6*#REF!*(#REF!*#REF!*#REF!+#REF!*#REF!*#REF!)</f>
        <v>#REF!</v>
      </c>
    </row>
    <row r="333" ht="12.75">
      <c r="A333" s="6" t="e">
        <f>37.6*#REF!*(#REF!*#REF!*#REF!+#REF!*#REF!*#REF!)</f>
        <v>#REF!</v>
      </c>
    </row>
    <row r="334" ht="12.75">
      <c r="A334" s="6" t="e">
        <f>37.6*#REF!*(#REF!*#REF!*#REF!+#REF!*#REF!*#REF!)</f>
        <v>#REF!</v>
      </c>
    </row>
    <row r="335" ht="12.75">
      <c r="A335" s="6" t="e">
        <f>37.6*#REF!*(#REF!*#REF!*#REF!+#REF!*#REF!*#REF!)</f>
        <v>#REF!</v>
      </c>
    </row>
    <row r="336" ht="12.75">
      <c r="A336" s="6" t="e">
        <f>37.6*#REF!*(#REF!*#REF!*#REF!+#REF!*#REF!*#REF!)</f>
        <v>#REF!</v>
      </c>
    </row>
    <row r="337" ht="12.75">
      <c r="A337" s="6" t="e">
        <f>37.6*#REF!*(#REF!*#REF!*#REF!+#REF!*#REF!*#REF!)</f>
        <v>#REF!</v>
      </c>
    </row>
    <row r="338" ht="12.75">
      <c r="A338" s="6" t="e">
        <f>37.6*#REF!*(#REF!*#REF!*#REF!+#REF!*#REF!*#REF!)</f>
        <v>#REF!</v>
      </c>
    </row>
    <row r="339" ht="12.75">
      <c r="A339" s="6" t="e">
        <f>37.6*#REF!*(#REF!*#REF!*#REF!+#REF!*#REF!*#REF!)</f>
        <v>#REF!</v>
      </c>
    </row>
    <row r="340" ht="12.75">
      <c r="A340" s="6" t="e">
        <f>37.6*#REF!*(#REF!*#REF!*#REF!+#REF!*#REF!*#REF!)</f>
        <v>#REF!</v>
      </c>
    </row>
    <row r="341" ht="12.75">
      <c r="A341" s="6" t="e">
        <f>37.6*#REF!*(#REF!*#REF!*#REF!+#REF!*#REF!*#REF!)</f>
        <v>#REF!</v>
      </c>
    </row>
    <row r="342" ht="12.75">
      <c r="A342" s="6" t="e">
        <f>37.6*#REF!*(#REF!*#REF!*#REF!+#REF!*#REF!*#REF!)</f>
        <v>#REF!</v>
      </c>
    </row>
    <row r="343" ht="12.75">
      <c r="A343" s="6" t="e">
        <f>37.6*#REF!*(#REF!*#REF!*#REF!+#REF!*#REF!*#REF!)</f>
        <v>#REF!</v>
      </c>
    </row>
    <row r="344" ht="12.75">
      <c r="A344" s="6" t="e">
        <f>37.6*#REF!*(#REF!*#REF!*#REF!+#REF!*#REF!*#REF!)</f>
        <v>#REF!</v>
      </c>
    </row>
    <row r="345" ht="12.75">
      <c r="A345" s="6" t="e">
        <f>37.6*#REF!*(#REF!*#REF!*#REF!+#REF!*#REF!*#REF!)</f>
        <v>#REF!</v>
      </c>
    </row>
    <row r="346" ht="12.75">
      <c r="A346" s="6" t="e">
        <f>37.6*#REF!*(#REF!*#REF!*#REF!+#REF!*#REF!*#REF!)</f>
        <v>#REF!</v>
      </c>
    </row>
    <row r="347" ht="12.75">
      <c r="A347" s="6" t="e">
        <f>37.6*#REF!*(#REF!*#REF!*#REF!+#REF!*#REF!*#REF!)</f>
        <v>#REF!</v>
      </c>
    </row>
    <row r="348" ht="12.75">
      <c r="A348" s="6" t="e">
        <f>37.6*#REF!*(#REF!*#REF!*#REF!+#REF!*#REF!*#REF!)</f>
        <v>#REF!</v>
      </c>
    </row>
    <row r="349" ht="12.75">
      <c r="A349" s="6" t="e">
        <f>37.6*#REF!*(#REF!*#REF!*#REF!+#REF!*#REF!*#REF!)</f>
        <v>#REF!</v>
      </c>
    </row>
    <row r="350" ht="12.75">
      <c r="A350" s="6" t="e">
        <f>37.6*#REF!*(#REF!*#REF!*#REF!+#REF!*#REF!*#REF!)</f>
        <v>#REF!</v>
      </c>
    </row>
    <row r="351" ht="12.75">
      <c r="A351" s="6" t="e">
        <f>37.6*#REF!*(#REF!*#REF!*#REF!+#REF!*#REF!*#REF!)</f>
        <v>#REF!</v>
      </c>
    </row>
    <row r="352" ht="12.75">
      <c r="A352" s="6" t="e">
        <f>37.6*#REF!*(#REF!*#REF!*#REF!+#REF!*#REF!*#REF!)</f>
        <v>#REF!</v>
      </c>
    </row>
    <row r="353" ht="12.75">
      <c r="A353" s="6" t="e">
        <f>37.6*#REF!*(#REF!*#REF!*#REF!+#REF!*#REF!*#REF!)</f>
        <v>#REF!</v>
      </c>
    </row>
    <row r="354" ht="12.75">
      <c r="A354" s="41" t="e">
        <f>37.6*#REF!*(#REF!*#REF!*#REF!+#REF!*#REF!*#REF!)</f>
        <v>#REF!</v>
      </c>
    </row>
    <row r="355" ht="12.75">
      <c r="A355" s="41" t="e">
        <f>37.6*#REF!*(#REF!*#REF!*#REF!+#REF!*#REF!*#REF!)</f>
        <v>#REF!</v>
      </c>
    </row>
    <row r="356" ht="12.75">
      <c r="A356" s="6" t="e">
        <f>37.6*#REF!*(#REF!*#REF!*#REF!+#REF!*#REF!*#REF!)</f>
        <v>#REF!</v>
      </c>
    </row>
    <row r="357" ht="12.75">
      <c r="A357" s="6" t="e">
        <f>37.6*#REF!*(#REF!*#REF!*#REF!+#REF!*#REF!*#REF!)</f>
        <v>#REF!</v>
      </c>
    </row>
    <row r="358" ht="12.75">
      <c r="A358" s="6" t="e">
        <f>37.6*#REF!*(#REF!*#REF!*#REF!+#REF!*#REF!*#REF!)</f>
        <v>#REF!</v>
      </c>
    </row>
    <row r="359" ht="12.75">
      <c r="A359" s="6" t="e">
        <f>37.6*#REF!*(#REF!*#REF!*#REF!+#REF!*#REF!*#REF!)</f>
        <v>#REF!</v>
      </c>
    </row>
    <row r="360" ht="12.75">
      <c r="A360" s="6" t="e">
        <f>37.6*#REF!*(#REF!*#REF!*#REF!+#REF!*#REF!*#REF!)</f>
        <v>#REF!</v>
      </c>
    </row>
    <row r="361" ht="12.75">
      <c r="A361" s="6" t="e">
        <f>37.6*#REF!*(#REF!*#REF!*#REF!+#REF!*#REF!*#REF!)</f>
        <v>#REF!</v>
      </c>
    </row>
    <row r="362" ht="12.75">
      <c r="A362" s="6" t="e">
        <f>37.6*#REF!*(#REF!*#REF!*#REF!+#REF!*#REF!*#REF!)</f>
        <v>#REF!</v>
      </c>
    </row>
    <row r="363" ht="12.75">
      <c r="A363" s="29" t="e">
        <f>37.6*#REF!*(#REF!*#REF!*#REF!+#REF!*#REF!*#REF!)</f>
        <v>#REF!</v>
      </c>
    </row>
    <row r="364" ht="12.75">
      <c r="A364" s="29" t="e">
        <f>37.6*#REF!*(#REF!*#REF!*#REF!+#REF!*#REF!*#REF!)</f>
        <v>#REF!</v>
      </c>
    </row>
    <row r="365" ht="12.75">
      <c r="A365" s="29" t="e">
        <f>37.6*#REF!*(#REF!*#REF!*#REF!+#REF!*#REF!*#REF!)</f>
        <v>#REF!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 Art Producion.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Radiação Incidente no Topo da Atmosfera</dc:title>
  <dc:subject/>
  <dc:creator>Edmir dos Santos Jesus</dc:creator>
  <cp:keywords/>
  <dc:description/>
  <cp:lastModifiedBy>galvani</cp:lastModifiedBy>
  <cp:lastPrinted>2001-03-06T00:44:26Z</cp:lastPrinted>
  <dcterms:created xsi:type="dcterms:W3CDTF">2001-03-05T15:44:16Z</dcterms:created>
  <dcterms:modified xsi:type="dcterms:W3CDTF">2014-03-24T13:56:18Z</dcterms:modified>
  <cp:category/>
  <cp:version/>
  <cp:contentType/>
  <cp:contentStatus/>
</cp:coreProperties>
</file>