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a2-prof\Desktop\"/>
    </mc:Choice>
  </mc:AlternateContent>
  <bookViews>
    <workbookView xWindow="0" yWindow="0" windowWidth="19200" windowHeight="11595" activeTab="3"/>
  </bookViews>
  <sheets>
    <sheet name="VPL_reinvestimento" sheetId="2" r:id="rId1"/>
    <sheet name="TIR_reinvestimento" sheetId="4" r:id="rId2"/>
    <sheet name="Multiplas_TIR" sheetId="3" r:id="rId3"/>
    <sheet name="resultado conflitante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F3" i="1"/>
  <c r="E25" i="1"/>
  <c r="E5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4" i="1"/>
  <c r="C15" i="1"/>
  <c r="C16" i="1"/>
  <c r="B16" i="1"/>
  <c r="B15" i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4" i="3"/>
  <c r="E5" i="3"/>
  <c r="E6" i="3"/>
  <c r="E7" i="3"/>
  <c r="E8" i="3"/>
  <c r="E9" i="3"/>
  <c r="E3" i="3"/>
  <c r="E2" i="3"/>
  <c r="D4" i="3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3" i="3"/>
  <c r="B12" i="3"/>
  <c r="B13" i="3" s="1"/>
  <c r="B10" i="3"/>
  <c r="B9" i="3"/>
  <c r="B17" i="4"/>
  <c r="C7" i="4" s="1"/>
  <c r="C12" i="4"/>
  <c r="B15" i="4"/>
  <c r="B16" i="4"/>
  <c r="C11" i="4"/>
  <c r="C8" i="4"/>
  <c r="C6" i="4"/>
  <c r="C4" i="4"/>
  <c r="C3" i="4"/>
  <c r="E2" i="4"/>
  <c r="E2" i="2"/>
  <c r="C4" i="2"/>
  <c r="C5" i="2"/>
  <c r="C6" i="2"/>
  <c r="C7" i="2"/>
  <c r="C8" i="2"/>
  <c r="C9" i="2"/>
  <c r="C10" i="2"/>
  <c r="C11" i="2"/>
  <c r="C12" i="2"/>
  <c r="C3" i="2"/>
  <c r="B15" i="2"/>
  <c r="C5" i="4" l="1"/>
  <c r="C9" i="4"/>
  <c r="C10" i="4"/>
  <c r="E12" i="2"/>
  <c r="E15" i="2" s="1"/>
  <c r="E12" i="4" l="1"/>
  <c r="E16" i="4" s="1"/>
  <c r="E15" i="4"/>
</calcChain>
</file>

<file path=xl/sharedStrings.xml><?xml version="1.0" encoding="utf-8"?>
<sst xmlns="http://schemas.openxmlformats.org/spreadsheetml/2006/main" count="32" uniqueCount="14">
  <si>
    <t>t</t>
  </si>
  <si>
    <t>CFt</t>
  </si>
  <si>
    <t>A</t>
  </si>
  <si>
    <t>B</t>
  </si>
  <si>
    <t>k</t>
  </si>
  <si>
    <t>TIR</t>
  </si>
  <si>
    <t>VPL</t>
  </si>
  <si>
    <t>aa</t>
  </si>
  <si>
    <t>t (anos)</t>
  </si>
  <si>
    <t>VF em t=10</t>
  </si>
  <si>
    <t>k reinv</t>
  </si>
  <si>
    <t>Taxas</t>
  </si>
  <si>
    <t>VPLA</t>
  </si>
  <si>
    <t>VPLB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</si>
</sst>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/>
    <xf numFmtId="0" fontId="1" fillId="0" borderId="0" xfId="0" applyFont="1" applyAlignment="1">
      <alignment horizontal="center"/>
    </xf>
    <xf numFmtId="8" fontId="0" fillId="0" borderId="0" xfId="0" applyNumberFormat="1"/>
    <xf numFmtId="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Multiplas_TIR!$D$2:$D$102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Multiplas_TIR!$E$2:$E$102</c:f>
              <c:numCache>
                <c:formatCode>#,##0.00</c:formatCode>
                <c:ptCount val="101"/>
                <c:pt idx="0">
                  <c:v>-5000</c:v>
                </c:pt>
                <c:pt idx="1">
                  <c:v>-4044.7669280569899</c:v>
                </c:pt>
                <c:pt idx="2">
                  <c:v>-3174.342932366997</c:v>
                </c:pt>
                <c:pt idx="3">
                  <c:v>-2382.0823430106011</c:v>
                </c:pt>
                <c:pt idx="4">
                  <c:v>-1661.8859633766297</c:v>
                </c:pt>
                <c:pt idx="5">
                  <c:v>-1008.1525897620941</c:v>
                </c:pt>
                <c:pt idx="6">
                  <c:v>-415.73518584046542</c:v>
                </c:pt>
                <c:pt idx="7">
                  <c:v>120.09877027204857</c:v>
                </c:pt>
                <c:pt idx="8">
                  <c:v>603.70319495415242</c:v>
                </c:pt>
                <c:pt idx="9">
                  <c:v>1039.0859453399789</c:v>
                </c:pt>
                <c:pt idx="10">
                  <c:v>1429.9383425126252</c:v>
                </c:pt>
                <c:pt idx="11">
                  <c:v>1779.6619744094351</c:v>
                </c:pt>
                <c:pt idx="12">
                  <c:v>2091.3930486553218</c:v>
                </c:pt>
                <c:pt idx="13">
                  <c:v>2368.0245367207972</c:v>
                </c:pt>
                <c:pt idx="14">
                  <c:v>2612.2263252679004</c:v>
                </c:pt>
                <c:pt idx="15">
                  <c:v>2826.4635678987288</c:v>
                </c:pt>
                <c:pt idx="16">
                  <c:v>3013.0134104140125</c:v>
                </c:pt>
                <c:pt idx="17">
                  <c:v>3173.9802448171649</c:v>
                </c:pt>
                <c:pt idx="18">
                  <c:v>3311.3096313991664</c:v>
                </c:pt>
                <c:pt idx="19">
                  <c:v>3426.8010140804872</c:v>
                </c:pt>
                <c:pt idx="20">
                  <c:v>3522.1193415637899</c:v>
                </c:pt>
                <c:pt idx="21">
                  <c:v>3598.8056955894244</c:v>
                </c:pt>
                <c:pt idx="22">
                  <c:v>3658.2870175274402</c:v>
                </c:pt>
                <c:pt idx="23">
                  <c:v>3701.8850155489672</c:v>
                </c:pt>
                <c:pt idx="24">
                  <c:v>3730.8243265753845</c:v>
                </c:pt>
                <c:pt idx="25">
                  <c:v>3746.239999999998</c:v>
                </c:pt>
                <c:pt idx="26">
                  <c:v>3749.1843637200764</c:v>
                </c:pt>
                <c:pt idx="27">
                  <c:v>3740.6333272251504</c:v>
                </c:pt>
                <c:pt idx="28">
                  <c:v>3721.4921712875403</c:v>
                </c:pt>
                <c:pt idx="29">
                  <c:v>3692.6008691279494</c:v>
                </c:pt>
                <c:pt idx="30">
                  <c:v>3654.738979727601</c:v>
                </c:pt>
                <c:pt idx="31">
                  <c:v>3608.6301501759517</c:v>
                </c:pt>
                <c:pt idx="32">
                  <c:v>3554.9462605371045</c:v>
                </c:pt>
                <c:pt idx="33">
                  <c:v>3494.3112416470649</c:v>
                </c:pt>
                <c:pt idx="34">
                  <c:v>3427.3045934846086</c:v>
                </c:pt>
                <c:pt idx="35">
                  <c:v>3354.4646292571269</c:v>
                </c:pt>
                <c:pt idx="36">
                  <c:v>3276.2914680844624</c:v>
                </c:pt>
                <c:pt idx="37">
                  <c:v>3193.249797120483</c:v>
                </c:pt>
                <c:pt idx="38">
                  <c:v>3105.771422104659</c:v>
                </c:pt>
                <c:pt idx="39">
                  <c:v>3014.2576236624918</c:v>
                </c:pt>
                <c:pt idx="40">
                  <c:v>2919.0813351579673</c:v>
                </c:pt>
                <c:pt idx="41">
                  <c:v>2820.5891565266829</c:v>
                </c:pt>
                <c:pt idx="42">
                  <c:v>2719.1032172716259</c:v>
                </c:pt>
                <c:pt idx="43">
                  <c:v>2614.9229006715104</c:v>
                </c:pt>
                <c:pt idx="44">
                  <c:v>2508.3264402233726</c:v>
                </c:pt>
                <c:pt idx="45">
                  <c:v>2399.5723984063516</c:v>
                </c:pt>
                <c:pt idx="46">
                  <c:v>2288.9010370034011</c:v>
                </c:pt>
                <c:pt idx="47">
                  <c:v>2176.5355874438937</c:v>
                </c:pt>
                <c:pt idx="48">
                  <c:v>2062.6834289251747</c:v>
                </c:pt>
                <c:pt idx="49">
                  <c:v>1947.5371814291975</c:v>
                </c:pt>
                <c:pt idx="50">
                  <c:v>1831.2757201646054</c:v>
                </c:pt>
                <c:pt idx="51">
                  <c:v>1714.0651174304658</c:v>
                </c:pt>
                <c:pt idx="52">
                  <c:v>1596.0595174102491</c:v>
                </c:pt>
                <c:pt idx="53">
                  <c:v>1477.401948959061</c:v>
                </c:pt>
                <c:pt idx="54">
                  <c:v>1358.2250810403202</c:v>
                </c:pt>
                <c:pt idx="55">
                  <c:v>1238.6519250955025</c:v>
                </c:pt>
                <c:pt idx="56">
                  <c:v>1118.7964882902379</c:v>
                </c:pt>
                <c:pt idx="57">
                  <c:v>998.76438126830544</c:v>
                </c:pt>
                <c:pt idx="58">
                  <c:v>878.65338375944339</c:v>
                </c:pt>
                <c:pt idx="59">
                  <c:v>758.55397112519495</c:v>
                </c:pt>
                <c:pt idx="60">
                  <c:v>638.54980468749272</c:v>
                </c:pt>
                <c:pt idx="61">
                  <c:v>518.71818846408132</c:v>
                </c:pt>
                <c:pt idx="62">
                  <c:v>399.1304947334429</c:v>
                </c:pt>
                <c:pt idx="63">
                  <c:v>279.85256066620786</c:v>
                </c:pt>
                <c:pt idx="64">
                  <c:v>160.94505808972099</c:v>
                </c:pt>
                <c:pt idx="65">
                  <c:v>42.463838295931055</c:v>
                </c:pt>
                <c:pt idx="66">
                  <c:v>-75.539746341233695</c:v>
                </c:pt>
                <c:pt idx="67">
                  <c:v>-193.01854230527169</c:v>
                </c:pt>
                <c:pt idx="68">
                  <c:v>-309.92931492145362</c:v>
                </c:pt>
                <c:pt idx="69">
                  <c:v>-426.23248698644966</c:v>
                </c:pt>
                <c:pt idx="70">
                  <c:v>-541.89189474715022</c:v>
                </c:pt>
                <c:pt idx="71">
                  <c:v>-656.87456002762883</c:v>
                </c:pt>
                <c:pt idx="72">
                  <c:v>-771.15047739129295</c:v>
                </c:pt>
                <c:pt idx="73">
                  <c:v>-884.69241530616819</c:v>
                </c:pt>
                <c:pt idx="74">
                  <c:v>-997.4757303561164</c:v>
                </c:pt>
                <c:pt idx="75">
                  <c:v>-1109.4781936098116</c:v>
                </c:pt>
                <c:pt idx="76">
                  <c:v>-1220.67982832302</c:v>
                </c:pt>
                <c:pt idx="77">
                  <c:v>-1331.0627582088255</c:v>
                </c:pt>
                <c:pt idx="78">
                  <c:v>-1440.6110655646135</c:v>
                </c:pt>
                <c:pt idx="79">
                  <c:v>-1549.3106585952428</c:v>
                </c:pt>
                <c:pt idx="80">
                  <c:v>-1657.1491473183341</c:v>
                </c:pt>
                <c:pt idx="81">
                  <c:v>-1764.1157274806192</c:v>
                </c:pt>
                <c:pt idx="82">
                  <c:v>-1870.2010719543687</c:v>
                </c:pt>
                <c:pt idx="83">
                  <c:v>-1975.3972291197242</c:v>
                </c:pt>
                <c:pt idx="84">
                  <c:v>-2079.6975277731526</c:v>
                </c:pt>
                <c:pt idx="85">
                  <c:v>-2183.0964881337859</c:v>
                </c:pt>
                <c:pt idx="86">
                  <c:v>-2285.5897385490534</c:v>
                </c:pt>
                <c:pt idx="87">
                  <c:v>-2387.1739375280777</c:v>
                </c:pt>
                <c:pt idx="88">
                  <c:v>-2487.846700756827</c:v>
                </c:pt>
                <c:pt idx="89">
                  <c:v>-2587.6065327723554</c:v>
                </c:pt>
                <c:pt idx="90">
                  <c:v>-2686.4527629953463</c:v>
                </c:pt>
                <c:pt idx="91">
                  <c:v>-2784.3854858404538</c:v>
                </c:pt>
                <c:pt idx="92">
                  <c:v>-2881.4055046426984</c:v>
                </c:pt>
                <c:pt idx="93">
                  <c:v>-2977.5142791557173</c:v>
                </c:pt>
                <c:pt idx="94">
                  <c:v>-3072.713876393922</c:v>
                </c:pt>
                <c:pt idx="95">
                  <c:v>-3167.0069246056773</c:v>
                </c:pt>
                <c:pt idx="96">
                  <c:v>-3260.3965701787965</c:v>
                </c:pt>
                <c:pt idx="97">
                  <c:v>-3352.8864372926491</c:v>
                </c:pt>
                <c:pt idx="98">
                  <c:v>-3444.4805901433501</c:v>
                </c:pt>
                <c:pt idx="99">
                  <c:v>-3535.1834975799557</c:v>
                </c:pt>
                <c:pt idx="100">
                  <c:v>-3625.0000000000073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4385584"/>
        <c:axId val="734385024"/>
      </c:scatterChart>
      <c:valAx>
        <c:axId val="73438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4385024"/>
        <c:crosses val="autoZero"/>
        <c:crossBetween val="midCat"/>
      </c:valAx>
      <c:valAx>
        <c:axId val="73438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438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'resultado conflitante'!$F$2</c:f>
              <c:strCache>
                <c:ptCount val="1"/>
                <c:pt idx="0">
                  <c:v>VPLA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'resultado conflitante'!$E$3:$E$25</c:f>
              <c:numCache>
                <c:formatCode>0%</c:formatCode>
                <c:ptCount val="2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</c:numCache>
            </c:numRef>
          </c:xVal>
          <c:yVal>
            <c:numRef>
              <c:f>'resultado conflitante'!$F$3:$F$25</c:f>
              <c:numCache>
                <c:formatCode>#,##0.00</c:formatCode>
                <c:ptCount val="23"/>
                <c:pt idx="0">
                  <c:v>140000</c:v>
                </c:pt>
                <c:pt idx="1">
                  <c:v>127311.30873684012</c:v>
                </c:pt>
                <c:pt idx="2">
                  <c:v>115582.04014981363</c:v>
                </c:pt>
                <c:pt idx="3">
                  <c:v>104724.86808261991</c:v>
                </c:pt>
                <c:pt idx="4">
                  <c:v>94661.498704520636</c:v>
                </c:pt>
                <c:pt idx="5">
                  <c:v>85321.638300435443</c:v>
                </c:pt>
                <c:pt idx="6">
                  <c:v>76642.089233952662</c:v>
                </c:pt>
                <c:pt idx="7">
                  <c:v>68565.956982382399</c:v>
                </c:pt>
                <c:pt idx="8">
                  <c:v>61041.953574594634</c:v>
                </c:pt>
                <c:pt idx="9">
                  <c:v>54023.784827816184</c:v>
                </c:pt>
                <c:pt idx="10">
                  <c:v>47469.610536912311</c:v>
                </c:pt>
                <c:pt idx="11">
                  <c:v>41341.568267389055</c:v>
                </c:pt>
                <c:pt idx="12">
                  <c:v>35605.352681860852</c:v>
                </c:pt>
                <c:pt idx="13">
                  <c:v>30229.843422869235</c:v>
                </c:pt>
                <c:pt idx="14">
                  <c:v>25186.775511045969</c:v>
                </c:pt>
                <c:pt idx="15">
                  <c:v>20450.447020501524</c:v>
                </c:pt>
                <c:pt idx="16">
                  <c:v>15997.459482979379</c:v>
                </c:pt>
                <c:pt idx="17">
                  <c:v>11806.487065604146</c:v>
                </c:pt>
                <c:pt idx="18">
                  <c:v>7858.0710781859234</c:v>
                </c:pt>
                <c:pt idx="19">
                  <c:v>4134.4368070308992</c:v>
                </c:pt>
                <c:pt idx="20">
                  <c:v>619.33005321852397</c:v>
                </c:pt>
                <c:pt idx="21">
                  <c:v>-2702.1289170449745</c:v>
                </c:pt>
                <c:pt idx="22">
                  <c:v>-5843.576016785868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'resultado conflitante'!$G$2</c:f>
              <c:strCache>
                <c:ptCount val="1"/>
                <c:pt idx="0">
                  <c:v>VPLB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'resultado conflitante'!$E$3:$E$25</c:f>
              <c:numCache>
                <c:formatCode>0%</c:formatCode>
                <c:ptCount val="2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</c:numCache>
            </c:numRef>
          </c:xVal>
          <c:yVal>
            <c:numRef>
              <c:f>'resultado conflitante'!$G$3:$G$25</c:f>
              <c:numCache>
                <c:formatCode>#,##0.00</c:formatCode>
                <c:ptCount val="23"/>
                <c:pt idx="0">
                  <c:v>220000</c:v>
                </c:pt>
                <c:pt idx="1">
                  <c:v>197794.79028947029</c:v>
                </c:pt>
                <c:pt idx="2">
                  <c:v>177268.57026217389</c:v>
                </c:pt>
                <c:pt idx="3">
                  <c:v>158268.51914458483</c:v>
                </c:pt>
                <c:pt idx="4">
                  <c:v>140657.62273291103</c:v>
                </c:pt>
                <c:pt idx="5">
                  <c:v>124312.86702576204</c:v>
                </c:pt>
                <c:pt idx="6">
                  <c:v>109123.65615941724</c:v>
                </c:pt>
                <c:pt idx="7">
                  <c:v>94990.424719169212</c:v>
                </c:pt>
                <c:pt idx="8">
                  <c:v>81823.418755540566</c:v>
                </c:pt>
                <c:pt idx="9">
                  <c:v>69541.623448678292</c:v>
                </c:pt>
                <c:pt idx="10">
                  <c:v>58071.818439596565</c:v>
                </c:pt>
                <c:pt idx="11">
                  <c:v>47347.744467930839</c:v>
                </c:pt>
                <c:pt idx="12">
                  <c:v>37309.367193256476</c:v>
                </c:pt>
                <c:pt idx="13">
                  <c:v>27902.225990021194</c:v>
                </c:pt>
                <c:pt idx="14">
                  <c:v>19076.857144330454</c:v>
                </c:pt>
                <c:pt idx="15">
                  <c:v>10788.282285877707</c:v>
                </c:pt>
                <c:pt idx="16">
                  <c:v>2995.5540952138836</c:v>
                </c:pt>
                <c:pt idx="17">
                  <c:v>-4338.6476351927558</c:v>
                </c:pt>
                <c:pt idx="18">
                  <c:v>-11248.375613174663</c:v>
                </c:pt>
                <c:pt idx="19">
                  <c:v>-17764.735587695963</c:v>
                </c:pt>
                <c:pt idx="20">
                  <c:v>-23916.172406867583</c:v>
                </c:pt>
                <c:pt idx="21">
                  <c:v>-29728.725604828738</c:v>
                </c:pt>
                <c:pt idx="22">
                  <c:v>-35226.258029375254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645984"/>
        <c:axId val="226311328"/>
      </c:scatterChart>
      <c:valAx>
        <c:axId val="80264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6311328"/>
        <c:crosses val="autoZero"/>
        <c:crossBetween val="midCat"/>
      </c:valAx>
      <c:valAx>
        <c:axId val="22631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02645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212156</xdr:colOff>
      <xdr:row>0</xdr:row>
      <xdr:rowOff>132747</xdr:rowOff>
    </xdr:from>
    <xdr:to>
      <xdr:col>10</xdr:col>
      <xdr:colOff>426117</xdr:colOff>
      <xdr:row>14</xdr:row>
      <xdr:rowOff>96552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357768</xdr:colOff>
      <xdr:row>0</xdr:row>
      <xdr:rowOff>0</xdr:rowOff>
    </xdr:from>
    <xdr:to>
      <xdr:col>7</xdr:col>
      <xdr:colOff>408878</xdr:colOff>
      <xdr:row>16</xdr:row>
      <xdr:rowOff>54362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190" zoomScaleNormal="190" workbookViewId="0">
      <selection activeCell="B18" sqref="B18"/>
    </sheetView>
  </sheetViews>
  <sheetFormatPr defaultRowHeight="15" x14ac:dyDescent="0.25"/>
  <cols>
    <col min="2" max="2" width="14.42578125" customWidth="1"/>
    <col min="3" max="3" width="13.7109375" customWidth="1"/>
    <col min="5" max="5" width="12.5703125" bestFit="1" customWidth="1"/>
    <col min="6" max="6" width="13.7109375" bestFit="1" customWidth="1"/>
  </cols>
  <sheetData>
    <row r="1" spans="1:6" x14ac:dyDescent="0.25">
      <c r="A1" s="6" t="s">
        <v>8</v>
      </c>
      <c r="B1" s="6" t="s">
        <v>2</v>
      </c>
      <c r="C1" s="6" t="s">
        <v>9</v>
      </c>
    </row>
    <row r="2" spans="1:6" x14ac:dyDescent="0.25">
      <c r="A2" s="1">
        <v>0</v>
      </c>
      <c r="B2" s="2">
        <v>-100000</v>
      </c>
      <c r="E2" s="8">
        <f>B2</f>
        <v>-100000</v>
      </c>
    </row>
    <row r="3" spans="1:6" x14ac:dyDescent="0.25">
      <c r="A3" s="1">
        <v>1</v>
      </c>
      <c r="B3" s="2">
        <v>24000</v>
      </c>
      <c r="C3" s="2">
        <f>-FV(B$17,A$12-A3,,B3)</f>
        <v>66553.890178804519</v>
      </c>
      <c r="E3" s="8">
        <v>0</v>
      </c>
    </row>
    <row r="4" spans="1:6" x14ac:dyDescent="0.25">
      <c r="A4" s="1">
        <v>2</v>
      </c>
      <c r="B4" s="2">
        <v>24000</v>
      </c>
      <c r="C4" s="2">
        <f t="shared" ref="C4:C12" si="0">-FV(B$17,A$12-A4,,B4)</f>
        <v>59423.116231075459</v>
      </c>
      <c r="E4" s="8">
        <v>0</v>
      </c>
    </row>
    <row r="5" spans="1:6" x14ac:dyDescent="0.25">
      <c r="A5" s="1">
        <v>3</v>
      </c>
      <c r="B5" s="2">
        <v>24000</v>
      </c>
      <c r="C5" s="2">
        <f t="shared" si="0"/>
        <v>53056.353777745942</v>
      </c>
      <c r="E5" s="8">
        <v>0</v>
      </c>
    </row>
    <row r="6" spans="1:6" x14ac:dyDescent="0.25">
      <c r="A6" s="1">
        <v>4</v>
      </c>
      <c r="B6" s="2">
        <v>24000</v>
      </c>
      <c r="C6" s="2">
        <f t="shared" si="0"/>
        <v>47371.744444416021</v>
      </c>
      <c r="E6" s="8">
        <v>0</v>
      </c>
    </row>
    <row r="7" spans="1:6" x14ac:dyDescent="0.25">
      <c r="A7" s="1">
        <v>5</v>
      </c>
      <c r="B7" s="2">
        <v>24000</v>
      </c>
      <c r="C7" s="2">
        <f t="shared" si="0"/>
        <v>42296.200396800014</v>
      </c>
      <c r="E7" s="8">
        <v>0</v>
      </c>
    </row>
    <row r="8" spans="1:6" x14ac:dyDescent="0.25">
      <c r="A8" s="1">
        <v>6</v>
      </c>
      <c r="B8" s="2">
        <v>24000</v>
      </c>
      <c r="C8" s="2">
        <f t="shared" si="0"/>
        <v>37764.464640000006</v>
      </c>
      <c r="E8" s="8">
        <v>0</v>
      </c>
    </row>
    <row r="9" spans="1:6" x14ac:dyDescent="0.25">
      <c r="A9" s="1">
        <v>7</v>
      </c>
      <c r="B9" s="2">
        <v>24000</v>
      </c>
      <c r="C9" s="2">
        <f t="shared" si="0"/>
        <v>33718.272000000012</v>
      </c>
      <c r="E9" s="8">
        <v>0</v>
      </c>
    </row>
    <row r="10" spans="1:6" x14ac:dyDescent="0.25">
      <c r="A10" s="1">
        <v>8</v>
      </c>
      <c r="B10" s="2">
        <v>24000</v>
      </c>
      <c r="C10" s="2">
        <f t="shared" si="0"/>
        <v>30105.600000000006</v>
      </c>
      <c r="E10" s="8">
        <v>0</v>
      </c>
    </row>
    <row r="11" spans="1:6" x14ac:dyDescent="0.25">
      <c r="A11" s="1">
        <v>9</v>
      </c>
      <c r="B11" s="2">
        <v>24000</v>
      </c>
      <c r="C11" s="2">
        <f t="shared" si="0"/>
        <v>26880.000000000004</v>
      </c>
      <c r="E11" s="8">
        <v>0</v>
      </c>
    </row>
    <row r="12" spans="1:6" x14ac:dyDescent="0.25">
      <c r="A12" s="1">
        <v>10</v>
      </c>
      <c r="B12" s="2">
        <v>24000</v>
      </c>
      <c r="C12" s="2">
        <f t="shared" si="0"/>
        <v>24000</v>
      </c>
      <c r="E12" s="8">
        <f>SUM(C3:C12)</f>
        <v>421169.64166884194</v>
      </c>
    </row>
    <row r="14" spans="1:6" x14ac:dyDescent="0.25">
      <c r="A14" s="1" t="s">
        <v>4</v>
      </c>
      <c r="B14" s="5">
        <v>0.12</v>
      </c>
      <c r="C14" t="s">
        <v>7</v>
      </c>
    </row>
    <row r="15" spans="1:6" x14ac:dyDescent="0.25">
      <c r="A15" s="1" t="s">
        <v>6</v>
      </c>
      <c r="B15" s="2">
        <f>NPV(B14,B3:B12)+B2</f>
        <v>35605.352681860677</v>
      </c>
      <c r="E15" s="8">
        <f>NPV(B14,E3:E12)+E2</f>
        <v>35605.352681860677</v>
      </c>
      <c r="F15" s="7"/>
    </row>
    <row r="17" spans="1:3" x14ac:dyDescent="0.25">
      <c r="A17" s="1" t="s">
        <v>10</v>
      </c>
      <c r="B17" s="5">
        <v>0.12</v>
      </c>
      <c r="C17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190" zoomScaleNormal="190" workbookViewId="0">
      <selection activeCell="A7" sqref="A1:A7"/>
    </sheetView>
  </sheetViews>
  <sheetFormatPr defaultRowHeight="15" x14ac:dyDescent="0.25"/>
  <cols>
    <col min="2" max="2" width="14.42578125" customWidth="1"/>
    <col min="3" max="3" width="13.7109375" customWidth="1"/>
    <col min="5" max="5" width="12.5703125" bestFit="1" customWidth="1"/>
    <col min="6" max="6" width="13.7109375" bestFit="1" customWidth="1"/>
  </cols>
  <sheetData>
    <row r="1" spans="1:6" x14ac:dyDescent="0.25">
      <c r="A1" s="6" t="s">
        <v>8</v>
      </c>
      <c r="B1" s="6" t="s">
        <v>2</v>
      </c>
      <c r="C1" s="6" t="s">
        <v>9</v>
      </c>
    </row>
    <row r="2" spans="1:6" x14ac:dyDescent="0.25">
      <c r="A2" s="1">
        <v>0</v>
      </c>
      <c r="B2" s="2">
        <v>-100000</v>
      </c>
      <c r="E2" s="8">
        <f>B2</f>
        <v>-100000</v>
      </c>
    </row>
    <row r="3" spans="1:6" x14ac:dyDescent="0.25">
      <c r="A3" s="1">
        <v>1</v>
      </c>
      <c r="B3" s="2">
        <v>24000</v>
      </c>
      <c r="C3" s="2">
        <f>-FV(B$17,A$12-A3,,B3)</f>
        <v>125537.65916262945</v>
      </c>
      <c r="E3" s="8">
        <v>0</v>
      </c>
    </row>
    <row r="4" spans="1:6" x14ac:dyDescent="0.25">
      <c r="A4" s="1">
        <v>2</v>
      </c>
      <c r="B4" s="2">
        <v>24000</v>
      </c>
      <c r="C4" s="2">
        <f t="shared" ref="C4:C12" si="0">-FV(B$17,A$12-A4,,B4)</f>
        <v>104456.07836454324</v>
      </c>
      <c r="E4" s="8">
        <v>0</v>
      </c>
    </row>
    <row r="5" spans="1:6" x14ac:dyDescent="0.25">
      <c r="A5" s="1">
        <v>3</v>
      </c>
      <c r="B5" s="2">
        <v>24000</v>
      </c>
      <c r="C5" s="2">
        <f t="shared" si="0"/>
        <v>86914.734431719044</v>
      </c>
      <c r="E5" s="8">
        <v>0</v>
      </c>
    </row>
    <row r="6" spans="1:6" x14ac:dyDescent="0.25">
      <c r="A6" s="1">
        <v>4</v>
      </c>
      <c r="B6" s="2">
        <v>24000</v>
      </c>
      <c r="C6" s="2">
        <f t="shared" si="0"/>
        <v>72319.114211552151</v>
      </c>
      <c r="E6" s="8">
        <v>0</v>
      </c>
    </row>
    <row r="7" spans="1:6" x14ac:dyDescent="0.25">
      <c r="A7" s="1">
        <v>5</v>
      </c>
      <c r="B7" s="2">
        <v>24000</v>
      </c>
      <c r="C7" s="2">
        <f t="shared" si="0"/>
        <v>60174.541342610915</v>
      </c>
      <c r="E7" s="8">
        <v>0</v>
      </c>
    </row>
    <row r="8" spans="1:6" x14ac:dyDescent="0.25">
      <c r="A8" s="1">
        <v>6</v>
      </c>
      <c r="B8" s="2">
        <v>24000</v>
      </c>
      <c r="C8" s="2">
        <f t="shared" si="0"/>
        <v>50069.410629136008</v>
      </c>
      <c r="E8" s="8">
        <v>0</v>
      </c>
    </row>
    <row r="9" spans="1:6" x14ac:dyDescent="0.25">
      <c r="A9" s="1">
        <v>7</v>
      </c>
      <c r="B9" s="2">
        <v>24000</v>
      </c>
      <c r="C9" s="2">
        <f t="shared" si="0"/>
        <v>41661.2378725987</v>
      </c>
      <c r="E9" s="8">
        <v>0</v>
      </c>
    </row>
    <row r="10" spans="1:6" x14ac:dyDescent="0.25">
      <c r="A10" s="1">
        <v>8</v>
      </c>
      <c r="B10" s="2">
        <v>24000</v>
      </c>
      <c r="C10" s="2">
        <f t="shared" si="0"/>
        <v>34665.052359678681</v>
      </c>
      <c r="E10" s="8">
        <v>0</v>
      </c>
    </row>
    <row r="11" spans="1:6" x14ac:dyDescent="0.25">
      <c r="A11" s="1">
        <v>9</v>
      </c>
      <c r="B11" s="2">
        <v>24000</v>
      </c>
      <c r="C11" s="2">
        <f t="shared" si="0"/>
        <v>28843.738603591042</v>
      </c>
      <c r="E11" s="8">
        <v>0</v>
      </c>
    </row>
    <row r="12" spans="1:6" x14ac:dyDescent="0.25">
      <c r="A12" s="1">
        <v>10</v>
      </c>
      <c r="B12" s="2">
        <v>24000</v>
      </c>
      <c r="C12" s="2">
        <f t="shared" si="0"/>
        <v>24000</v>
      </c>
      <c r="E12" s="8">
        <f>SUM(C3:C12)</f>
        <v>628641.56697805913</v>
      </c>
    </row>
    <row r="14" spans="1:6" x14ac:dyDescent="0.25">
      <c r="A14" s="1" t="s">
        <v>4</v>
      </c>
      <c r="B14" s="9">
        <v>0.12</v>
      </c>
      <c r="C14" t="s">
        <v>7</v>
      </c>
    </row>
    <row r="15" spans="1:6" x14ac:dyDescent="0.25">
      <c r="A15" s="1" t="s">
        <v>6</v>
      </c>
      <c r="B15" s="2">
        <f>NPV(B14,B3:B12)+B2</f>
        <v>35605.352681860677</v>
      </c>
      <c r="E15" s="8">
        <f>NPV(B14,E3:E12)+E2</f>
        <v>102405.75997537244</v>
      </c>
      <c r="F15" s="7"/>
    </row>
    <row r="16" spans="1:6" x14ac:dyDescent="0.25">
      <c r="A16" t="s">
        <v>5</v>
      </c>
      <c r="B16" s="9">
        <f>IRR(B2:B12)</f>
        <v>0.2018224418162935</v>
      </c>
      <c r="E16" s="9">
        <f>IRR(E2:E12)</f>
        <v>0.20182244181629438</v>
      </c>
    </row>
    <row r="17" spans="1:3" x14ac:dyDescent="0.25">
      <c r="A17" s="1" t="s">
        <v>10</v>
      </c>
      <c r="B17" s="9">
        <f>B16</f>
        <v>0.2018224418162935</v>
      </c>
      <c r="C17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topLeftCell="B1" zoomScale="190" zoomScaleNormal="190" workbookViewId="0">
      <selection activeCell="E2" sqref="E2"/>
    </sheetView>
  </sheetViews>
  <sheetFormatPr defaultRowHeight="15" x14ac:dyDescent="0.25"/>
  <cols>
    <col min="2" max="2" width="13.28515625" customWidth="1"/>
    <col min="3" max="3" width="5.28515625" customWidth="1"/>
    <col min="4" max="4" width="12.140625" customWidth="1"/>
  </cols>
  <sheetData>
    <row r="1" spans="1:5" x14ac:dyDescent="0.25">
      <c r="A1" s="6" t="s">
        <v>8</v>
      </c>
      <c r="B1" s="6" t="s">
        <v>1</v>
      </c>
    </row>
    <row r="2" spans="1:5" x14ac:dyDescent="0.25">
      <c r="A2" s="1">
        <v>0</v>
      </c>
      <c r="B2" s="2">
        <v>-17000</v>
      </c>
      <c r="D2" s="5">
        <v>0</v>
      </c>
      <c r="E2" s="8">
        <f>NPV(D2,B$3:B$7)+B$2</f>
        <v>-5000</v>
      </c>
    </row>
    <row r="3" spans="1:5" x14ac:dyDescent="0.25">
      <c r="A3" s="1">
        <v>1</v>
      </c>
      <c r="B3" s="2">
        <v>16000</v>
      </c>
      <c r="D3" s="5">
        <f>D2+1%</f>
        <v>0.01</v>
      </c>
      <c r="E3" s="8">
        <f>NPV(D3,B$3:B$7)+B$2</f>
        <v>-4044.7669280569899</v>
      </c>
    </row>
    <row r="4" spans="1:5" x14ac:dyDescent="0.25">
      <c r="A4" s="1">
        <v>2</v>
      </c>
      <c r="B4" s="2">
        <v>16000</v>
      </c>
      <c r="D4" s="5">
        <f t="shared" ref="D4:D67" si="0">D3+1%</f>
        <v>0.02</v>
      </c>
      <c r="E4" s="8">
        <f t="shared" ref="E4:E67" si="1">NPV(D4,B$3:B$7)+B$2</f>
        <v>-3174.342932366997</v>
      </c>
    </row>
    <row r="5" spans="1:5" x14ac:dyDescent="0.25">
      <c r="A5" s="1">
        <v>3</v>
      </c>
      <c r="B5" s="2">
        <v>16000</v>
      </c>
      <c r="D5" s="5">
        <f t="shared" si="0"/>
        <v>0.03</v>
      </c>
      <c r="E5" s="8">
        <f t="shared" si="1"/>
        <v>-2382.0823430106011</v>
      </c>
    </row>
    <row r="6" spans="1:5" x14ac:dyDescent="0.25">
      <c r="A6" s="1">
        <v>4</v>
      </c>
      <c r="B6" s="2">
        <v>16000</v>
      </c>
      <c r="D6" s="5">
        <f t="shared" si="0"/>
        <v>0.04</v>
      </c>
      <c r="E6" s="8">
        <f t="shared" si="1"/>
        <v>-1661.8859633766297</v>
      </c>
    </row>
    <row r="7" spans="1:5" x14ac:dyDescent="0.25">
      <c r="A7" s="1">
        <v>5</v>
      </c>
      <c r="B7" s="2">
        <v>-52000</v>
      </c>
      <c r="D7" s="5">
        <f t="shared" si="0"/>
        <v>0.05</v>
      </c>
      <c r="E7" s="8">
        <f t="shared" si="1"/>
        <v>-1008.1525897620941</v>
      </c>
    </row>
    <row r="8" spans="1:5" x14ac:dyDescent="0.25">
      <c r="D8" s="5">
        <f t="shared" si="0"/>
        <v>6.0000000000000005E-2</v>
      </c>
      <c r="E8" s="8">
        <f t="shared" si="1"/>
        <v>-415.73518584046542</v>
      </c>
    </row>
    <row r="9" spans="1:5" x14ac:dyDescent="0.25">
      <c r="A9" t="s">
        <v>5</v>
      </c>
      <c r="B9" s="9">
        <f>IRR(B2:B7)</f>
        <v>6.7668647371935897E-2</v>
      </c>
      <c r="D9" s="5">
        <f t="shared" si="0"/>
        <v>7.0000000000000007E-2</v>
      </c>
      <c r="E9" s="8">
        <f t="shared" si="1"/>
        <v>120.09877027204857</v>
      </c>
    </row>
    <row r="10" spans="1:5" x14ac:dyDescent="0.25">
      <c r="A10" t="s">
        <v>6</v>
      </c>
      <c r="B10" s="8">
        <f>NPV(B9,B3:B7)+B2</f>
        <v>0</v>
      </c>
      <c r="D10" s="5">
        <f t="shared" si="0"/>
        <v>0.08</v>
      </c>
      <c r="E10" s="8">
        <f t="shared" si="1"/>
        <v>603.70319495415242</v>
      </c>
    </row>
    <row r="11" spans="1:5" x14ac:dyDescent="0.25">
      <c r="D11" s="5">
        <f t="shared" si="0"/>
        <v>0.09</v>
      </c>
      <c r="E11" s="8">
        <f t="shared" si="1"/>
        <v>1039.0859453399789</v>
      </c>
    </row>
    <row r="12" spans="1:5" x14ac:dyDescent="0.25">
      <c r="A12" t="s">
        <v>5</v>
      </c>
      <c r="B12" s="9">
        <f>IRR(B2:B7,40%)</f>
        <v>0.65359364599267522</v>
      </c>
      <c r="D12" s="5">
        <f t="shared" si="0"/>
        <v>9.9999999999999992E-2</v>
      </c>
      <c r="E12" s="8">
        <f t="shared" si="1"/>
        <v>1429.9383425126252</v>
      </c>
    </row>
    <row r="13" spans="1:5" x14ac:dyDescent="0.25">
      <c r="A13" t="s">
        <v>6</v>
      </c>
      <c r="B13" s="8">
        <f>NPV(B12,B3:B7)+B2</f>
        <v>9.4587448984384537E-11</v>
      </c>
      <c r="D13" s="5">
        <f t="shared" si="0"/>
        <v>0.10999999999999999</v>
      </c>
      <c r="E13" s="8">
        <f t="shared" si="1"/>
        <v>1779.6619744094351</v>
      </c>
    </row>
    <row r="14" spans="1:5" x14ac:dyDescent="0.25">
      <c r="D14" s="5">
        <f t="shared" si="0"/>
        <v>0.11999999999999998</v>
      </c>
      <c r="E14" s="8">
        <f t="shared" si="1"/>
        <v>2091.3930486553218</v>
      </c>
    </row>
    <row r="15" spans="1:5" x14ac:dyDescent="0.25">
      <c r="D15" s="5">
        <f t="shared" si="0"/>
        <v>0.12999999999999998</v>
      </c>
      <c r="E15" s="8">
        <f t="shared" si="1"/>
        <v>2368.0245367207972</v>
      </c>
    </row>
    <row r="16" spans="1:5" x14ac:dyDescent="0.25">
      <c r="D16" s="5">
        <f t="shared" si="0"/>
        <v>0.13999999999999999</v>
      </c>
      <c r="E16" s="8">
        <f t="shared" si="1"/>
        <v>2612.2263252679004</v>
      </c>
    </row>
    <row r="17" spans="4:5" x14ac:dyDescent="0.25">
      <c r="D17" s="5">
        <f t="shared" si="0"/>
        <v>0.15</v>
      </c>
      <c r="E17" s="8">
        <f t="shared" si="1"/>
        <v>2826.4635678987288</v>
      </c>
    </row>
    <row r="18" spans="4:5" x14ac:dyDescent="0.25">
      <c r="D18" s="5">
        <f t="shared" si="0"/>
        <v>0.16</v>
      </c>
      <c r="E18" s="8">
        <f t="shared" si="1"/>
        <v>3013.0134104140125</v>
      </c>
    </row>
    <row r="19" spans="4:5" x14ac:dyDescent="0.25">
      <c r="D19" s="5">
        <f t="shared" si="0"/>
        <v>0.17</v>
      </c>
      <c r="E19" s="8">
        <f t="shared" si="1"/>
        <v>3173.9802448171649</v>
      </c>
    </row>
    <row r="20" spans="4:5" x14ac:dyDescent="0.25">
      <c r="D20" s="5">
        <f t="shared" si="0"/>
        <v>0.18000000000000002</v>
      </c>
      <c r="E20" s="8">
        <f t="shared" si="1"/>
        <v>3311.3096313991664</v>
      </c>
    </row>
    <row r="21" spans="4:5" x14ac:dyDescent="0.25">
      <c r="D21" s="5">
        <f t="shared" si="0"/>
        <v>0.19000000000000003</v>
      </c>
      <c r="E21" s="8">
        <f t="shared" si="1"/>
        <v>3426.8010140804872</v>
      </c>
    </row>
    <row r="22" spans="4:5" x14ac:dyDescent="0.25">
      <c r="D22" s="5">
        <f t="shared" si="0"/>
        <v>0.20000000000000004</v>
      </c>
      <c r="E22" s="8">
        <f t="shared" si="1"/>
        <v>3522.1193415637899</v>
      </c>
    </row>
    <row r="23" spans="4:5" x14ac:dyDescent="0.25">
      <c r="D23" s="5">
        <f t="shared" si="0"/>
        <v>0.21000000000000005</v>
      </c>
      <c r="E23" s="8">
        <f t="shared" si="1"/>
        <v>3598.8056955894244</v>
      </c>
    </row>
    <row r="24" spans="4:5" x14ac:dyDescent="0.25">
      <c r="D24" s="5">
        <f t="shared" si="0"/>
        <v>0.22000000000000006</v>
      </c>
      <c r="E24" s="8">
        <f t="shared" si="1"/>
        <v>3658.2870175274402</v>
      </c>
    </row>
    <row r="25" spans="4:5" x14ac:dyDescent="0.25">
      <c r="D25" s="5">
        <f t="shared" si="0"/>
        <v>0.23000000000000007</v>
      </c>
      <c r="E25" s="8">
        <f t="shared" si="1"/>
        <v>3701.8850155489672</v>
      </c>
    </row>
    <row r="26" spans="4:5" x14ac:dyDescent="0.25">
      <c r="D26" s="5">
        <f t="shared" si="0"/>
        <v>0.24000000000000007</v>
      </c>
      <c r="E26" s="8">
        <f t="shared" si="1"/>
        <v>3730.8243265753845</v>
      </c>
    </row>
    <row r="27" spans="4:5" x14ac:dyDescent="0.25">
      <c r="D27" s="5">
        <f t="shared" si="0"/>
        <v>0.25000000000000006</v>
      </c>
      <c r="E27" s="8">
        <f t="shared" si="1"/>
        <v>3746.239999999998</v>
      </c>
    </row>
    <row r="28" spans="4:5" x14ac:dyDescent="0.25">
      <c r="D28" s="5">
        <f t="shared" si="0"/>
        <v>0.26000000000000006</v>
      </c>
      <c r="E28" s="8">
        <f t="shared" si="1"/>
        <v>3749.1843637200764</v>
      </c>
    </row>
    <row r="29" spans="4:5" x14ac:dyDescent="0.25">
      <c r="D29" s="5">
        <f t="shared" si="0"/>
        <v>0.27000000000000007</v>
      </c>
      <c r="E29" s="8">
        <f t="shared" si="1"/>
        <v>3740.6333272251504</v>
      </c>
    </row>
    <row r="30" spans="4:5" x14ac:dyDescent="0.25">
      <c r="D30" s="5">
        <f t="shared" si="0"/>
        <v>0.28000000000000008</v>
      </c>
      <c r="E30" s="8">
        <f t="shared" si="1"/>
        <v>3721.4921712875403</v>
      </c>
    </row>
    <row r="31" spans="4:5" x14ac:dyDescent="0.25">
      <c r="D31" s="5">
        <f t="shared" si="0"/>
        <v>0.29000000000000009</v>
      </c>
      <c r="E31" s="8">
        <f t="shared" si="1"/>
        <v>3692.6008691279494</v>
      </c>
    </row>
    <row r="32" spans="4:5" x14ac:dyDescent="0.25">
      <c r="D32" s="5">
        <f t="shared" si="0"/>
        <v>0.3000000000000001</v>
      </c>
      <c r="E32" s="8">
        <f t="shared" si="1"/>
        <v>3654.738979727601</v>
      </c>
    </row>
    <row r="33" spans="4:5" x14ac:dyDescent="0.25">
      <c r="D33" s="5">
        <f t="shared" si="0"/>
        <v>0.31000000000000011</v>
      </c>
      <c r="E33" s="8">
        <f t="shared" si="1"/>
        <v>3608.6301501759517</v>
      </c>
    </row>
    <row r="34" spans="4:5" x14ac:dyDescent="0.25">
      <c r="D34" s="5">
        <f t="shared" si="0"/>
        <v>0.32000000000000012</v>
      </c>
      <c r="E34" s="8">
        <f t="shared" si="1"/>
        <v>3554.9462605371045</v>
      </c>
    </row>
    <row r="35" spans="4:5" x14ac:dyDescent="0.25">
      <c r="D35" s="5">
        <f t="shared" si="0"/>
        <v>0.33000000000000013</v>
      </c>
      <c r="E35" s="8">
        <f t="shared" si="1"/>
        <v>3494.3112416470649</v>
      </c>
    </row>
    <row r="36" spans="4:5" x14ac:dyDescent="0.25">
      <c r="D36" s="5">
        <f t="shared" si="0"/>
        <v>0.34000000000000014</v>
      </c>
      <c r="E36" s="8">
        <f t="shared" si="1"/>
        <v>3427.3045934846086</v>
      </c>
    </row>
    <row r="37" spans="4:5" x14ac:dyDescent="0.25">
      <c r="D37" s="5">
        <f t="shared" si="0"/>
        <v>0.35000000000000014</v>
      </c>
      <c r="E37" s="8">
        <f t="shared" si="1"/>
        <v>3354.4646292571269</v>
      </c>
    </row>
    <row r="38" spans="4:5" x14ac:dyDescent="0.25">
      <c r="D38" s="5">
        <f t="shared" si="0"/>
        <v>0.36000000000000015</v>
      </c>
      <c r="E38" s="8">
        <f t="shared" si="1"/>
        <v>3276.2914680844624</v>
      </c>
    </row>
    <row r="39" spans="4:5" x14ac:dyDescent="0.25">
      <c r="D39" s="5">
        <f t="shared" si="0"/>
        <v>0.37000000000000016</v>
      </c>
      <c r="E39" s="8">
        <f t="shared" si="1"/>
        <v>3193.249797120483</v>
      </c>
    </row>
    <row r="40" spans="4:5" x14ac:dyDescent="0.25">
      <c r="D40" s="5">
        <f t="shared" si="0"/>
        <v>0.38000000000000017</v>
      </c>
      <c r="E40" s="8">
        <f t="shared" si="1"/>
        <v>3105.771422104659</v>
      </c>
    </row>
    <row r="41" spans="4:5" x14ac:dyDescent="0.25">
      <c r="D41" s="5">
        <f t="shared" si="0"/>
        <v>0.39000000000000018</v>
      </c>
      <c r="E41" s="8">
        <f t="shared" si="1"/>
        <v>3014.2576236624918</v>
      </c>
    </row>
    <row r="42" spans="4:5" x14ac:dyDescent="0.25">
      <c r="D42" s="5">
        <f t="shared" si="0"/>
        <v>0.40000000000000019</v>
      </c>
      <c r="E42" s="8">
        <f t="shared" si="1"/>
        <v>2919.0813351579673</v>
      </c>
    </row>
    <row r="43" spans="4:5" x14ac:dyDescent="0.25">
      <c r="D43" s="5">
        <f t="shared" si="0"/>
        <v>0.4100000000000002</v>
      </c>
      <c r="E43" s="8">
        <f t="shared" si="1"/>
        <v>2820.5891565266829</v>
      </c>
    </row>
    <row r="44" spans="4:5" x14ac:dyDescent="0.25">
      <c r="D44" s="5">
        <f t="shared" si="0"/>
        <v>0.42000000000000021</v>
      </c>
      <c r="E44" s="8">
        <f t="shared" si="1"/>
        <v>2719.1032172716259</v>
      </c>
    </row>
    <row r="45" spans="4:5" x14ac:dyDescent="0.25">
      <c r="D45" s="5">
        <f t="shared" si="0"/>
        <v>0.43000000000000022</v>
      </c>
      <c r="E45" s="8">
        <f t="shared" si="1"/>
        <v>2614.9229006715104</v>
      </c>
    </row>
    <row r="46" spans="4:5" x14ac:dyDescent="0.25">
      <c r="D46" s="5">
        <f t="shared" si="0"/>
        <v>0.44000000000000022</v>
      </c>
      <c r="E46" s="8">
        <f t="shared" si="1"/>
        <v>2508.3264402233726</v>
      </c>
    </row>
    <row r="47" spans="4:5" x14ac:dyDescent="0.25">
      <c r="D47" s="5">
        <f t="shared" si="0"/>
        <v>0.45000000000000023</v>
      </c>
      <c r="E47" s="8">
        <f t="shared" si="1"/>
        <v>2399.5723984063516</v>
      </c>
    </row>
    <row r="48" spans="4:5" x14ac:dyDescent="0.25">
      <c r="D48" s="5">
        <f t="shared" si="0"/>
        <v>0.46000000000000024</v>
      </c>
      <c r="E48" s="8">
        <f t="shared" si="1"/>
        <v>2288.9010370034011</v>
      </c>
    </row>
    <row r="49" spans="4:5" x14ac:dyDescent="0.25">
      <c r="D49" s="5">
        <f t="shared" si="0"/>
        <v>0.47000000000000025</v>
      </c>
      <c r="E49" s="8">
        <f t="shared" si="1"/>
        <v>2176.5355874438937</v>
      </c>
    </row>
    <row r="50" spans="4:5" x14ac:dyDescent="0.25">
      <c r="D50" s="5">
        <f t="shared" si="0"/>
        <v>0.48000000000000026</v>
      </c>
      <c r="E50" s="8">
        <f t="shared" si="1"/>
        <v>2062.6834289251747</v>
      </c>
    </row>
    <row r="51" spans="4:5" x14ac:dyDescent="0.25">
      <c r="D51" s="5">
        <f t="shared" si="0"/>
        <v>0.49000000000000027</v>
      </c>
      <c r="E51" s="8">
        <f t="shared" si="1"/>
        <v>1947.5371814291975</v>
      </c>
    </row>
    <row r="52" spans="4:5" x14ac:dyDescent="0.25">
      <c r="D52" s="5">
        <f t="shared" si="0"/>
        <v>0.50000000000000022</v>
      </c>
      <c r="E52" s="8">
        <f t="shared" si="1"/>
        <v>1831.2757201646054</v>
      </c>
    </row>
    <row r="53" spans="4:5" x14ac:dyDescent="0.25">
      <c r="D53" s="5">
        <f t="shared" si="0"/>
        <v>0.51000000000000023</v>
      </c>
      <c r="E53" s="8">
        <f t="shared" si="1"/>
        <v>1714.0651174304658</v>
      </c>
    </row>
    <row r="54" spans="4:5" x14ac:dyDescent="0.25">
      <c r="D54" s="5">
        <f t="shared" si="0"/>
        <v>0.52000000000000024</v>
      </c>
      <c r="E54" s="8">
        <f t="shared" si="1"/>
        <v>1596.0595174102491</v>
      </c>
    </row>
    <row r="55" spans="4:5" x14ac:dyDescent="0.25">
      <c r="D55" s="5">
        <f t="shared" si="0"/>
        <v>0.53000000000000025</v>
      </c>
      <c r="E55" s="8">
        <f t="shared" si="1"/>
        <v>1477.401948959061</v>
      </c>
    </row>
    <row r="56" spans="4:5" x14ac:dyDescent="0.25">
      <c r="D56" s="5">
        <f t="shared" si="0"/>
        <v>0.54000000000000026</v>
      </c>
      <c r="E56" s="8">
        <f t="shared" si="1"/>
        <v>1358.2250810403202</v>
      </c>
    </row>
    <row r="57" spans="4:5" x14ac:dyDescent="0.25">
      <c r="D57" s="5">
        <f t="shared" si="0"/>
        <v>0.55000000000000027</v>
      </c>
      <c r="E57" s="8">
        <f t="shared" si="1"/>
        <v>1238.6519250955025</v>
      </c>
    </row>
    <row r="58" spans="4:5" x14ac:dyDescent="0.25">
      <c r="D58" s="5">
        <f t="shared" si="0"/>
        <v>0.56000000000000028</v>
      </c>
      <c r="E58" s="8">
        <f t="shared" si="1"/>
        <v>1118.7964882902379</v>
      </c>
    </row>
    <row r="59" spans="4:5" x14ac:dyDescent="0.25">
      <c r="D59" s="5">
        <f t="shared" si="0"/>
        <v>0.57000000000000028</v>
      </c>
      <c r="E59" s="8">
        <f t="shared" si="1"/>
        <v>998.76438126830544</v>
      </c>
    </row>
    <row r="60" spans="4:5" x14ac:dyDescent="0.25">
      <c r="D60" s="5">
        <f t="shared" si="0"/>
        <v>0.58000000000000029</v>
      </c>
      <c r="E60" s="8">
        <f t="shared" si="1"/>
        <v>878.65338375944339</v>
      </c>
    </row>
    <row r="61" spans="4:5" x14ac:dyDescent="0.25">
      <c r="D61" s="5">
        <f t="shared" si="0"/>
        <v>0.5900000000000003</v>
      </c>
      <c r="E61" s="8">
        <f t="shared" si="1"/>
        <v>758.55397112519495</v>
      </c>
    </row>
    <row r="62" spans="4:5" x14ac:dyDescent="0.25">
      <c r="D62" s="5">
        <f t="shared" si="0"/>
        <v>0.60000000000000031</v>
      </c>
      <c r="E62" s="8">
        <f t="shared" si="1"/>
        <v>638.54980468749272</v>
      </c>
    </row>
    <row r="63" spans="4:5" x14ac:dyDescent="0.25">
      <c r="D63" s="5">
        <f t="shared" si="0"/>
        <v>0.61000000000000032</v>
      </c>
      <c r="E63" s="8">
        <f t="shared" si="1"/>
        <v>518.71818846408132</v>
      </c>
    </row>
    <row r="64" spans="4:5" x14ac:dyDescent="0.25">
      <c r="D64" s="5">
        <f t="shared" si="0"/>
        <v>0.62000000000000033</v>
      </c>
      <c r="E64" s="8">
        <f t="shared" si="1"/>
        <v>399.1304947334429</v>
      </c>
    </row>
    <row r="65" spans="4:5" x14ac:dyDescent="0.25">
      <c r="D65" s="5">
        <f t="shared" si="0"/>
        <v>0.63000000000000034</v>
      </c>
      <c r="E65" s="8">
        <f t="shared" si="1"/>
        <v>279.85256066620786</v>
      </c>
    </row>
    <row r="66" spans="4:5" x14ac:dyDescent="0.25">
      <c r="D66" s="5">
        <f t="shared" si="0"/>
        <v>0.64000000000000035</v>
      </c>
      <c r="E66" s="8">
        <f t="shared" si="1"/>
        <v>160.94505808972099</v>
      </c>
    </row>
    <row r="67" spans="4:5" x14ac:dyDescent="0.25">
      <c r="D67" s="5">
        <f t="shared" si="0"/>
        <v>0.65000000000000036</v>
      </c>
      <c r="E67" s="8">
        <f t="shared" si="1"/>
        <v>42.463838295931055</v>
      </c>
    </row>
    <row r="68" spans="4:5" x14ac:dyDescent="0.25">
      <c r="D68" s="5">
        <f t="shared" ref="D68:D131" si="2">D67+1%</f>
        <v>0.66000000000000036</v>
      </c>
      <c r="E68" s="8">
        <f t="shared" ref="E68:E131" si="3">NPV(D68,B$3:B$7)+B$2</f>
        <v>-75.539746341233695</v>
      </c>
    </row>
    <row r="69" spans="4:5" x14ac:dyDescent="0.25">
      <c r="D69" s="5">
        <f t="shared" si="2"/>
        <v>0.67000000000000037</v>
      </c>
      <c r="E69" s="8">
        <f t="shared" si="3"/>
        <v>-193.01854230527169</v>
      </c>
    </row>
    <row r="70" spans="4:5" x14ac:dyDescent="0.25">
      <c r="D70" s="5">
        <f t="shared" si="2"/>
        <v>0.68000000000000038</v>
      </c>
      <c r="E70" s="8">
        <f t="shared" si="3"/>
        <v>-309.92931492145362</v>
      </c>
    </row>
    <row r="71" spans="4:5" x14ac:dyDescent="0.25">
      <c r="D71" s="5">
        <f t="shared" si="2"/>
        <v>0.69000000000000039</v>
      </c>
      <c r="E71" s="8">
        <f t="shared" si="3"/>
        <v>-426.23248698644966</v>
      </c>
    </row>
    <row r="72" spans="4:5" x14ac:dyDescent="0.25">
      <c r="D72" s="5">
        <f t="shared" si="2"/>
        <v>0.7000000000000004</v>
      </c>
      <c r="E72" s="8">
        <f t="shared" si="3"/>
        <v>-541.89189474715022</v>
      </c>
    </row>
    <row r="73" spans="4:5" x14ac:dyDescent="0.25">
      <c r="D73" s="5">
        <f t="shared" si="2"/>
        <v>0.71000000000000041</v>
      </c>
      <c r="E73" s="8">
        <f t="shared" si="3"/>
        <v>-656.87456002762883</v>
      </c>
    </row>
    <row r="74" spans="4:5" x14ac:dyDescent="0.25">
      <c r="D74" s="5">
        <f t="shared" si="2"/>
        <v>0.72000000000000042</v>
      </c>
      <c r="E74" s="8">
        <f t="shared" si="3"/>
        <v>-771.15047739129295</v>
      </c>
    </row>
    <row r="75" spans="4:5" x14ac:dyDescent="0.25">
      <c r="D75" s="5">
        <f t="shared" si="2"/>
        <v>0.73000000000000043</v>
      </c>
      <c r="E75" s="8">
        <f t="shared" si="3"/>
        <v>-884.69241530616819</v>
      </c>
    </row>
    <row r="76" spans="4:5" x14ac:dyDescent="0.25">
      <c r="D76" s="5">
        <f t="shared" si="2"/>
        <v>0.74000000000000044</v>
      </c>
      <c r="E76" s="8">
        <f t="shared" si="3"/>
        <v>-997.4757303561164</v>
      </c>
    </row>
    <row r="77" spans="4:5" x14ac:dyDescent="0.25">
      <c r="D77" s="5">
        <f t="shared" si="2"/>
        <v>0.75000000000000044</v>
      </c>
      <c r="E77" s="8">
        <f t="shared" si="3"/>
        <v>-1109.4781936098116</v>
      </c>
    </row>
    <row r="78" spans="4:5" x14ac:dyDescent="0.25">
      <c r="D78" s="5">
        <f t="shared" si="2"/>
        <v>0.76000000000000045</v>
      </c>
      <c r="E78" s="8">
        <f t="shared" si="3"/>
        <v>-1220.67982832302</v>
      </c>
    </row>
    <row r="79" spans="4:5" x14ac:dyDescent="0.25">
      <c r="D79" s="5">
        <f t="shared" si="2"/>
        <v>0.77000000000000046</v>
      </c>
      <c r="E79" s="8">
        <f t="shared" si="3"/>
        <v>-1331.0627582088255</v>
      </c>
    </row>
    <row r="80" spans="4:5" x14ac:dyDescent="0.25">
      <c r="D80" s="5">
        <f t="shared" si="2"/>
        <v>0.78000000000000047</v>
      </c>
      <c r="E80" s="8">
        <f t="shared" si="3"/>
        <v>-1440.6110655646135</v>
      </c>
    </row>
    <row r="81" spans="4:5" x14ac:dyDescent="0.25">
      <c r="D81" s="5">
        <f t="shared" si="2"/>
        <v>0.79000000000000048</v>
      </c>
      <c r="E81" s="8">
        <f t="shared" si="3"/>
        <v>-1549.3106585952428</v>
      </c>
    </row>
    <row r="82" spans="4:5" x14ac:dyDescent="0.25">
      <c r="D82" s="5">
        <f t="shared" si="2"/>
        <v>0.80000000000000049</v>
      </c>
      <c r="E82" s="8">
        <f t="shared" si="3"/>
        <v>-1657.1491473183341</v>
      </c>
    </row>
    <row r="83" spans="4:5" x14ac:dyDescent="0.25">
      <c r="D83" s="5">
        <f t="shared" si="2"/>
        <v>0.8100000000000005</v>
      </c>
      <c r="E83" s="8">
        <f t="shared" si="3"/>
        <v>-1764.1157274806192</v>
      </c>
    </row>
    <row r="84" spans="4:5" x14ac:dyDescent="0.25">
      <c r="D84" s="5">
        <f t="shared" si="2"/>
        <v>0.82000000000000051</v>
      </c>
      <c r="E84" s="8">
        <f t="shared" si="3"/>
        <v>-1870.2010719543687</v>
      </c>
    </row>
    <row r="85" spans="4:5" x14ac:dyDescent="0.25">
      <c r="D85" s="5">
        <f t="shared" si="2"/>
        <v>0.83000000000000052</v>
      </c>
      <c r="E85" s="8">
        <f t="shared" si="3"/>
        <v>-1975.3972291197242</v>
      </c>
    </row>
    <row r="86" spans="4:5" x14ac:dyDescent="0.25">
      <c r="D86" s="5">
        <f t="shared" si="2"/>
        <v>0.84000000000000052</v>
      </c>
      <c r="E86" s="8">
        <f t="shared" si="3"/>
        <v>-2079.6975277731526</v>
      </c>
    </row>
    <row r="87" spans="4:5" x14ac:dyDescent="0.25">
      <c r="D87" s="5">
        <f t="shared" si="2"/>
        <v>0.85000000000000053</v>
      </c>
      <c r="E87" s="8">
        <f t="shared" si="3"/>
        <v>-2183.0964881337859</v>
      </c>
    </row>
    <row r="88" spans="4:5" x14ac:dyDescent="0.25">
      <c r="D88" s="5">
        <f t="shared" si="2"/>
        <v>0.86000000000000054</v>
      </c>
      <c r="E88" s="8">
        <f t="shared" si="3"/>
        <v>-2285.5897385490534</v>
      </c>
    </row>
    <row r="89" spans="4:5" x14ac:dyDescent="0.25">
      <c r="D89" s="5">
        <f t="shared" si="2"/>
        <v>0.87000000000000055</v>
      </c>
      <c r="E89" s="8">
        <f t="shared" si="3"/>
        <v>-2387.1739375280777</v>
      </c>
    </row>
    <row r="90" spans="4:5" x14ac:dyDescent="0.25">
      <c r="D90" s="5">
        <f t="shared" si="2"/>
        <v>0.88000000000000056</v>
      </c>
      <c r="E90" s="8">
        <f t="shared" si="3"/>
        <v>-2487.846700756827</v>
      </c>
    </row>
    <row r="91" spans="4:5" x14ac:dyDescent="0.25">
      <c r="D91" s="5">
        <f t="shared" si="2"/>
        <v>0.89000000000000057</v>
      </c>
      <c r="E91" s="8">
        <f t="shared" si="3"/>
        <v>-2587.6065327723554</v>
      </c>
    </row>
    <row r="92" spans="4:5" x14ac:dyDescent="0.25">
      <c r="D92" s="5">
        <f t="shared" si="2"/>
        <v>0.90000000000000058</v>
      </c>
      <c r="E92" s="8">
        <f t="shared" si="3"/>
        <v>-2686.4527629953463</v>
      </c>
    </row>
    <row r="93" spans="4:5" x14ac:dyDescent="0.25">
      <c r="D93" s="5">
        <f t="shared" si="2"/>
        <v>0.91000000000000059</v>
      </c>
      <c r="E93" s="8">
        <f t="shared" si="3"/>
        <v>-2784.3854858404538</v>
      </c>
    </row>
    <row r="94" spans="4:5" x14ac:dyDescent="0.25">
      <c r="D94" s="5">
        <f t="shared" si="2"/>
        <v>0.9200000000000006</v>
      </c>
      <c r="E94" s="8">
        <f t="shared" si="3"/>
        <v>-2881.4055046426984</v>
      </c>
    </row>
    <row r="95" spans="4:5" x14ac:dyDescent="0.25">
      <c r="D95" s="5">
        <f t="shared" si="2"/>
        <v>0.9300000000000006</v>
      </c>
      <c r="E95" s="8">
        <f t="shared" si="3"/>
        <v>-2977.5142791557173</v>
      </c>
    </row>
    <row r="96" spans="4:5" x14ac:dyDescent="0.25">
      <c r="D96" s="5">
        <f t="shared" si="2"/>
        <v>0.94000000000000061</v>
      </c>
      <c r="E96" s="8">
        <f t="shared" si="3"/>
        <v>-3072.713876393922</v>
      </c>
    </row>
    <row r="97" spans="4:5" x14ac:dyDescent="0.25">
      <c r="D97" s="5">
        <f t="shared" si="2"/>
        <v>0.95000000000000062</v>
      </c>
      <c r="E97" s="8">
        <f t="shared" si="3"/>
        <v>-3167.0069246056773</v>
      </c>
    </row>
    <row r="98" spans="4:5" x14ac:dyDescent="0.25">
      <c r="D98" s="5">
        <f t="shared" si="2"/>
        <v>0.96000000000000063</v>
      </c>
      <c r="E98" s="8">
        <f t="shared" si="3"/>
        <v>-3260.3965701787965</v>
      </c>
    </row>
    <row r="99" spans="4:5" x14ac:dyDescent="0.25">
      <c r="D99" s="5">
        <f t="shared" si="2"/>
        <v>0.97000000000000064</v>
      </c>
      <c r="E99" s="8">
        <f t="shared" si="3"/>
        <v>-3352.8864372926491</v>
      </c>
    </row>
    <row r="100" spans="4:5" x14ac:dyDescent="0.25">
      <c r="D100" s="5">
        <f t="shared" si="2"/>
        <v>0.98000000000000065</v>
      </c>
      <c r="E100" s="8">
        <f t="shared" si="3"/>
        <v>-3444.4805901433501</v>
      </c>
    </row>
    <row r="101" spans="4:5" x14ac:dyDescent="0.25">
      <c r="D101" s="5">
        <f t="shared" si="2"/>
        <v>0.99000000000000066</v>
      </c>
      <c r="E101" s="8">
        <f t="shared" si="3"/>
        <v>-3535.1834975799557</v>
      </c>
    </row>
    <row r="102" spans="4:5" x14ac:dyDescent="0.25">
      <c r="D102" s="5">
        <f t="shared" si="2"/>
        <v>1.0000000000000007</v>
      </c>
      <c r="E102" s="8">
        <f t="shared" si="3"/>
        <v>-3625.0000000000073</v>
      </c>
    </row>
    <row r="103" spans="4:5" x14ac:dyDescent="0.25">
      <c r="D103" s="5"/>
      <c r="E103" s="8"/>
    </row>
    <row r="104" spans="4:5" x14ac:dyDescent="0.25">
      <c r="D104" s="5"/>
      <c r="E104" s="8"/>
    </row>
    <row r="105" spans="4:5" x14ac:dyDescent="0.25">
      <c r="D105" s="5"/>
      <c r="E105" s="8"/>
    </row>
    <row r="106" spans="4:5" x14ac:dyDescent="0.25">
      <c r="D106" s="5"/>
      <c r="E106" s="8"/>
    </row>
    <row r="107" spans="4:5" x14ac:dyDescent="0.25">
      <c r="D107" s="5"/>
      <c r="E107" s="8"/>
    </row>
    <row r="108" spans="4:5" x14ac:dyDescent="0.25">
      <c r="D108" s="5"/>
      <c r="E108" s="8"/>
    </row>
    <row r="109" spans="4:5" x14ac:dyDescent="0.25">
      <c r="D109" s="5"/>
      <c r="E109" s="8"/>
    </row>
    <row r="110" spans="4:5" x14ac:dyDescent="0.25">
      <c r="D110" s="5"/>
      <c r="E110" s="8"/>
    </row>
    <row r="111" spans="4:5" x14ac:dyDescent="0.25">
      <c r="D111" s="5"/>
      <c r="E111" s="8"/>
    </row>
    <row r="112" spans="4:5" x14ac:dyDescent="0.25">
      <c r="D112" s="5"/>
      <c r="E112" s="8"/>
    </row>
    <row r="113" spans="4:5" x14ac:dyDescent="0.25">
      <c r="D113" s="5"/>
      <c r="E113" s="8"/>
    </row>
    <row r="114" spans="4:5" x14ac:dyDescent="0.25">
      <c r="D114" s="5"/>
      <c r="E114" s="8"/>
    </row>
    <row r="115" spans="4:5" x14ac:dyDescent="0.25">
      <c r="D115" s="5"/>
      <c r="E115" s="8"/>
    </row>
    <row r="116" spans="4:5" x14ac:dyDescent="0.25">
      <c r="D116" s="5"/>
      <c r="E116" s="8"/>
    </row>
    <row r="117" spans="4:5" x14ac:dyDescent="0.25">
      <c r="D117" s="5"/>
      <c r="E117" s="8"/>
    </row>
    <row r="118" spans="4:5" x14ac:dyDescent="0.25">
      <c r="D118" s="5"/>
      <c r="E118" s="8"/>
    </row>
    <row r="119" spans="4:5" x14ac:dyDescent="0.25">
      <c r="D119" s="5"/>
      <c r="E119" s="8"/>
    </row>
    <row r="120" spans="4:5" x14ac:dyDescent="0.25">
      <c r="D120" s="5"/>
      <c r="E120" s="8"/>
    </row>
    <row r="121" spans="4:5" x14ac:dyDescent="0.25">
      <c r="D121" s="5"/>
      <c r="E121" s="8"/>
    </row>
    <row r="122" spans="4:5" x14ac:dyDescent="0.25">
      <c r="D122" s="5"/>
      <c r="E122" s="8"/>
    </row>
    <row r="123" spans="4:5" x14ac:dyDescent="0.25">
      <c r="D123" s="5"/>
      <c r="E123" s="8"/>
    </row>
    <row r="124" spans="4:5" x14ac:dyDescent="0.25">
      <c r="D124" s="5"/>
      <c r="E124" s="8"/>
    </row>
    <row r="125" spans="4:5" x14ac:dyDescent="0.25">
      <c r="D125" s="5"/>
      <c r="E125" s="8"/>
    </row>
    <row r="126" spans="4:5" x14ac:dyDescent="0.25">
      <c r="D126" s="5"/>
      <c r="E126" s="8"/>
    </row>
    <row r="127" spans="4:5" x14ac:dyDescent="0.25">
      <c r="D127" s="5"/>
      <c r="E127" s="8"/>
    </row>
    <row r="128" spans="4:5" x14ac:dyDescent="0.25">
      <c r="D128" s="5"/>
      <c r="E128" s="8"/>
    </row>
    <row r="129" spans="4:5" x14ac:dyDescent="0.25">
      <c r="D129" s="5"/>
      <c r="E129" s="8"/>
    </row>
    <row r="130" spans="4:5" x14ac:dyDescent="0.25">
      <c r="D130" s="5"/>
      <c r="E130" s="8"/>
    </row>
    <row r="131" spans="4:5" x14ac:dyDescent="0.25">
      <c r="D131" s="5"/>
      <c r="E131" s="8"/>
    </row>
    <row r="132" spans="4:5" x14ac:dyDescent="0.25">
      <c r="D132" s="5"/>
      <c r="E132" s="8"/>
    </row>
    <row r="133" spans="4:5" x14ac:dyDescent="0.25">
      <c r="D133" s="5"/>
      <c r="E133" s="8"/>
    </row>
    <row r="134" spans="4:5" x14ac:dyDescent="0.25">
      <c r="D134" s="5"/>
      <c r="E134" s="8"/>
    </row>
    <row r="135" spans="4:5" x14ac:dyDescent="0.25">
      <c r="D135" s="5"/>
      <c r="E135" s="8"/>
    </row>
    <row r="136" spans="4:5" x14ac:dyDescent="0.25">
      <c r="D136" s="5"/>
      <c r="E136" s="8"/>
    </row>
    <row r="137" spans="4:5" x14ac:dyDescent="0.25">
      <c r="D137" s="5"/>
      <c r="E137" s="8"/>
    </row>
    <row r="138" spans="4:5" x14ac:dyDescent="0.25">
      <c r="D138" s="5"/>
      <c r="E138" s="8"/>
    </row>
    <row r="139" spans="4:5" x14ac:dyDescent="0.25">
      <c r="D139" s="5"/>
      <c r="E139" s="8"/>
    </row>
    <row r="140" spans="4:5" x14ac:dyDescent="0.25">
      <c r="D140" s="5"/>
      <c r="E140" s="8"/>
    </row>
    <row r="141" spans="4:5" x14ac:dyDescent="0.25">
      <c r="D141" s="5"/>
      <c r="E141" s="8"/>
    </row>
    <row r="142" spans="4:5" x14ac:dyDescent="0.25">
      <c r="D142" s="5"/>
      <c r="E142" s="8"/>
    </row>
    <row r="143" spans="4:5" x14ac:dyDescent="0.25">
      <c r="D143" s="5"/>
      <c r="E143" s="8"/>
    </row>
    <row r="144" spans="4:5" x14ac:dyDescent="0.25">
      <c r="D144" s="5"/>
      <c r="E144" s="8"/>
    </row>
    <row r="145" spans="4:5" x14ac:dyDescent="0.25">
      <c r="D145" s="5"/>
      <c r="E145" s="8"/>
    </row>
    <row r="146" spans="4:5" x14ac:dyDescent="0.25">
      <c r="D146" s="5"/>
      <c r="E146" s="8"/>
    </row>
    <row r="147" spans="4:5" x14ac:dyDescent="0.25">
      <c r="D147" s="5"/>
      <c r="E147" s="8"/>
    </row>
    <row r="148" spans="4:5" x14ac:dyDescent="0.25">
      <c r="D148" s="5"/>
      <c r="E148" s="8"/>
    </row>
    <row r="149" spans="4:5" x14ac:dyDescent="0.25">
      <c r="D149" s="5"/>
      <c r="E149" s="8"/>
    </row>
    <row r="150" spans="4:5" x14ac:dyDescent="0.25">
      <c r="D150" s="5"/>
      <c r="E150" s="8"/>
    </row>
    <row r="151" spans="4:5" x14ac:dyDescent="0.25">
      <c r="D151" s="5"/>
      <c r="E151" s="8"/>
    </row>
    <row r="152" spans="4:5" x14ac:dyDescent="0.25">
      <c r="D152" s="5"/>
      <c r="E152" s="8"/>
    </row>
    <row r="153" spans="4:5" x14ac:dyDescent="0.25">
      <c r="D153" s="5"/>
      <c r="E153" s="8"/>
    </row>
    <row r="154" spans="4:5" x14ac:dyDescent="0.25">
      <c r="D154" s="5"/>
      <c r="E154" s="8"/>
    </row>
    <row r="155" spans="4:5" x14ac:dyDescent="0.25">
      <c r="D155" s="5"/>
      <c r="E155" s="8"/>
    </row>
    <row r="156" spans="4:5" x14ac:dyDescent="0.25">
      <c r="D156" s="5"/>
      <c r="E156" s="8"/>
    </row>
    <row r="157" spans="4:5" x14ac:dyDescent="0.25">
      <c r="D157" s="5"/>
      <c r="E157" s="8"/>
    </row>
    <row r="158" spans="4:5" x14ac:dyDescent="0.25">
      <c r="D158" s="5"/>
      <c r="E158" s="8"/>
    </row>
    <row r="159" spans="4:5" x14ac:dyDescent="0.25">
      <c r="D159" s="5"/>
      <c r="E159" s="8"/>
    </row>
    <row r="160" spans="4:5" x14ac:dyDescent="0.25">
      <c r="D160" s="5"/>
      <c r="E160" s="8"/>
    </row>
    <row r="161" spans="4:5" x14ac:dyDescent="0.25">
      <c r="D161" s="5"/>
      <c r="E161" s="8"/>
    </row>
    <row r="162" spans="4:5" x14ac:dyDescent="0.25">
      <c r="D162" s="5"/>
      <c r="E162" s="8"/>
    </row>
    <row r="163" spans="4:5" x14ac:dyDescent="0.25">
      <c r="D163" s="5"/>
      <c r="E163" s="8"/>
    </row>
    <row r="164" spans="4:5" x14ac:dyDescent="0.25">
      <c r="D164" s="5"/>
      <c r="E164" s="8"/>
    </row>
    <row r="165" spans="4:5" x14ac:dyDescent="0.25">
      <c r="D165" s="5"/>
      <c r="E165" s="8"/>
    </row>
    <row r="166" spans="4:5" x14ac:dyDescent="0.25">
      <c r="D166" s="5"/>
      <c r="E166" s="8"/>
    </row>
    <row r="167" spans="4:5" x14ac:dyDescent="0.25">
      <c r="D167" s="5"/>
      <c r="E167" s="8"/>
    </row>
    <row r="168" spans="4:5" x14ac:dyDescent="0.25">
      <c r="D168" s="5"/>
      <c r="E168" s="8"/>
    </row>
    <row r="169" spans="4:5" x14ac:dyDescent="0.25">
      <c r="D169" s="5"/>
      <c r="E169" s="8"/>
    </row>
    <row r="170" spans="4:5" x14ac:dyDescent="0.25">
      <c r="D170" s="5"/>
      <c r="E170" s="8"/>
    </row>
    <row r="171" spans="4:5" x14ac:dyDescent="0.25">
      <c r="D171" s="5"/>
      <c r="E171" s="8"/>
    </row>
    <row r="172" spans="4:5" x14ac:dyDescent="0.25">
      <c r="D172" s="5"/>
      <c r="E172" s="8"/>
    </row>
    <row r="173" spans="4:5" x14ac:dyDescent="0.25">
      <c r="D173" s="5"/>
      <c r="E173" s="8"/>
    </row>
    <row r="174" spans="4:5" x14ac:dyDescent="0.25">
      <c r="D174" s="5"/>
      <c r="E174" s="8"/>
    </row>
    <row r="175" spans="4:5" x14ac:dyDescent="0.25">
      <c r="D175" s="5"/>
      <c r="E175" s="8"/>
    </row>
    <row r="176" spans="4:5" x14ac:dyDescent="0.25">
      <c r="D176" s="5"/>
      <c r="E176" s="8"/>
    </row>
    <row r="177" spans="4:5" x14ac:dyDescent="0.25">
      <c r="D177" s="5"/>
      <c r="E177" s="8"/>
    </row>
    <row r="178" spans="4:5" x14ac:dyDescent="0.25">
      <c r="D178" s="5"/>
      <c r="E178" s="8"/>
    </row>
    <row r="179" spans="4:5" x14ac:dyDescent="0.25">
      <c r="D179" s="5"/>
      <c r="E179" s="8"/>
    </row>
    <row r="180" spans="4:5" x14ac:dyDescent="0.25">
      <c r="D180" s="5"/>
      <c r="E180" s="8"/>
    </row>
    <row r="181" spans="4:5" x14ac:dyDescent="0.25">
      <c r="D181" s="5"/>
      <c r="E181" s="8"/>
    </row>
    <row r="182" spans="4:5" x14ac:dyDescent="0.25">
      <c r="D182" s="5"/>
      <c r="E182" s="8"/>
    </row>
    <row r="183" spans="4:5" x14ac:dyDescent="0.25">
      <c r="D183" s="5"/>
      <c r="E183" s="8"/>
    </row>
    <row r="184" spans="4:5" x14ac:dyDescent="0.25">
      <c r="D184" s="5"/>
      <c r="E184" s="8"/>
    </row>
    <row r="185" spans="4:5" x14ac:dyDescent="0.25">
      <c r="D185" s="5"/>
      <c r="E185" s="8"/>
    </row>
    <row r="186" spans="4:5" x14ac:dyDescent="0.25">
      <c r="D186" s="5"/>
      <c r="E186" s="8"/>
    </row>
    <row r="187" spans="4:5" x14ac:dyDescent="0.25">
      <c r="D187" s="5"/>
      <c r="E187" s="8"/>
    </row>
    <row r="188" spans="4:5" x14ac:dyDescent="0.25">
      <c r="D188" s="5"/>
      <c r="E188" s="8"/>
    </row>
    <row r="189" spans="4:5" x14ac:dyDescent="0.25">
      <c r="D189" s="5"/>
      <c r="E189" s="8"/>
    </row>
    <row r="190" spans="4:5" x14ac:dyDescent="0.25">
      <c r="D190" s="5"/>
      <c r="E190" s="8"/>
    </row>
    <row r="191" spans="4:5" x14ac:dyDescent="0.25">
      <c r="D191" s="5"/>
      <c r="E191" s="8"/>
    </row>
    <row r="192" spans="4:5" x14ac:dyDescent="0.25">
      <c r="D192" s="5"/>
      <c r="E192" s="8"/>
    </row>
    <row r="193" spans="4:5" x14ac:dyDescent="0.25">
      <c r="D193" s="5"/>
      <c r="E193" s="8"/>
    </row>
    <row r="194" spans="4:5" x14ac:dyDescent="0.25">
      <c r="D194" s="5"/>
      <c r="E194" s="8"/>
    </row>
    <row r="195" spans="4:5" x14ac:dyDescent="0.25">
      <c r="D195" s="5"/>
      <c r="E195" s="8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205" zoomScaleNormal="205" workbookViewId="0">
      <selection activeCell="A7" sqref="A7"/>
    </sheetView>
  </sheetViews>
  <sheetFormatPr defaultRowHeight="15" x14ac:dyDescent="0.25"/>
  <cols>
    <col min="1" max="1" width="9.140625" style="1"/>
    <col min="2" max="2" width="12" style="1" bestFit="1" customWidth="1"/>
    <col min="3" max="3" width="11.140625" style="1" bestFit="1" customWidth="1"/>
    <col min="6" max="6" width="10.28515625" bestFit="1" customWidth="1"/>
    <col min="7" max="7" width="11.140625" customWidth="1"/>
  </cols>
  <sheetData>
    <row r="1" spans="1:7" x14ac:dyDescent="0.25">
      <c r="A1" s="6" t="s">
        <v>0</v>
      </c>
      <c r="B1" s="6" t="s">
        <v>2</v>
      </c>
      <c r="C1" s="6" t="s">
        <v>3</v>
      </c>
    </row>
    <row r="2" spans="1:7" x14ac:dyDescent="0.25">
      <c r="A2" s="1">
        <v>0</v>
      </c>
      <c r="B2" s="2">
        <v>-100000</v>
      </c>
      <c r="C2" s="2">
        <v>-200000</v>
      </c>
      <c r="E2" t="s">
        <v>11</v>
      </c>
      <c r="F2" t="s">
        <v>12</v>
      </c>
      <c r="G2" t="s">
        <v>13</v>
      </c>
    </row>
    <row r="3" spans="1:7" x14ac:dyDescent="0.25">
      <c r="A3" s="1">
        <v>1</v>
      </c>
      <c r="B3" s="2">
        <v>24000</v>
      </c>
      <c r="C3" s="2">
        <v>42000</v>
      </c>
      <c r="E3" s="5">
        <v>0</v>
      </c>
      <c r="F3" s="8">
        <f>NPV($E3,B$3:B$12)+B$2</f>
        <v>140000</v>
      </c>
      <c r="G3" s="8">
        <f>NPV($E3,C$3:C$12)+C$2</f>
        <v>220000</v>
      </c>
    </row>
    <row r="4" spans="1:7" x14ac:dyDescent="0.25">
      <c r="A4" s="1">
        <v>2</v>
      </c>
      <c r="B4" s="2">
        <v>24000</v>
      </c>
      <c r="C4" s="2">
        <v>42000</v>
      </c>
      <c r="E4" s="5">
        <f>E3+1%</f>
        <v>0.01</v>
      </c>
      <c r="F4" s="8">
        <f>NPV($E4,B$3:B$12)+B$2</f>
        <v>127311.30873684012</v>
      </c>
      <c r="G4" s="8">
        <f t="shared" ref="G4:G25" si="0">NPV($E4,C$3:C$12)+C$2</f>
        <v>197794.79028947029</v>
      </c>
    </row>
    <row r="5" spans="1:7" x14ac:dyDescent="0.25">
      <c r="A5" s="1">
        <v>3</v>
      </c>
      <c r="B5" s="2">
        <v>24000</v>
      </c>
      <c r="C5" s="2">
        <v>42000</v>
      </c>
      <c r="E5" s="5">
        <f t="shared" ref="E5:E24" si="1">E4+1%</f>
        <v>0.02</v>
      </c>
      <c r="F5" s="8">
        <f t="shared" ref="F5:F25" si="2">NPV($E5,B$3:B$12)+B$2</f>
        <v>115582.04014981363</v>
      </c>
      <c r="G5" s="8">
        <f t="shared" si="0"/>
        <v>177268.57026217389</v>
      </c>
    </row>
    <row r="6" spans="1:7" x14ac:dyDescent="0.25">
      <c r="A6" s="1">
        <v>4</v>
      </c>
      <c r="B6" s="2">
        <v>24000</v>
      </c>
      <c r="C6" s="2">
        <v>42000</v>
      </c>
      <c r="E6" s="5">
        <f t="shared" si="1"/>
        <v>0.03</v>
      </c>
      <c r="F6" s="8">
        <f t="shared" si="2"/>
        <v>104724.86808261991</v>
      </c>
      <c r="G6" s="8">
        <f t="shared" si="0"/>
        <v>158268.51914458483</v>
      </c>
    </row>
    <row r="7" spans="1:7" x14ac:dyDescent="0.25">
      <c r="A7" s="1">
        <v>5</v>
      </c>
      <c r="B7" s="2">
        <v>24000</v>
      </c>
      <c r="C7" s="2">
        <v>42000</v>
      </c>
      <c r="E7" s="5">
        <f t="shared" si="1"/>
        <v>0.04</v>
      </c>
      <c r="F7" s="8">
        <f t="shared" si="2"/>
        <v>94661.498704520636</v>
      </c>
      <c r="G7" s="8">
        <f t="shared" si="0"/>
        <v>140657.62273291103</v>
      </c>
    </row>
    <row r="8" spans="1:7" x14ac:dyDescent="0.25">
      <c r="A8" s="1">
        <v>6</v>
      </c>
      <c r="B8" s="2">
        <v>24000</v>
      </c>
      <c r="C8" s="2">
        <v>42000</v>
      </c>
      <c r="E8" s="5">
        <f t="shared" si="1"/>
        <v>0.05</v>
      </c>
      <c r="F8" s="8">
        <f t="shared" si="2"/>
        <v>85321.638300435443</v>
      </c>
      <c r="G8" s="8">
        <f t="shared" si="0"/>
        <v>124312.86702576204</v>
      </c>
    </row>
    <row r="9" spans="1:7" x14ac:dyDescent="0.25">
      <c r="A9" s="1">
        <v>7</v>
      </c>
      <c r="B9" s="2">
        <v>24000</v>
      </c>
      <c r="C9" s="2">
        <v>42000</v>
      </c>
      <c r="E9" s="5">
        <f t="shared" si="1"/>
        <v>6.0000000000000005E-2</v>
      </c>
      <c r="F9" s="8">
        <f t="shared" si="2"/>
        <v>76642.089233952662</v>
      </c>
      <c r="G9" s="8">
        <f t="shared" si="0"/>
        <v>109123.65615941724</v>
      </c>
    </row>
    <row r="10" spans="1:7" x14ac:dyDescent="0.25">
      <c r="A10" s="1">
        <v>8</v>
      </c>
      <c r="B10" s="2">
        <v>24000</v>
      </c>
      <c r="C10" s="2">
        <v>42000</v>
      </c>
      <c r="E10" s="5">
        <f t="shared" si="1"/>
        <v>7.0000000000000007E-2</v>
      </c>
      <c r="F10" s="8">
        <f t="shared" si="2"/>
        <v>68565.956982382399</v>
      </c>
      <c r="G10" s="8">
        <f t="shared" si="0"/>
        <v>94990.424719169212</v>
      </c>
    </row>
    <row r="11" spans="1:7" x14ac:dyDescent="0.25">
      <c r="A11" s="1">
        <v>9</v>
      </c>
      <c r="B11" s="2">
        <v>24000</v>
      </c>
      <c r="C11" s="2">
        <v>42000</v>
      </c>
      <c r="E11" s="5">
        <f t="shared" si="1"/>
        <v>0.08</v>
      </c>
      <c r="F11" s="8">
        <f t="shared" si="2"/>
        <v>61041.953574594634</v>
      </c>
      <c r="G11" s="8">
        <f t="shared" si="0"/>
        <v>81823.418755540566</v>
      </c>
    </row>
    <row r="12" spans="1:7" x14ac:dyDescent="0.25">
      <c r="A12" s="1">
        <v>10</v>
      </c>
      <c r="B12" s="2">
        <v>24000</v>
      </c>
      <c r="C12" s="2">
        <v>42000</v>
      </c>
      <c r="E12" s="5">
        <f t="shared" si="1"/>
        <v>0.09</v>
      </c>
      <c r="F12" s="8">
        <f t="shared" si="2"/>
        <v>54023.784827816184</v>
      </c>
      <c r="G12" s="8">
        <f t="shared" si="0"/>
        <v>69541.623448678292</v>
      </c>
    </row>
    <row r="13" spans="1:7" x14ac:dyDescent="0.25">
      <c r="E13" s="5">
        <f t="shared" si="1"/>
        <v>9.9999999999999992E-2</v>
      </c>
      <c r="F13" s="8">
        <f t="shared" si="2"/>
        <v>47469.610536912311</v>
      </c>
      <c r="G13" s="8">
        <f t="shared" si="0"/>
        <v>58071.818439596565</v>
      </c>
    </row>
    <row r="14" spans="1:7" x14ac:dyDescent="0.25">
      <c r="A14" s="1" t="s">
        <v>4</v>
      </c>
      <c r="B14" s="3">
        <v>0.12</v>
      </c>
      <c r="C14" s="3">
        <v>0.12</v>
      </c>
      <c r="E14" s="5">
        <f t="shared" si="1"/>
        <v>0.10999999999999999</v>
      </c>
      <c r="F14" s="8">
        <f t="shared" si="2"/>
        <v>41341.568267389055</v>
      </c>
      <c r="G14" s="8">
        <f t="shared" si="0"/>
        <v>47347.744467930839</v>
      </c>
    </row>
    <row r="15" spans="1:7" x14ac:dyDescent="0.25">
      <c r="A15" s="1" t="s">
        <v>6</v>
      </c>
      <c r="B15" s="2">
        <f>NPV(B14,B3:B12)+B2</f>
        <v>35605.352681860677</v>
      </c>
      <c r="C15" s="2">
        <f>NPV(C14,C3:C12)+C2</f>
        <v>37309.367193256272</v>
      </c>
      <c r="E15" s="5">
        <f t="shared" si="1"/>
        <v>0.11999999999999998</v>
      </c>
      <c r="F15" s="8">
        <f t="shared" si="2"/>
        <v>35605.352681860852</v>
      </c>
      <c r="G15" s="8">
        <f t="shared" si="0"/>
        <v>37309.367193256476</v>
      </c>
    </row>
    <row r="16" spans="1:7" x14ac:dyDescent="0.25">
      <c r="A16" s="1" t="s">
        <v>5</v>
      </c>
      <c r="B16" s="4">
        <f>IRR(B2:B12)</f>
        <v>0.2018224418162935</v>
      </c>
      <c r="C16" s="4">
        <f>IRR(C2:C12)</f>
        <v>0.16401196560075482</v>
      </c>
      <c r="E16" s="5">
        <f t="shared" si="1"/>
        <v>0.12999999999999998</v>
      </c>
      <c r="F16" s="8">
        <f t="shared" si="2"/>
        <v>30229.843422869235</v>
      </c>
      <c r="G16" s="8">
        <f t="shared" si="0"/>
        <v>27902.225990021194</v>
      </c>
    </row>
    <row r="17" spans="5:7" x14ac:dyDescent="0.25">
      <c r="E17" s="5">
        <f t="shared" si="1"/>
        <v>0.13999999999999999</v>
      </c>
      <c r="F17" s="8">
        <f t="shared" si="2"/>
        <v>25186.775511045969</v>
      </c>
      <c r="G17" s="8">
        <f t="shared" si="0"/>
        <v>19076.857144330454</v>
      </c>
    </row>
    <row r="18" spans="5:7" x14ac:dyDescent="0.25">
      <c r="E18" s="5">
        <f t="shared" si="1"/>
        <v>0.15</v>
      </c>
      <c r="F18" s="8">
        <f t="shared" si="2"/>
        <v>20450.447020501524</v>
      </c>
      <c r="G18" s="8">
        <f t="shared" si="0"/>
        <v>10788.282285877707</v>
      </c>
    </row>
    <row r="19" spans="5:7" x14ac:dyDescent="0.25">
      <c r="E19" s="5">
        <f t="shared" si="1"/>
        <v>0.16</v>
      </c>
      <c r="F19" s="8">
        <f t="shared" si="2"/>
        <v>15997.459482979379</v>
      </c>
      <c r="G19" s="8">
        <f t="shared" si="0"/>
        <v>2995.5540952138836</v>
      </c>
    </row>
    <row r="20" spans="5:7" x14ac:dyDescent="0.25">
      <c r="E20" s="5">
        <f t="shared" si="1"/>
        <v>0.17</v>
      </c>
      <c r="F20" s="8">
        <f t="shared" si="2"/>
        <v>11806.487065604146</v>
      </c>
      <c r="G20" s="8">
        <f t="shared" si="0"/>
        <v>-4338.6476351927558</v>
      </c>
    </row>
    <row r="21" spans="5:7" x14ac:dyDescent="0.25">
      <c r="E21" s="5">
        <f t="shared" si="1"/>
        <v>0.18000000000000002</v>
      </c>
      <c r="F21" s="8">
        <f t="shared" si="2"/>
        <v>7858.0710781859234</v>
      </c>
      <c r="G21" s="8">
        <f t="shared" si="0"/>
        <v>-11248.375613174663</v>
      </c>
    </row>
    <row r="22" spans="5:7" x14ac:dyDescent="0.25">
      <c r="E22" s="5">
        <f t="shared" si="1"/>
        <v>0.19000000000000003</v>
      </c>
      <c r="F22" s="8">
        <f t="shared" si="2"/>
        <v>4134.4368070308992</v>
      </c>
      <c r="G22" s="8">
        <f t="shared" si="0"/>
        <v>-17764.735587695963</v>
      </c>
    </row>
    <row r="23" spans="5:7" x14ac:dyDescent="0.25">
      <c r="E23" s="5">
        <f t="shared" si="1"/>
        <v>0.20000000000000004</v>
      </c>
      <c r="F23" s="8">
        <f t="shared" si="2"/>
        <v>619.33005321852397</v>
      </c>
      <c r="G23" s="8">
        <f t="shared" si="0"/>
        <v>-23916.172406867583</v>
      </c>
    </row>
    <row r="24" spans="5:7" x14ac:dyDescent="0.25">
      <c r="E24" s="5">
        <f t="shared" si="1"/>
        <v>0.21000000000000005</v>
      </c>
      <c r="F24" s="8">
        <f t="shared" si="2"/>
        <v>-2702.1289170449745</v>
      </c>
      <c r="G24" s="8">
        <f t="shared" si="0"/>
        <v>-29728.725604828738</v>
      </c>
    </row>
    <row r="25" spans="5:7" x14ac:dyDescent="0.25">
      <c r="E25" s="5">
        <f>E24+1%</f>
        <v>0.22000000000000006</v>
      </c>
      <c r="F25" s="8">
        <f t="shared" si="2"/>
        <v>-5843.576016785868</v>
      </c>
      <c r="G25" s="8">
        <f t="shared" si="0"/>
        <v>-35226.258029375254</v>
      </c>
    </row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D1AF63E-CD80-4826-8C5A-35C3F1FADF8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VPL_reinvestimento</vt:lpstr>
      <vt:lpstr>TIR_reinvestimento</vt:lpstr>
      <vt:lpstr>Multiplas_TIR</vt:lpstr>
      <vt:lpstr>resultado conflitante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LEIA</dc:creator>
  <cp:lastModifiedBy>LEIA</cp:lastModifiedBy>
  <dcterms:created xsi:type="dcterms:W3CDTF">2018-03-08T23:58:13Z</dcterms:created>
  <dcterms:modified xsi:type="dcterms:W3CDTF">2018-03-09T01:23:54Z</dcterms:modified>
</cp:coreProperties>
</file>