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0"/>
  <workbookPr/>
  <mc:AlternateContent xmlns:mc="http://schemas.openxmlformats.org/markup-compatibility/2006">
    <mc:Choice Requires="x15">
      <x15ac:absPath xmlns:x15ac="http://schemas.microsoft.com/office/spreadsheetml/2010/11/ac" url="/Users/cvstevani/Library/Mobile Documents/com~apple~CloudDocs/Documentos/USP/QFL1605 QA Experimental/Dunnivant/Chapter17/"/>
    </mc:Choice>
  </mc:AlternateContent>
  <xr:revisionPtr revIDLastSave="0" documentId="13_ncr:40009_{01D8E5FB-EEB2-D745-AA20-938018469BAA}" xr6:coauthVersionLast="28" xr6:coauthVersionMax="28" xr10:uidLastSave="{00000000-0000-0000-0000-000000000000}"/>
  <bookViews>
    <workbookView xWindow="14100" yWindow="3380" windowWidth="27020" windowHeight="19600" tabRatio="681"/>
  </bookViews>
  <sheets>
    <sheet name="Data" sheetId="1" r:id="rId1"/>
    <sheet name="Kd versus Cu Conc." sheetId="8" r:id="rId2"/>
    <sheet name="Kd versus Ionic Strength" sheetId="10" r:id="rId3"/>
  </sheets>
  <definedNames>
    <definedName name="Area_de_impressao" localSheetId="0">Data!$A$1:$R$145</definedName>
  </definedNames>
  <calcPr calcId="171027" concurrentCalc="0"/>
</workbook>
</file>

<file path=xl/calcChain.xml><?xml version="1.0" encoding="utf-8"?>
<calcChain xmlns="http://schemas.openxmlformats.org/spreadsheetml/2006/main">
  <c r="G77" i="1" l="1"/>
  <c r="I77" i="1"/>
  <c r="J77" i="1"/>
  <c r="K77" i="1"/>
  <c r="L77" i="1"/>
  <c r="G76" i="1"/>
  <c r="I76" i="1"/>
  <c r="J76" i="1"/>
  <c r="K76" i="1"/>
  <c r="L76" i="1"/>
  <c r="G75" i="1"/>
  <c r="I75" i="1"/>
  <c r="J75" i="1"/>
  <c r="K75" i="1"/>
  <c r="L75" i="1"/>
  <c r="G74" i="1"/>
  <c r="I74" i="1"/>
  <c r="J74" i="1"/>
  <c r="K74" i="1"/>
  <c r="L74" i="1"/>
  <c r="G73" i="1"/>
  <c r="I73" i="1"/>
  <c r="J73" i="1"/>
  <c r="K73" i="1"/>
  <c r="L73" i="1"/>
  <c r="G72" i="1"/>
  <c r="I72" i="1"/>
  <c r="J72" i="1"/>
  <c r="K72" i="1"/>
  <c r="L72" i="1"/>
  <c r="G71" i="1"/>
  <c r="I71" i="1"/>
  <c r="J71" i="1"/>
  <c r="K71" i="1"/>
  <c r="L71" i="1"/>
  <c r="G70" i="1"/>
  <c r="I70" i="1"/>
  <c r="J70" i="1"/>
  <c r="K70" i="1"/>
  <c r="L70" i="1"/>
  <c r="G69" i="1"/>
  <c r="I69" i="1"/>
  <c r="J69" i="1"/>
  <c r="K69" i="1"/>
  <c r="L69" i="1"/>
  <c r="G68" i="1"/>
  <c r="I68" i="1"/>
  <c r="J68" i="1"/>
  <c r="K68" i="1"/>
  <c r="L68" i="1"/>
  <c r="G67" i="1"/>
  <c r="I67" i="1"/>
  <c r="J67" i="1"/>
  <c r="K67" i="1"/>
  <c r="L67" i="1"/>
  <c r="G66" i="1"/>
  <c r="I66" i="1"/>
  <c r="J66" i="1"/>
  <c r="K66" i="1"/>
  <c r="L66" i="1"/>
  <c r="G65" i="1"/>
  <c r="I65" i="1"/>
  <c r="J65" i="1"/>
  <c r="K65" i="1"/>
  <c r="L65" i="1"/>
  <c r="G64" i="1"/>
  <c r="I64" i="1"/>
  <c r="J64" i="1"/>
  <c r="K64" i="1"/>
  <c r="L64" i="1"/>
  <c r="G58" i="1"/>
  <c r="I58" i="1"/>
  <c r="J58" i="1"/>
  <c r="K58" i="1"/>
  <c r="L58" i="1"/>
  <c r="G57" i="1"/>
  <c r="I57" i="1"/>
  <c r="J57" i="1"/>
  <c r="K57" i="1"/>
  <c r="L57" i="1"/>
  <c r="G56" i="1"/>
  <c r="I56" i="1"/>
  <c r="J56" i="1"/>
  <c r="K56" i="1"/>
  <c r="L56" i="1"/>
  <c r="G55" i="1"/>
  <c r="I55" i="1"/>
  <c r="J55" i="1"/>
  <c r="K55" i="1"/>
  <c r="L55" i="1"/>
  <c r="G54" i="1"/>
  <c r="I54" i="1"/>
  <c r="J54" i="1"/>
  <c r="K54" i="1"/>
  <c r="L54" i="1"/>
  <c r="G53" i="1"/>
  <c r="I53" i="1"/>
  <c r="J53" i="1"/>
  <c r="K53" i="1"/>
  <c r="L53" i="1"/>
  <c r="G52" i="1"/>
  <c r="I52" i="1"/>
  <c r="J52" i="1"/>
  <c r="K52" i="1"/>
  <c r="L52" i="1"/>
  <c r="G51" i="1"/>
  <c r="I51" i="1"/>
  <c r="J51" i="1"/>
  <c r="K51" i="1"/>
  <c r="L51" i="1"/>
  <c r="G50" i="1"/>
  <c r="I50" i="1"/>
  <c r="J50" i="1"/>
  <c r="K50" i="1"/>
  <c r="L50" i="1"/>
  <c r="G49" i="1"/>
  <c r="I49" i="1"/>
  <c r="J49" i="1"/>
  <c r="K49" i="1"/>
  <c r="L49" i="1"/>
  <c r="G48" i="1"/>
  <c r="I48" i="1"/>
  <c r="J48" i="1"/>
  <c r="K48" i="1"/>
  <c r="L48" i="1"/>
  <c r="G47" i="1"/>
  <c r="I47" i="1"/>
  <c r="J47" i="1"/>
  <c r="K47" i="1"/>
  <c r="L47" i="1"/>
  <c r="G46" i="1"/>
  <c r="I46" i="1"/>
  <c r="J46" i="1"/>
  <c r="K46" i="1"/>
  <c r="L46" i="1"/>
  <c r="G45" i="1"/>
  <c r="I45" i="1"/>
  <c r="J45" i="1"/>
  <c r="K45" i="1"/>
  <c r="L45" i="1"/>
  <c r="F38" i="1"/>
  <c r="H38" i="1"/>
  <c r="I38" i="1"/>
  <c r="J38" i="1"/>
  <c r="K38" i="1"/>
  <c r="F37" i="1"/>
  <c r="H37" i="1"/>
  <c r="I37" i="1"/>
  <c r="J37" i="1"/>
  <c r="K37" i="1"/>
  <c r="F36" i="1"/>
  <c r="H36" i="1"/>
  <c r="I36" i="1"/>
  <c r="J36" i="1"/>
  <c r="K36" i="1"/>
  <c r="F35" i="1"/>
  <c r="H35" i="1"/>
  <c r="I35" i="1"/>
  <c r="J35" i="1"/>
  <c r="K35" i="1"/>
  <c r="F34" i="1"/>
  <c r="H34" i="1"/>
  <c r="I34" i="1"/>
  <c r="J34" i="1"/>
  <c r="K34" i="1"/>
  <c r="F33" i="1"/>
  <c r="H33" i="1"/>
  <c r="I33" i="1"/>
  <c r="J33" i="1"/>
  <c r="K33" i="1"/>
  <c r="F32" i="1"/>
  <c r="H32" i="1"/>
  <c r="I32" i="1"/>
  <c r="J32" i="1"/>
  <c r="K32" i="1"/>
  <c r="F31" i="1"/>
  <c r="H31" i="1"/>
  <c r="I31" i="1"/>
  <c r="J31" i="1"/>
  <c r="K31" i="1"/>
  <c r="F30" i="1"/>
  <c r="H30" i="1"/>
  <c r="I30" i="1"/>
  <c r="J30" i="1"/>
  <c r="K30" i="1"/>
  <c r="F29" i="1"/>
  <c r="H29" i="1"/>
  <c r="I29" i="1"/>
  <c r="J29" i="1"/>
  <c r="K29" i="1"/>
  <c r="F28" i="1"/>
  <c r="H28" i="1"/>
  <c r="I28" i="1"/>
  <c r="J28" i="1"/>
  <c r="K28" i="1"/>
  <c r="F27" i="1"/>
  <c r="H27" i="1"/>
  <c r="I27" i="1"/>
  <c r="J27" i="1"/>
  <c r="K27" i="1"/>
  <c r="F26" i="1"/>
  <c r="H26" i="1"/>
  <c r="I26" i="1"/>
  <c r="J26" i="1"/>
  <c r="K26" i="1"/>
  <c r="F25" i="1"/>
  <c r="H25" i="1"/>
  <c r="I25" i="1"/>
  <c r="J25" i="1"/>
  <c r="K25" i="1"/>
  <c r="F19" i="1"/>
  <c r="H19" i="1"/>
  <c r="I19" i="1"/>
  <c r="J19" i="1"/>
  <c r="K19" i="1"/>
  <c r="F18" i="1"/>
  <c r="H18" i="1"/>
  <c r="I18" i="1"/>
  <c r="J18" i="1"/>
  <c r="K18" i="1"/>
  <c r="F17" i="1"/>
  <c r="H17" i="1"/>
  <c r="I17" i="1"/>
  <c r="J17" i="1"/>
  <c r="K17" i="1"/>
  <c r="F16" i="1"/>
  <c r="H16" i="1"/>
  <c r="I16" i="1"/>
  <c r="J16" i="1"/>
  <c r="K16" i="1"/>
  <c r="F15" i="1"/>
  <c r="H15" i="1"/>
  <c r="I15" i="1"/>
  <c r="J15" i="1"/>
  <c r="K15" i="1"/>
  <c r="F14" i="1"/>
  <c r="H14" i="1"/>
  <c r="I14" i="1"/>
  <c r="J14" i="1"/>
  <c r="K14" i="1"/>
  <c r="F13" i="1"/>
  <c r="H13" i="1"/>
  <c r="I13" i="1"/>
  <c r="J13" i="1"/>
  <c r="K13" i="1"/>
  <c r="F12" i="1"/>
  <c r="H12" i="1"/>
  <c r="I12" i="1"/>
  <c r="J12" i="1"/>
  <c r="K12" i="1"/>
  <c r="F11" i="1"/>
  <c r="H11" i="1"/>
  <c r="I11" i="1"/>
  <c r="J11" i="1"/>
  <c r="K11" i="1"/>
  <c r="F10" i="1"/>
  <c r="H10" i="1"/>
  <c r="I10" i="1"/>
  <c r="J10" i="1"/>
  <c r="K10" i="1"/>
  <c r="F9" i="1"/>
  <c r="H9" i="1"/>
  <c r="I9" i="1"/>
  <c r="J9" i="1"/>
  <c r="K9" i="1"/>
  <c r="F8" i="1"/>
  <c r="H8" i="1"/>
  <c r="I8" i="1"/>
  <c r="J8" i="1"/>
  <c r="K8" i="1"/>
  <c r="F7" i="1"/>
  <c r="H7" i="1"/>
  <c r="I7" i="1"/>
  <c r="J7" i="1"/>
  <c r="K7" i="1"/>
  <c r="F6" i="1"/>
  <c r="H6" i="1"/>
  <c r="I6" i="1"/>
  <c r="J6" i="1"/>
  <c r="K6" i="1"/>
</calcChain>
</file>

<file path=xl/sharedStrings.xml><?xml version="1.0" encoding="utf-8"?>
<sst xmlns="http://schemas.openxmlformats.org/spreadsheetml/2006/main" count="177" uniqueCount="59">
  <si>
    <t>Kd as a function of Cu Concentration</t>
  </si>
  <si>
    <t>Vial Number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</si>
  <si>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</si>
  <si>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</si>
  <si>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</si>
  <si>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</si>
  <si>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</si>
  <si>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</si>
  <si>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</si>
  <si>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</si>
  <si>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</si>
  <si>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</si>
  <si>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M12</t>
  </si>
  <si>
    <t>M13</t>
  </si>
  <si>
    <t>M11</t>
  </si>
  <si>
    <t>M14</t>
  </si>
  <si>
    <t xml:space="preserve"> </t>
  </si>
  <si>
    <t>Wt. Of Solid</t>
  </si>
  <si>
    <t>(g)</t>
  </si>
  <si>
    <t xml:space="preserve">Total Mass Cu </t>
  </si>
  <si>
    <t>Mass in Blank</t>
  </si>
  <si>
    <r>
      <t>Added to Vial (</t>
    </r>
    <r>
      <rPr>
        <sz val="10"/>
        <rFont val="Symbol"/>
        <family val="1"/>
      </rPr>
      <t>m</t>
    </r>
    <r>
      <rPr>
        <sz val="10"/>
        <rFont val="Arial"/>
      </rPr>
      <t>g)</t>
    </r>
  </si>
  <si>
    <r>
      <t>(</t>
    </r>
    <r>
      <rPr>
        <sz val="10"/>
        <rFont val="Symbol"/>
        <family val="1"/>
      </rPr>
      <t>m</t>
    </r>
    <r>
      <rPr>
        <sz val="10"/>
        <rFont val="Arial"/>
      </rPr>
      <t>g)</t>
    </r>
  </si>
  <si>
    <t>AAS Cu Conc.</t>
  </si>
  <si>
    <t>in Filtrate (mg/L)</t>
  </si>
  <si>
    <t>Vol. In Vial</t>
  </si>
  <si>
    <t>(mL)</t>
  </si>
  <si>
    <t>Cu Mass in</t>
  </si>
  <si>
    <r>
      <t>Filtrate (</t>
    </r>
    <r>
      <rPr>
        <sz val="10"/>
        <rFont val="Symbol"/>
        <family val="1"/>
      </rPr>
      <t>m</t>
    </r>
    <r>
      <rPr>
        <sz val="10"/>
        <rFont val="Arial"/>
      </rPr>
      <t>g)</t>
    </r>
  </si>
  <si>
    <t>Cu Mass on Solid</t>
  </si>
  <si>
    <t>Conc. on Solid</t>
  </si>
  <si>
    <t>Phase (mg/kg)</t>
  </si>
  <si>
    <t>Kd</t>
  </si>
  <si>
    <t>(L/kg)</t>
  </si>
  <si>
    <t>in Blank (mg/L)</t>
  </si>
  <si>
    <t>MONTMORILLINITE</t>
  </si>
  <si>
    <t>KAOLINITE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</si>
  <si>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</si>
  <si>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</si>
  <si>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</si>
  <si>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</si>
  <si>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</si>
  <si>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</si>
  <si>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</si>
  <si>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</si>
  <si>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</si>
  <si>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</si>
  <si>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</si>
  <si>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</si>
  <si>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</si>
  <si>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</si>
  <si>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KAOLIN</t>
  </si>
  <si>
    <t>MONT</t>
  </si>
  <si>
    <t>Kd as a function Ionic Strength</t>
  </si>
  <si>
    <t>Ionic Strength</t>
  </si>
  <si>
    <t>(mg/L)</t>
  </si>
  <si>
    <t>MONTORILLINITE</t>
  </si>
  <si>
    <t>Kaolin</t>
  </si>
  <si>
    <t>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</si>
</sst>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0.0"/>
    <numFmt numFmtId="172" formatCode="0.0000"/>
    <numFmt numFmtId="173" formatCode="0.000"/>
  </numFmts>
  <fonts count="7" x14ac:knownFonts="1">
    <font>
      <sz val="10"/>
      <name val="Arial"/>
    </font>
    <font>
      <sz val="11"/>
      <name val="Arial"/>
    </font>
    <font>
      <sz val="11"/>
      <name val="Arial"/>
    </font>
    <font>
      <sz val="10"/>
      <name val="Symbol"/>
      <family val="1"/>
    </font>
    <font>
      <sz val="11"/>
      <name val="Arial"/>
    </font>
    <font>
      <sz val="11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170" fontId="0" fillId="0" borderId="0" xfId="0" applyNumberFormat="1"/>
    <xf numFmtId="1" fontId="0" fillId="0" borderId="0" xfId="0" applyNumberFormat="1"/>
    <xf numFmtId="0" fontId="6" fillId="0" borderId="0" xfId="0" applyFont="1" applyAlignment="1">
      <alignment horizontal="center"/>
    </xf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6" fillId="4" borderId="0" xfId="0" applyFont="1" applyFill="1"/>
    <xf numFmtId="0" fontId="0" fillId="4" borderId="0" xfId="0" applyFill="1"/>
    <xf numFmtId="0" fontId="6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9493670886076"/>
          <c:y val="2.9876977152899824E-2"/>
          <c:w val="0.86708860759493667"/>
          <c:h val="0.896309314586994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Data!$M$6:$M$25</c:f>
              <c:numCache>
                <c:formatCode>0.00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0.19</c:v>
                </c:pt>
                <c:pt idx="3">
                  <c:v>0.21</c:v>
                </c:pt>
                <c:pt idx="4">
                  <c:v>0.22</c:v>
                </c:pt>
                <c:pt idx="5">
                  <c:v>0.22</c:v>
                </c:pt>
                <c:pt idx="6">
                  <c:v>0.34</c:v>
                </c:pt>
                <c:pt idx="7">
                  <c:v>0.36</c:v>
                </c:pt>
                <c:pt idx="8">
                  <c:v>0.36</c:v>
                </c:pt>
                <c:pt idx="9">
                  <c:v>0.39</c:v>
                </c:pt>
                <c:pt idx="10">
                  <c:v>0.52</c:v>
                </c:pt>
                <c:pt idx="11">
                  <c:v>0.52</c:v>
                </c:pt>
                <c:pt idx="12">
                  <c:v>1.05</c:v>
                </c:pt>
                <c:pt idx="13">
                  <c:v>1.06</c:v>
                </c:pt>
                <c:pt idx="14">
                  <c:v>1.64</c:v>
                </c:pt>
                <c:pt idx="15">
                  <c:v>1.69</c:v>
                </c:pt>
                <c:pt idx="16">
                  <c:v>1.91</c:v>
                </c:pt>
                <c:pt idx="17">
                  <c:v>1.95</c:v>
                </c:pt>
                <c:pt idx="18">
                  <c:v>2.7</c:v>
                </c:pt>
                <c:pt idx="19">
                  <c:v>2.7</c:v>
                </c:pt>
              </c:numCache>
            </c:numRef>
          </c:xVal>
          <c:yVal>
            <c:numRef>
              <c:f>Data!$N$6:$N$25</c:f>
              <c:numCache>
                <c:formatCode>0.00</c:formatCode>
                <c:ptCount val="20"/>
                <c:pt idx="0">
                  <c:v>63.366336633663359</c:v>
                </c:pt>
                <c:pt idx="1">
                  <c:v>57.142857142857146</c:v>
                </c:pt>
                <c:pt idx="4" formatCode="0.0">
                  <c:v>121.56862745098042</c:v>
                </c:pt>
                <c:pt idx="5" formatCode="0.0">
                  <c:v>122.77227722772278</c:v>
                </c:pt>
                <c:pt idx="6" formatCode="0.0">
                  <c:v>258.5858585858586</c:v>
                </c:pt>
                <c:pt idx="9" formatCode="0.0">
                  <c:v>313.40206185567007</c:v>
                </c:pt>
                <c:pt idx="12" formatCode="0">
                  <c:v>1405.8252427184468</c:v>
                </c:pt>
                <c:pt idx="13" formatCode="0">
                  <c:v>1408</c:v>
                </c:pt>
                <c:pt idx="14" formatCode="0">
                  <c:v>2905.8823529411766</c:v>
                </c:pt>
                <c:pt idx="15" formatCode="0">
                  <c:v>2886.2745098039213</c:v>
                </c:pt>
                <c:pt idx="18" formatCode="0">
                  <c:v>7692.9292929292915</c:v>
                </c:pt>
                <c:pt idx="19" formatCode="0">
                  <c:v>7691.0891089108909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14-374D-A3CB-3E75E0D9BF4A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Data!$M$6:$M$25</c:f>
              <c:numCache>
                <c:formatCode>0.00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0.19</c:v>
                </c:pt>
                <c:pt idx="3">
                  <c:v>0.21</c:v>
                </c:pt>
                <c:pt idx="4">
                  <c:v>0.22</c:v>
                </c:pt>
                <c:pt idx="5">
                  <c:v>0.22</c:v>
                </c:pt>
                <c:pt idx="6">
                  <c:v>0.34</c:v>
                </c:pt>
                <c:pt idx="7">
                  <c:v>0.36</c:v>
                </c:pt>
                <c:pt idx="8">
                  <c:v>0.36</c:v>
                </c:pt>
                <c:pt idx="9">
                  <c:v>0.39</c:v>
                </c:pt>
                <c:pt idx="10">
                  <c:v>0.52</c:v>
                </c:pt>
                <c:pt idx="11">
                  <c:v>0.52</c:v>
                </c:pt>
                <c:pt idx="12">
                  <c:v>1.05</c:v>
                </c:pt>
                <c:pt idx="13">
                  <c:v>1.06</c:v>
                </c:pt>
                <c:pt idx="14">
                  <c:v>1.64</c:v>
                </c:pt>
                <c:pt idx="15">
                  <c:v>1.69</c:v>
                </c:pt>
                <c:pt idx="16">
                  <c:v>1.91</c:v>
                </c:pt>
                <c:pt idx="17">
                  <c:v>1.95</c:v>
                </c:pt>
                <c:pt idx="18">
                  <c:v>2.7</c:v>
                </c:pt>
                <c:pt idx="19">
                  <c:v>2.7</c:v>
                </c:pt>
              </c:numCache>
            </c:numRef>
          </c:xVal>
          <c:yVal>
            <c:numRef>
              <c:f>Data!$O$6:$O$25</c:f>
              <c:numCache>
                <c:formatCode>General</c:formatCode>
                <c:ptCount val="20"/>
                <c:pt idx="2" formatCode="0.00">
                  <c:v>35.643564356435654</c:v>
                </c:pt>
                <c:pt idx="3" formatCode="0.00">
                  <c:v>35.64356435643564</c:v>
                </c:pt>
                <c:pt idx="7" formatCode="0.00">
                  <c:v>67.326732673267358</c:v>
                </c:pt>
                <c:pt idx="8" formatCode="0.00">
                  <c:v>67.326732673267358</c:v>
                </c:pt>
                <c:pt idx="10" formatCode="0.0">
                  <c:v>247.05882352941177</c:v>
                </c:pt>
                <c:pt idx="11" formatCode="0.0">
                  <c:v>184</c:v>
                </c:pt>
                <c:pt idx="16" formatCode="0">
                  <c:v>1104</c:v>
                </c:pt>
                <c:pt idx="17" formatCode="0">
                  <c:v>1041.5841584158413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14-374D-A3CB-3E75E0D9B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186096"/>
        <c:axId val="1"/>
      </c:scatterChart>
      <c:valAx>
        <c:axId val="25918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Cu Concentration in Dissolved Phase (mg/L)</a:t>
                </a:r>
              </a:p>
            </c:rich>
          </c:tx>
          <c:layout>
            <c:manualLayout>
              <c:xMode val="edge"/>
              <c:yMode val="edge"/>
              <c:x val="0.34177215189873417"/>
              <c:y val="0.94200351493848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Cu Conc. on Solid Phase (mg/kg)    </a:t>
                </a:r>
              </a:p>
            </c:rich>
          </c:tx>
          <c:layout>
            <c:manualLayout>
              <c:xMode val="edge"/>
              <c:yMode val="edge"/>
              <c:x val="3.7974683544303796E-3"/>
              <c:y val="0.265377855887521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91860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34177215189872E-2"/>
          <c:y val="3.3391915641476276E-2"/>
          <c:w val="0.86708860759493667"/>
          <c:h val="0.8541300527240773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Data!$N$46:$N$73</c:f>
              <c:numCache>
                <c:formatCode>General</c:formatCod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15000</c:v>
                </c:pt>
                <c:pt idx="21">
                  <c:v>15000</c:v>
                </c:pt>
                <c:pt idx="22">
                  <c:v>15000</c:v>
                </c:pt>
                <c:pt idx="23">
                  <c:v>15000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</c:numCache>
            </c:numRef>
          </c:xVal>
          <c:yVal>
            <c:numRef>
              <c:f>Data!$O$46:$O$73</c:f>
              <c:numCache>
                <c:formatCode>0</c:formatCode>
                <c:ptCount val="28"/>
                <c:pt idx="0">
                  <c:v>1113.0434782608693</c:v>
                </c:pt>
                <c:pt idx="1">
                  <c:v>1176.9872639437854</c:v>
                </c:pt>
                <c:pt idx="4" formatCode="0.0">
                  <c:v>526.31578947368428</c:v>
                </c:pt>
                <c:pt idx="5" formatCode="0.0">
                  <c:v>451.57456922162788</c:v>
                </c:pt>
                <c:pt idx="8" formatCode="0.0">
                  <c:v>547.36842105263156</c:v>
                </c:pt>
                <c:pt idx="9" formatCode="0.0">
                  <c:v>517.89794364051784</c:v>
                </c:pt>
                <c:pt idx="12" formatCode="0.0">
                  <c:v>400</c:v>
                </c:pt>
                <c:pt idx="13" formatCode="0.0">
                  <c:v>404.04040404040404</c:v>
                </c:pt>
                <c:pt idx="16" formatCode="0.0">
                  <c:v>354.5660688517832</c:v>
                </c:pt>
                <c:pt idx="17" formatCode="0.0">
                  <c:v>437.2093023255814</c:v>
                </c:pt>
                <c:pt idx="20" formatCode="0.0">
                  <c:v>337.2549019607842</c:v>
                </c:pt>
                <c:pt idx="21" formatCode="0.0">
                  <c:v>435.55555555555543</c:v>
                </c:pt>
                <c:pt idx="24" formatCode="0.0">
                  <c:v>309.43396226415075</c:v>
                </c:pt>
                <c:pt idx="25" formatCode="0.0">
                  <c:v>363.7098403717921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BA-DE41-8427-D2F50F59668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Data!$N$46:$N$73</c:f>
              <c:numCache>
                <c:formatCode>General</c:formatCod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15000</c:v>
                </c:pt>
                <c:pt idx="21">
                  <c:v>15000</c:v>
                </c:pt>
                <c:pt idx="22">
                  <c:v>15000</c:v>
                </c:pt>
                <c:pt idx="23">
                  <c:v>15000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</c:numCache>
            </c:numRef>
          </c:xVal>
          <c:yVal>
            <c:numRef>
              <c:f>Data!$P$46:$P$73</c:f>
              <c:numCache>
                <c:formatCode>General</c:formatCode>
                <c:ptCount val="28"/>
                <c:pt idx="2" formatCode="0">
                  <c:v>1431.5789473684199</c:v>
                </c:pt>
                <c:pt idx="3" formatCode="0">
                  <c:v>2872.7272727272725</c:v>
                </c:pt>
                <c:pt idx="6" formatCode="0">
                  <c:v>1276.1904761904761</c:v>
                </c:pt>
                <c:pt idx="7" formatCode="0.0">
                  <c:v>852.17391304347802</c:v>
                </c:pt>
                <c:pt idx="10" formatCode="0.0">
                  <c:v>1165.2173913043475</c:v>
                </c:pt>
                <c:pt idx="11" formatCode="0.0">
                  <c:v>1153.6805854498491</c:v>
                </c:pt>
                <c:pt idx="14" formatCode="0.0">
                  <c:v>876.94483734087669</c:v>
                </c:pt>
                <c:pt idx="15" formatCode="0.0">
                  <c:v>974.86671744097487</c:v>
                </c:pt>
                <c:pt idx="18" formatCode="0.0">
                  <c:v>742.57425742574264</c:v>
                </c:pt>
                <c:pt idx="19" formatCode="0.0">
                  <c:v>717.82178217821775</c:v>
                </c:pt>
                <c:pt idx="22" formatCode="0.0">
                  <c:v>638.06380638063797</c:v>
                </c:pt>
                <c:pt idx="23" formatCode="0.0">
                  <c:v>644.44444444444434</c:v>
                </c:pt>
                <c:pt idx="26" formatCode="0.0">
                  <c:v>644.44444444444434</c:v>
                </c:pt>
                <c:pt idx="27" formatCode="0.0">
                  <c:v>583.63731109953085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BA-DE41-8427-D2F50F596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226624"/>
        <c:axId val="1"/>
      </c:scatterChart>
      <c:valAx>
        <c:axId val="25922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Ionic Strength (mg/L)</a:t>
                </a:r>
              </a:p>
            </c:rich>
          </c:tx>
          <c:layout>
            <c:manualLayout>
              <c:xMode val="edge"/>
              <c:yMode val="edge"/>
              <c:x val="0.43544303797468353"/>
              <c:y val="0.940246045694200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152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K</a:t>
                </a:r>
                <a:r>
                  <a:rPr lang="pt-BR" sz="1525" b="1" i="0" u="none" strike="noStrike" baseline="-25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d</a:t>
                </a:r>
                <a:r>
                  <a:rPr lang="pt-BR" sz="1525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 (L/kg)</a:t>
                </a:r>
              </a:p>
            </c:rich>
          </c:tx>
          <c:layout>
            <c:manualLayout>
              <c:xMode val="edge"/>
              <c:yMode val="edge"/>
              <c:x val="1.1392405063291139E-2"/>
              <c:y val="0.404217926186291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9226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29527559060000003" right="0.29527559060000003" top="3.9370078740000002E-2" bottom="3.9370078740000002E-2" header="0.5" footer="0.5"/>
  <pageSetup paperSize="9" orientation="landscape" horizontalDpi="300" verticalDpi="300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29527559060000003" right="0.29527559060000003" top="3.9370078740000002E-2" bottom="3.9370078740000002E-2" header="0.5" footer="0.5"/>
  <pageSetup paperSize="9" orientation="landscape" horizontalDpi="300" verticalDpi="300"/>
  <headerFooter alignWithMargins="0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990600</xdr:colOff>
      <xdr:row>4</xdr:row>
      <xdr:rowOff>152400</xdr:rowOff>
    </xdr:from>
    <xdr:to>
      <xdr:col>15</xdr:col>
      <xdr:colOff>419100</xdr:colOff>
      <xdr:row>25</xdr:row>
      <xdr:rowOff>0</xdr:rowOff>
    </xdr:to>
    <xdr:sp macro="" textlink="">
      <xdr:nvSpPr>
        <xdr:cNvPr id="7169" name="AutoForma 1">
          <a:extLst>
            <a:ext uri="{FF2B5EF4-FFF2-40B4-BE49-F238E27FC236}">
              <a16:creationId xmlns:a16="http://schemas.microsoft.com/office/drawing/2014/main" id="{0478966B-182E-D945-9547-F4D7F6A058D0}"/>
            </a:ext>
          </a:extLst>
        </xdr:cNvPr>
        <xdr:cNvSpPr>
          <a:spLocks/>
        </xdr:cNvSpPr>
      </xdr:nvSpPr>
      <xdr:spPr bwMode="auto">
        <a:xfrm>
          <a:off x="16332200" y="812800"/>
          <a:ext cx="533400" cy="3314700"/>
        </a:xfrm>
        <a:prstGeom prst="rightBrace">
          <a:avLst>
            <a:gd name="adj1" fmla="val 51786"/>
            <a:gd name="adj2" fmla="val 4882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15</xdr:col>
      <xdr:colOff>495300</xdr:colOff>
      <xdr:row>13</xdr:row>
      <xdr:rowOff>152400</xdr:rowOff>
    </xdr:from>
    <xdr:ext cx="2603500" cy="279400"/>
    <xdr:sp macro="" textlink="">
      <xdr:nvSpPr>
        <xdr:cNvPr id="7170" name="Caixa de Texto 2">
          <a:extLst>
            <a:ext uri="{FF2B5EF4-FFF2-40B4-BE49-F238E27FC236}">
              <a16:creationId xmlns:a16="http://schemas.microsoft.com/office/drawing/2014/main" id="{081CDBE1-5DC4-964A-9838-2B86D2411CEC}"/>
            </a:ext>
          </a:extLst>
        </xdr:cNvPr>
        <xdr:cNvSpPr txBox="1">
          <a:spLocks noChangeArrowheads="1"/>
        </xdr:cNvSpPr>
      </xdr:nvSpPr>
      <xdr:spPr bwMode="auto">
        <a:xfrm>
          <a:off x="16941800" y="2298700"/>
          <a:ext cx="26035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Used in Regression Analysis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030408" cy="72182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9CD125-0801-DA4A-93B4-7092F1E09E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0.3035</cdr:x>
      <cdr:y>0.44575</cdr:y>
    </cdr:from>
    <cdr:to>
      <cdr:x>0.5225</cdr:x>
      <cdr:y>0.47575</cdr:y>
    </cdr:to>
    <cdr:sp macro="" textlink="">
      <cdr:nvSpPr>
        <cdr:cNvPr id="6145" name="Text Box 1">
          <a:extLst xmlns:a="http://schemas.openxmlformats.org/drawingml/2006/main">
            <a:ext uri="{FF2B5EF4-FFF2-40B4-BE49-F238E27FC236}">
              <a16:creationId xmlns:a16="http://schemas.microsoft.com/office/drawing/2014/main" id="{71422F8D-44AA-C949-9847-BC2F4C5A63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5016" y="3221123"/>
          <a:ext cx="2197227" cy="216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Montmorillinite K</a:t>
          </a:r>
          <a:r>
            <a:rPr lang="pt-BR" sz="1200" b="1" i="0" u="none" strike="noStrike" baseline="-25000">
              <a:solidFill>
                <a:srgbClr val="000000"/>
              </a:solidFill>
              <a:latin typeface="Arial" pitchFamily="2" charset="0"/>
              <a:cs typeface="Arial" pitchFamily="2" charset="0"/>
            </a:rPr>
            <a:t>d</a:t>
          </a: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 = 2842 L/kg</a:t>
          </a:r>
        </a:p>
      </cdr:txBody>
    </cdr:sp>
  </cdr:relSizeAnchor>
  <cdr:relSizeAnchor xmlns:cdr="http://schemas.openxmlformats.org/drawingml/2006/chartDrawing">
    <cdr:from>
      <cdr:x>0.6815</cdr:x>
      <cdr:y>0.6385</cdr:y>
    </cdr:from>
    <cdr:to>
      <cdr:x>0.82575</cdr:x>
      <cdr:y>0.6685</cdr:y>
    </cdr:to>
    <cdr:sp macro="" textlink="">
      <cdr:nvSpPr>
        <cdr:cNvPr id="6146" name="Text Box 2">
          <a:extLst xmlns:a="http://schemas.openxmlformats.org/drawingml/2006/main">
            <a:ext uri="{FF2B5EF4-FFF2-40B4-BE49-F238E27FC236}">
              <a16:creationId xmlns:a16="http://schemas.microsoft.com/office/drawing/2014/main" id="{9103D621-54DF-D548-82D3-18C14B90C57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7490" y="4613993"/>
          <a:ext cx="1447260" cy="216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Kaolin K</a:t>
          </a:r>
          <a:r>
            <a:rPr lang="pt-BR" sz="1200" b="1" i="0" u="none" strike="noStrike" baseline="-25000">
              <a:solidFill>
                <a:srgbClr val="000000"/>
              </a:solidFill>
              <a:latin typeface="Arial" pitchFamily="2" charset="0"/>
              <a:cs typeface="Arial" pitchFamily="2" charset="0"/>
            </a:rPr>
            <a:t>d</a:t>
          </a: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 = 614 L/kg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030408" cy="72182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850A3EB-307F-3342-B5B9-102B3B15DB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0.30075</cdr:x>
      <cdr:y>0.62525</cdr:y>
    </cdr:from>
    <cdr:to>
      <cdr:x>0.41975</cdr:x>
      <cdr:y>0.65325</cdr:y>
    </cdr:to>
    <cdr:sp macro="" textlink="">
      <cdr:nvSpPr>
        <cdr:cNvPr id="11265" name="Text Box 1">
          <a:extLst xmlns:a="http://schemas.openxmlformats.org/drawingml/2006/main">
            <a:ext uri="{FF2B5EF4-FFF2-40B4-BE49-F238E27FC236}">
              <a16:creationId xmlns:a16="http://schemas.microsoft.com/office/drawing/2014/main" id="{2459344D-5A7B-A148-BB87-EA0377EC42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7425" y="4518244"/>
          <a:ext cx="1193927" cy="202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Montmorillinite</a:t>
          </a:r>
        </a:p>
      </cdr:txBody>
    </cdr:sp>
  </cdr:relSizeAnchor>
  <cdr:relSizeAnchor xmlns:cdr="http://schemas.openxmlformats.org/drawingml/2006/chartDrawing">
    <cdr:from>
      <cdr:x>0.15775</cdr:x>
      <cdr:y>0.79525</cdr:y>
    </cdr:from>
    <cdr:to>
      <cdr:x>0.211</cdr:x>
      <cdr:y>0.82325</cdr:y>
    </cdr:to>
    <cdr:sp macro="" textlink="">
      <cdr:nvSpPr>
        <cdr:cNvPr id="11266" name="Text Box 2">
          <a:extLst xmlns:a="http://schemas.openxmlformats.org/drawingml/2006/main">
            <a:ext uri="{FF2B5EF4-FFF2-40B4-BE49-F238E27FC236}">
              <a16:creationId xmlns:a16="http://schemas.microsoft.com/office/drawing/2014/main" id="{AA8FF45C-9DF0-954B-924A-C42A52B4C63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2706" y="5746715"/>
          <a:ext cx="534257" cy="202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Kaolin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5"/>
  <sheetViews>
    <sheetView tabSelected="1" workbookViewId="0">
      <selection activeCell="F14" sqref="F14"/>
    </sheetView>
  </sheetViews>
  <sheetFormatPr baseColWidth="10" defaultColWidth="8.83203125" defaultRowHeight="13" x14ac:dyDescent="0.15"/>
  <cols>
    <col min="1" max="2" width="12.5" customWidth="1"/>
    <col min="3" max="3" width="11.33203125" customWidth="1"/>
    <col min="4" max="5" width="16.83203125" customWidth="1"/>
    <col min="6" max="6" width="12.5" customWidth="1"/>
    <col min="7" max="7" width="13.83203125" customWidth="1"/>
    <col min="8" max="8" width="14.6640625" customWidth="1"/>
    <col min="9" max="9" width="16.33203125" customWidth="1"/>
    <col min="10" max="10" width="16.83203125" customWidth="1"/>
    <col min="11" max="11" width="13.5" customWidth="1"/>
    <col min="12" max="12" width="13.5" bestFit="1" customWidth="1"/>
    <col min="13" max="13" width="15.5" customWidth="1"/>
    <col min="14" max="14" width="14.6640625" customWidth="1"/>
    <col min="15" max="15" width="14.5" customWidth="1"/>
    <col min="16" max="16" width="13.83203125" customWidth="1"/>
    <col min="17" max="17" width="14" customWidth="1"/>
    <col min="18" max="18" width="12.6640625" customWidth="1"/>
    <col min="19" max="20" width="12.33203125" customWidth="1"/>
    <col min="21" max="21" width="14.83203125" customWidth="1"/>
  </cols>
  <sheetData>
    <row r="2" spans="1:17" x14ac:dyDescent="0.15">
      <c r="A2" s="18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x14ac:dyDescent="0.1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11" t="s">
        <v>52</v>
      </c>
      <c r="O3" s="11" t="s">
        <v>51</v>
      </c>
    </row>
    <row r="4" spans="1:17" x14ac:dyDescent="0.15">
      <c r="A4" s="1" t="s">
        <v>1</v>
      </c>
      <c r="B4" s="1" t="s">
        <v>25</v>
      </c>
      <c r="C4" s="1" t="s">
        <v>17</v>
      </c>
      <c r="D4" s="1" t="s">
        <v>19</v>
      </c>
      <c r="E4" s="1" t="s">
        <v>23</v>
      </c>
      <c r="F4" s="1" t="s">
        <v>20</v>
      </c>
      <c r="G4" s="1" t="s">
        <v>23</v>
      </c>
      <c r="H4" s="1" t="s">
        <v>27</v>
      </c>
      <c r="I4" s="1" t="s">
        <v>29</v>
      </c>
      <c r="J4" s="1" t="s">
        <v>30</v>
      </c>
      <c r="K4" s="1" t="s">
        <v>32</v>
      </c>
      <c r="L4" s="1"/>
      <c r="M4" s="11" t="s">
        <v>23</v>
      </c>
      <c r="N4" s="11" t="s">
        <v>30</v>
      </c>
      <c r="O4" s="11" t="s">
        <v>30</v>
      </c>
      <c r="Q4" s="1"/>
    </row>
    <row r="5" spans="1:17" x14ac:dyDescent="0.15">
      <c r="A5" s="1" t="s">
        <v>16</v>
      </c>
      <c r="B5" s="1" t="s">
        <v>26</v>
      </c>
      <c r="C5" s="1" t="s">
        <v>18</v>
      </c>
      <c r="D5" s="1" t="s">
        <v>21</v>
      </c>
      <c r="E5" s="1" t="s">
        <v>34</v>
      </c>
      <c r="F5" s="1" t="s">
        <v>22</v>
      </c>
      <c r="G5" s="1" t="s">
        <v>24</v>
      </c>
      <c r="H5" s="1" t="s">
        <v>28</v>
      </c>
      <c r="I5" s="1" t="s">
        <v>22</v>
      </c>
      <c r="J5" s="1" t="s">
        <v>31</v>
      </c>
      <c r="K5" s="1" t="s">
        <v>33</v>
      </c>
      <c r="L5" s="1"/>
      <c r="M5" s="11" t="s">
        <v>24</v>
      </c>
      <c r="N5" s="11" t="s">
        <v>31</v>
      </c>
      <c r="O5" s="11" t="s">
        <v>31</v>
      </c>
      <c r="Q5" s="1"/>
    </row>
    <row r="6" spans="1:17" x14ac:dyDescent="0.15">
      <c r="A6" s="1" t="s">
        <v>2</v>
      </c>
      <c r="B6" s="2">
        <v>40</v>
      </c>
      <c r="C6" s="6">
        <v>0.10100000000000001</v>
      </c>
      <c r="D6" s="2">
        <v>2000</v>
      </c>
      <c r="E6" s="3">
        <v>38.6</v>
      </c>
      <c r="F6" s="2">
        <f>E6*B6</f>
        <v>1544</v>
      </c>
      <c r="G6" s="3">
        <v>2.75</v>
      </c>
      <c r="H6" s="2">
        <f>G6*B6</f>
        <v>110</v>
      </c>
      <c r="I6" s="1">
        <f>F6-H6</f>
        <v>1434</v>
      </c>
      <c r="J6" s="7">
        <f>I6/C6</f>
        <v>14198.019801980197</v>
      </c>
      <c r="K6" s="7">
        <f>J6/G6</f>
        <v>5162.9162916291625</v>
      </c>
      <c r="L6" s="1"/>
      <c r="M6" s="3">
        <v>0.14000000000000001</v>
      </c>
      <c r="N6" s="3">
        <v>63.366336633663359</v>
      </c>
    </row>
    <row r="7" spans="1:17" x14ac:dyDescent="0.15">
      <c r="A7" s="1" t="s">
        <v>3</v>
      </c>
      <c r="B7" s="2">
        <v>40</v>
      </c>
      <c r="C7" s="6">
        <v>0.10100000000000001</v>
      </c>
      <c r="D7" s="2">
        <v>2000</v>
      </c>
      <c r="E7" s="3">
        <v>37.270000000000003</v>
      </c>
      <c r="F7" s="2">
        <f t="shared" ref="F7:F19" si="0">E7*B7</f>
        <v>1490.8000000000002</v>
      </c>
      <c r="G7" s="3">
        <v>3.02</v>
      </c>
      <c r="H7" s="2">
        <f t="shared" ref="H7:H19" si="1">G7*B7</f>
        <v>120.8</v>
      </c>
      <c r="I7" s="1">
        <f t="shared" ref="I7:I19" si="2">F7-H7</f>
        <v>1370.0000000000002</v>
      </c>
      <c r="J7" s="7">
        <f t="shared" ref="J7:J19" si="3">I7/C7</f>
        <v>13564.356435643565</v>
      </c>
      <c r="K7" s="7">
        <f t="shared" ref="K7:K19" si="4">J7/G7</f>
        <v>4491.5087535243592</v>
      </c>
      <c r="L7" s="1"/>
      <c r="M7" s="3">
        <v>0.14000000000000001</v>
      </c>
      <c r="N7" s="3">
        <v>57.142857142857146</v>
      </c>
      <c r="Q7" s="1"/>
    </row>
    <row r="8" spans="1:17" x14ac:dyDescent="0.15">
      <c r="A8" s="1" t="s">
        <v>4</v>
      </c>
      <c r="B8" s="2">
        <v>40</v>
      </c>
      <c r="C8" s="6">
        <v>9.9000000000000005E-2</v>
      </c>
      <c r="D8" s="2">
        <v>1000</v>
      </c>
      <c r="E8" s="3">
        <v>21.74</v>
      </c>
      <c r="F8" s="2">
        <f t="shared" si="0"/>
        <v>869.59999999999991</v>
      </c>
      <c r="G8" s="3">
        <v>2.7</v>
      </c>
      <c r="H8" s="2">
        <f t="shared" si="1"/>
        <v>108</v>
      </c>
      <c r="I8" s="1">
        <f t="shared" si="2"/>
        <v>761.59999999999991</v>
      </c>
      <c r="J8" s="7">
        <f t="shared" si="3"/>
        <v>7692.9292929292915</v>
      </c>
      <c r="K8" s="7">
        <f t="shared" si="4"/>
        <v>2849.2330714552932</v>
      </c>
      <c r="L8" s="1"/>
      <c r="M8" s="3">
        <v>0.19</v>
      </c>
      <c r="N8" s="8"/>
      <c r="O8" s="3">
        <v>35.643564356435654</v>
      </c>
      <c r="Q8" s="1"/>
    </row>
    <row r="9" spans="1:17" x14ac:dyDescent="0.15">
      <c r="A9" s="1" t="s">
        <v>5</v>
      </c>
      <c r="B9" s="2">
        <v>40</v>
      </c>
      <c r="C9" s="6">
        <v>0.10100000000000001</v>
      </c>
      <c r="D9" s="2">
        <v>1000</v>
      </c>
      <c r="E9" s="3">
        <v>22.12</v>
      </c>
      <c r="F9" s="2">
        <f t="shared" si="0"/>
        <v>884.80000000000007</v>
      </c>
      <c r="G9" s="3">
        <v>2.7</v>
      </c>
      <c r="H9" s="2">
        <f t="shared" si="1"/>
        <v>108</v>
      </c>
      <c r="I9" s="1">
        <f t="shared" si="2"/>
        <v>776.80000000000007</v>
      </c>
      <c r="J9" s="7">
        <f t="shared" si="3"/>
        <v>7691.0891089108909</v>
      </c>
      <c r="K9" s="7">
        <f t="shared" si="4"/>
        <v>2848.5515218188484</v>
      </c>
      <c r="L9" s="1"/>
      <c r="M9" s="3">
        <v>0.21</v>
      </c>
      <c r="N9" s="8"/>
      <c r="O9" s="3">
        <v>35.64356435643564</v>
      </c>
      <c r="Q9" s="1"/>
    </row>
    <row r="10" spans="1:17" x14ac:dyDescent="0.15">
      <c r="A10" s="1" t="s">
        <v>6</v>
      </c>
      <c r="B10" s="2">
        <v>40</v>
      </c>
      <c r="C10" s="6">
        <v>0.10199999999999999</v>
      </c>
      <c r="D10" s="2">
        <v>400</v>
      </c>
      <c r="E10" s="3">
        <v>9.0500000000000007</v>
      </c>
      <c r="F10" s="2">
        <f t="shared" si="0"/>
        <v>362</v>
      </c>
      <c r="G10" s="3">
        <v>1.69</v>
      </c>
      <c r="H10" s="3">
        <f t="shared" si="1"/>
        <v>67.599999999999994</v>
      </c>
      <c r="I10" s="1">
        <f t="shared" si="2"/>
        <v>294.39999999999998</v>
      </c>
      <c r="J10" s="7">
        <f t="shared" si="3"/>
        <v>2886.2745098039213</v>
      </c>
      <c r="K10" s="7">
        <f t="shared" si="4"/>
        <v>1707.8547395289477</v>
      </c>
      <c r="L10" s="1"/>
      <c r="M10" s="3">
        <v>0.22</v>
      </c>
      <c r="N10" s="2">
        <v>121.56862745098042</v>
      </c>
      <c r="O10" s="3"/>
      <c r="Q10" s="1"/>
    </row>
    <row r="11" spans="1:17" x14ac:dyDescent="0.15">
      <c r="A11" s="1" t="s">
        <v>7</v>
      </c>
      <c r="B11" s="2">
        <v>40</v>
      </c>
      <c r="C11" s="6">
        <v>0.10199999999999999</v>
      </c>
      <c r="D11" s="2">
        <v>400</v>
      </c>
      <c r="E11" s="3">
        <v>9.0500000000000007</v>
      </c>
      <c r="F11" s="2">
        <f t="shared" si="0"/>
        <v>362</v>
      </c>
      <c r="G11" s="3">
        <v>1.64</v>
      </c>
      <c r="H11" s="3">
        <f t="shared" si="1"/>
        <v>65.599999999999994</v>
      </c>
      <c r="I11" s="1">
        <f t="shared" si="2"/>
        <v>296.39999999999998</v>
      </c>
      <c r="J11" s="7">
        <f t="shared" si="3"/>
        <v>2905.8823529411766</v>
      </c>
      <c r="K11" s="7">
        <f t="shared" si="4"/>
        <v>1771.8794835007175</v>
      </c>
      <c r="L11" s="1"/>
      <c r="M11" s="3">
        <v>0.22</v>
      </c>
      <c r="N11" s="2">
        <v>122.77227722772278</v>
      </c>
      <c r="O11" s="3"/>
      <c r="Q11" s="1"/>
    </row>
    <row r="12" spans="1:17" x14ac:dyDescent="0.15">
      <c r="A12" s="1" t="s">
        <v>8</v>
      </c>
      <c r="B12" s="2">
        <v>40</v>
      </c>
      <c r="C12" s="6">
        <v>0.10299999999999999</v>
      </c>
      <c r="D12" s="2">
        <v>200</v>
      </c>
      <c r="E12" s="3">
        <v>4.67</v>
      </c>
      <c r="F12" s="2">
        <f t="shared" si="0"/>
        <v>186.8</v>
      </c>
      <c r="G12" s="3">
        <v>1.05</v>
      </c>
      <c r="H12" s="3">
        <f t="shared" si="1"/>
        <v>42</v>
      </c>
      <c r="I12" s="1">
        <f t="shared" si="2"/>
        <v>144.80000000000001</v>
      </c>
      <c r="J12" s="7">
        <f t="shared" si="3"/>
        <v>1405.8252427184468</v>
      </c>
      <c r="K12" s="7">
        <f t="shared" si="4"/>
        <v>1338.8811835413778</v>
      </c>
      <c r="L12" s="1"/>
      <c r="M12" s="3">
        <v>0.34</v>
      </c>
      <c r="N12" s="2">
        <v>258.5858585858586</v>
      </c>
      <c r="O12" s="3"/>
      <c r="Q12" s="1"/>
    </row>
    <row r="13" spans="1:17" x14ac:dyDescent="0.15">
      <c r="A13" s="1" t="s">
        <v>9</v>
      </c>
      <c r="B13" s="2">
        <v>40</v>
      </c>
      <c r="C13" s="6">
        <v>0.1</v>
      </c>
      <c r="D13" s="2">
        <v>200</v>
      </c>
      <c r="E13" s="3">
        <v>4.58</v>
      </c>
      <c r="F13" s="2">
        <f t="shared" si="0"/>
        <v>183.2</v>
      </c>
      <c r="G13" s="3">
        <v>1.06</v>
      </c>
      <c r="H13" s="3">
        <f t="shared" si="1"/>
        <v>42.400000000000006</v>
      </c>
      <c r="I13" s="1">
        <f t="shared" si="2"/>
        <v>140.79999999999998</v>
      </c>
      <c r="J13" s="7">
        <f t="shared" si="3"/>
        <v>1407.9999999999998</v>
      </c>
      <c r="K13" s="7">
        <f t="shared" si="4"/>
        <v>1328.3018867924525</v>
      </c>
      <c r="L13" s="1"/>
      <c r="M13" s="3">
        <v>0.36</v>
      </c>
      <c r="N13" s="9"/>
      <c r="O13" s="3">
        <v>67.326732673267358</v>
      </c>
      <c r="Q13" s="1"/>
    </row>
    <row r="14" spans="1:17" x14ac:dyDescent="0.15">
      <c r="A14" s="1" t="s">
        <v>10</v>
      </c>
      <c r="B14" s="2">
        <v>40</v>
      </c>
      <c r="C14" s="6">
        <v>9.7000000000000003E-2</v>
      </c>
      <c r="D14" s="3">
        <v>40</v>
      </c>
      <c r="E14" s="3">
        <v>1.1499999999999999</v>
      </c>
      <c r="F14" s="3">
        <f t="shared" si="0"/>
        <v>46</v>
      </c>
      <c r="G14" s="3">
        <v>0.39</v>
      </c>
      <c r="H14" s="3">
        <f t="shared" si="1"/>
        <v>15.600000000000001</v>
      </c>
      <c r="I14" s="3">
        <f t="shared" si="2"/>
        <v>30.4</v>
      </c>
      <c r="J14" s="2">
        <f t="shared" si="3"/>
        <v>313.40206185567007</v>
      </c>
      <c r="K14" s="2">
        <f t="shared" si="4"/>
        <v>803.59503039915398</v>
      </c>
      <c r="L14" s="1"/>
      <c r="M14" s="3">
        <v>0.36</v>
      </c>
      <c r="N14" s="9"/>
      <c r="O14" s="3">
        <v>67.326732673267358</v>
      </c>
      <c r="Q14" s="1"/>
    </row>
    <row r="15" spans="1:17" x14ac:dyDescent="0.15">
      <c r="A15" s="1" t="s">
        <v>11</v>
      </c>
      <c r="B15" s="2">
        <v>40</v>
      </c>
      <c r="C15" s="6">
        <v>9.9000000000000005E-2</v>
      </c>
      <c r="D15" s="3">
        <v>40</v>
      </c>
      <c r="E15" s="3">
        <v>0.98</v>
      </c>
      <c r="F15" s="3">
        <f t="shared" si="0"/>
        <v>39.200000000000003</v>
      </c>
      <c r="G15" s="3">
        <v>0.34</v>
      </c>
      <c r="H15" s="3">
        <f t="shared" si="1"/>
        <v>13.600000000000001</v>
      </c>
      <c r="I15" s="3">
        <f t="shared" si="2"/>
        <v>25.6</v>
      </c>
      <c r="J15" s="2">
        <f t="shared" si="3"/>
        <v>258.5858585858586</v>
      </c>
      <c r="K15" s="2">
        <f t="shared" si="4"/>
        <v>760.54664289958407</v>
      </c>
      <c r="L15" s="1"/>
      <c r="M15" s="3">
        <v>0.39</v>
      </c>
      <c r="N15" s="2">
        <v>313.40206185567007</v>
      </c>
      <c r="Q15" s="1"/>
    </row>
    <row r="16" spans="1:17" x14ac:dyDescent="0.15">
      <c r="A16" s="1" t="s">
        <v>14</v>
      </c>
      <c r="B16" s="2">
        <v>40</v>
      </c>
      <c r="C16" s="6">
        <v>0.10199999999999999</v>
      </c>
      <c r="D16" s="3">
        <v>20</v>
      </c>
      <c r="E16" s="3">
        <v>0.53</v>
      </c>
      <c r="F16" s="3">
        <f t="shared" si="0"/>
        <v>21.200000000000003</v>
      </c>
      <c r="G16" s="3">
        <v>0.22</v>
      </c>
      <c r="H16" s="3">
        <f t="shared" si="1"/>
        <v>8.8000000000000007</v>
      </c>
      <c r="I16" s="3">
        <f t="shared" si="2"/>
        <v>12.400000000000002</v>
      </c>
      <c r="J16" s="2">
        <f t="shared" si="3"/>
        <v>121.56862745098042</v>
      </c>
      <c r="K16" s="2">
        <f t="shared" si="4"/>
        <v>552.58467023172921</v>
      </c>
      <c r="L16" s="1"/>
      <c r="M16" s="3">
        <v>0.52</v>
      </c>
      <c r="N16" s="8"/>
      <c r="O16" s="2">
        <v>247.05882352941177</v>
      </c>
      <c r="Q16" s="1"/>
    </row>
    <row r="17" spans="1:20" x14ac:dyDescent="0.15">
      <c r="A17" s="1" t="s">
        <v>12</v>
      </c>
      <c r="B17" s="2">
        <v>40</v>
      </c>
      <c r="C17" s="6">
        <v>0.10100000000000001</v>
      </c>
      <c r="D17" s="3">
        <v>20</v>
      </c>
      <c r="E17" s="3">
        <v>0.53</v>
      </c>
      <c r="F17" s="3">
        <f t="shared" si="0"/>
        <v>21.200000000000003</v>
      </c>
      <c r="G17" s="3">
        <v>0.22</v>
      </c>
      <c r="H17" s="3">
        <f t="shared" si="1"/>
        <v>8.8000000000000007</v>
      </c>
      <c r="I17" s="3">
        <f t="shared" si="2"/>
        <v>12.400000000000002</v>
      </c>
      <c r="J17" s="2">
        <f t="shared" si="3"/>
        <v>122.77227722772278</v>
      </c>
      <c r="K17" s="2">
        <f t="shared" si="4"/>
        <v>558.05580558055806</v>
      </c>
      <c r="L17" s="1"/>
      <c r="M17" s="3">
        <v>0.52</v>
      </c>
      <c r="N17" s="8"/>
      <c r="O17" s="2">
        <v>184</v>
      </c>
      <c r="Q17" s="1"/>
    </row>
    <row r="18" spans="1:20" x14ac:dyDescent="0.15">
      <c r="A18" s="1" t="s">
        <v>13</v>
      </c>
      <c r="B18" s="2">
        <v>40</v>
      </c>
      <c r="C18" s="6">
        <v>0.10100000000000001</v>
      </c>
      <c r="D18" s="3">
        <v>10</v>
      </c>
      <c r="E18" s="3">
        <v>0.3</v>
      </c>
      <c r="F18" s="3">
        <f t="shared" si="0"/>
        <v>12</v>
      </c>
      <c r="G18" s="3">
        <v>0.14000000000000001</v>
      </c>
      <c r="H18" s="3">
        <f t="shared" si="1"/>
        <v>5.6000000000000005</v>
      </c>
      <c r="I18" s="3">
        <f t="shared" si="2"/>
        <v>6.3999999999999995</v>
      </c>
      <c r="J18" s="2">
        <f t="shared" si="3"/>
        <v>63.366336633663359</v>
      </c>
      <c r="K18" s="2">
        <f t="shared" si="4"/>
        <v>452.6166902404525</v>
      </c>
      <c r="L18" s="1"/>
      <c r="M18" s="3">
        <v>1.05</v>
      </c>
      <c r="N18" s="7">
        <v>1405.8252427184468</v>
      </c>
      <c r="O18" s="2"/>
      <c r="Q18" s="1"/>
    </row>
    <row r="19" spans="1:20" x14ac:dyDescent="0.15">
      <c r="A19" s="1" t="s">
        <v>15</v>
      </c>
      <c r="B19" s="2">
        <v>40</v>
      </c>
      <c r="C19" s="6">
        <v>9.8000000000000004E-2</v>
      </c>
      <c r="D19" s="3">
        <v>10</v>
      </c>
      <c r="E19" s="3">
        <v>0.28000000000000003</v>
      </c>
      <c r="F19" s="3">
        <f t="shared" si="0"/>
        <v>11.200000000000001</v>
      </c>
      <c r="G19" s="3">
        <v>0.14000000000000001</v>
      </c>
      <c r="H19" s="3">
        <f t="shared" si="1"/>
        <v>5.6000000000000005</v>
      </c>
      <c r="I19" s="3">
        <f t="shared" si="2"/>
        <v>5.6000000000000005</v>
      </c>
      <c r="J19" s="2">
        <f t="shared" si="3"/>
        <v>57.142857142857146</v>
      </c>
      <c r="K19" s="2">
        <f t="shared" si="4"/>
        <v>408.16326530612241</v>
      </c>
      <c r="L19" s="1"/>
      <c r="M19" s="3">
        <v>1.06</v>
      </c>
      <c r="N19" s="7">
        <v>1408</v>
      </c>
      <c r="O19" s="2"/>
      <c r="Q19" s="1"/>
    </row>
    <row r="20" spans="1:20" x14ac:dyDescent="0.15">
      <c r="M20" s="3">
        <v>1.64</v>
      </c>
      <c r="N20" s="7">
        <v>2905.8823529411766</v>
      </c>
    </row>
    <row r="21" spans="1:20" x14ac:dyDescent="0.15">
      <c r="A21" s="20" t="s">
        <v>36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>
        <v>1.69</v>
      </c>
      <c r="N21" s="7">
        <v>2886.2745098039213</v>
      </c>
    </row>
    <row r="22" spans="1:20" x14ac:dyDescent="0.15">
      <c r="A22" s="20" t="s">
        <v>0</v>
      </c>
      <c r="B22" s="21"/>
      <c r="C22" s="21"/>
      <c r="D22" s="21"/>
      <c r="E22" s="21"/>
      <c r="F22" s="21"/>
      <c r="G22" s="21"/>
      <c r="H22" s="21"/>
      <c r="I22" s="21"/>
      <c r="J22" s="22" t="s">
        <v>16</v>
      </c>
      <c r="K22" s="22" t="s">
        <v>16</v>
      </c>
      <c r="L22" s="22"/>
      <c r="M22" s="3">
        <v>1.91</v>
      </c>
      <c r="N22" s="10"/>
      <c r="O22" s="7">
        <v>1104</v>
      </c>
      <c r="S22" s="1"/>
      <c r="T22" s="1"/>
    </row>
    <row r="23" spans="1:20" x14ac:dyDescent="0.15">
      <c r="A23" s="1" t="s">
        <v>1</v>
      </c>
      <c r="B23" s="1" t="s">
        <v>25</v>
      </c>
      <c r="C23" s="1" t="s">
        <v>17</v>
      </c>
      <c r="D23" s="1" t="s">
        <v>19</v>
      </c>
      <c r="E23" s="1" t="s">
        <v>23</v>
      </c>
      <c r="F23" s="1" t="s">
        <v>20</v>
      </c>
      <c r="G23" s="1" t="s">
        <v>23</v>
      </c>
      <c r="H23" s="1" t="s">
        <v>27</v>
      </c>
      <c r="I23" s="1" t="s">
        <v>29</v>
      </c>
      <c r="J23" s="1" t="s">
        <v>30</v>
      </c>
      <c r="K23" s="1" t="s">
        <v>32</v>
      </c>
      <c r="L23" s="1"/>
      <c r="M23" s="3">
        <v>1.95</v>
      </c>
      <c r="N23" s="10"/>
      <c r="O23" s="7">
        <v>1041.5841584158413</v>
      </c>
      <c r="S23" s="1"/>
      <c r="T23" s="1"/>
    </row>
    <row r="24" spans="1:20" x14ac:dyDescent="0.15">
      <c r="A24" s="1" t="s">
        <v>16</v>
      </c>
      <c r="B24" s="1" t="s">
        <v>26</v>
      </c>
      <c r="C24" s="1" t="s">
        <v>18</v>
      </c>
      <c r="D24" s="1" t="s">
        <v>21</v>
      </c>
      <c r="E24" s="1" t="s">
        <v>34</v>
      </c>
      <c r="F24" s="1" t="s">
        <v>22</v>
      </c>
      <c r="G24" s="1" t="s">
        <v>24</v>
      </c>
      <c r="H24" s="1" t="s">
        <v>28</v>
      </c>
      <c r="I24" s="1" t="s">
        <v>22</v>
      </c>
      <c r="J24" s="1" t="s">
        <v>31</v>
      </c>
      <c r="K24" s="1" t="s">
        <v>33</v>
      </c>
      <c r="L24" s="1"/>
      <c r="M24" s="3">
        <v>2.7</v>
      </c>
      <c r="N24" s="7">
        <v>7692.9292929292915</v>
      </c>
      <c r="O24" s="7"/>
      <c r="S24" s="1"/>
      <c r="T24" s="1"/>
    </row>
    <row r="25" spans="1:20" x14ac:dyDescent="0.15">
      <c r="A25" s="1" t="s">
        <v>37</v>
      </c>
      <c r="B25" s="2">
        <v>40</v>
      </c>
      <c r="C25" s="6">
        <v>0.108</v>
      </c>
      <c r="D25" s="7">
        <v>2000</v>
      </c>
      <c r="E25" s="3">
        <v>38.6</v>
      </c>
      <c r="F25" s="7">
        <f>E25*B25</f>
        <v>1544</v>
      </c>
      <c r="G25" s="1">
        <v>3.84</v>
      </c>
      <c r="H25" s="1">
        <f>G25*B25</f>
        <v>153.6</v>
      </c>
      <c r="I25" s="7">
        <f>F25-H25</f>
        <v>1390.4</v>
      </c>
      <c r="J25" s="7">
        <f>I25/C25</f>
        <v>12874.074074074075</v>
      </c>
      <c r="K25" s="7">
        <f>J25/G25</f>
        <v>3352.6234567901238</v>
      </c>
      <c r="L25" s="1"/>
      <c r="M25" s="3">
        <v>2.7</v>
      </c>
      <c r="N25" s="7">
        <v>7691.0891089108909</v>
      </c>
      <c r="S25" s="1"/>
      <c r="T25" s="1"/>
    </row>
    <row r="26" spans="1:20" x14ac:dyDescent="0.15">
      <c r="A26" s="1" t="s">
        <v>38</v>
      </c>
      <c r="B26" s="2">
        <v>40</v>
      </c>
      <c r="C26" s="6">
        <v>0.11</v>
      </c>
      <c r="D26" s="7">
        <v>2000</v>
      </c>
      <c r="E26" s="3">
        <v>37.270000000000003</v>
      </c>
      <c r="F26" s="7">
        <f t="shared" ref="F26:F38" si="5">E26*B26</f>
        <v>1490.8000000000002</v>
      </c>
      <c r="G26" s="1">
        <v>3.44</v>
      </c>
      <c r="H26" s="1">
        <f t="shared" ref="H26:H38" si="6">G26*B26</f>
        <v>137.6</v>
      </c>
      <c r="I26" s="7">
        <f t="shared" ref="I26:I38" si="7">F26-H26</f>
        <v>1353.2000000000003</v>
      </c>
      <c r="J26" s="7">
        <f t="shared" ref="J26:J38" si="8">I26/C26</f>
        <v>12301.818181818184</v>
      </c>
      <c r="K26" s="7">
        <f t="shared" ref="K26:K38" si="9">J26/G26</f>
        <v>3576.1099365750533</v>
      </c>
      <c r="L26" s="1"/>
      <c r="M26" s="3">
        <v>2.75</v>
      </c>
      <c r="N26" s="7">
        <v>14198.019801980197</v>
      </c>
      <c r="S26" s="1"/>
      <c r="T26" s="1"/>
    </row>
    <row r="27" spans="1:20" x14ac:dyDescent="0.15">
      <c r="A27" s="1" t="s">
        <v>39</v>
      </c>
      <c r="B27" s="2">
        <v>40</v>
      </c>
      <c r="C27" s="6">
        <v>0.10199999999999999</v>
      </c>
      <c r="D27" s="7">
        <v>1000</v>
      </c>
      <c r="E27" s="3">
        <v>21.74</v>
      </c>
      <c r="F27" s="2">
        <f t="shared" si="5"/>
        <v>869.59999999999991</v>
      </c>
      <c r="G27" s="1">
        <v>5.22</v>
      </c>
      <c r="H27" s="1">
        <f t="shared" si="6"/>
        <v>208.79999999999998</v>
      </c>
      <c r="I27" s="1">
        <f t="shared" si="7"/>
        <v>660.8</v>
      </c>
      <c r="J27" s="7">
        <f t="shared" si="8"/>
        <v>6478.4313725490192</v>
      </c>
      <c r="K27" s="7">
        <f t="shared" si="9"/>
        <v>1241.0788070017279</v>
      </c>
      <c r="L27" s="1"/>
      <c r="M27" s="3">
        <v>3.02</v>
      </c>
      <c r="N27" s="7">
        <v>13564.356435643565</v>
      </c>
      <c r="S27" s="1"/>
      <c r="T27" s="1"/>
    </row>
    <row r="28" spans="1:20" x14ac:dyDescent="0.15">
      <c r="A28" s="1" t="s">
        <v>40</v>
      </c>
      <c r="B28" s="2">
        <v>40</v>
      </c>
      <c r="C28" s="6">
        <v>0.10100000000000001</v>
      </c>
      <c r="D28" s="7">
        <v>1000</v>
      </c>
      <c r="E28" s="3">
        <v>22.12</v>
      </c>
      <c r="F28" s="2">
        <f t="shared" si="5"/>
        <v>884.80000000000007</v>
      </c>
      <c r="G28" s="1">
        <v>3.79</v>
      </c>
      <c r="H28" s="1">
        <f t="shared" si="6"/>
        <v>151.6</v>
      </c>
      <c r="I28" s="1">
        <f t="shared" si="7"/>
        <v>733.2</v>
      </c>
      <c r="J28" s="7">
        <f t="shared" si="8"/>
        <v>7259.4059405940598</v>
      </c>
      <c r="K28" s="7">
        <f t="shared" si="9"/>
        <v>1915.4105384153193</v>
      </c>
      <c r="L28" s="1"/>
      <c r="M28" s="3">
        <v>3.44</v>
      </c>
      <c r="O28" s="7">
        <v>12301.818181818184</v>
      </c>
      <c r="S28" s="1"/>
      <c r="T28" s="1"/>
    </row>
    <row r="29" spans="1:20" x14ac:dyDescent="0.15">
      <c r="A29" s="1" t="s">
        <v>41</v>
      </c>
      <c r="B29" s="2">
        <v>40</v>
      </c>
      <c r="C29" s="6">
        <v>9.9000000000000005E-2</v>
      </c>
      <c r="D29" s="2">
        <v>400</v>
      </c>
      <c r="E29" s="3">
        <v>9.0500000000000007</v>
      </c>
      <c r="F29" s="2">
        <f t="shared" si="5"/>
        <v>362</v>
      </c>
      <c r="G29" s="1">
        <v>3.84</v>
      </c>
      <c r="H29" s="1">
        <f t="shared" si="6"/>
        <v>153.6</v>
      </c>
      <c r="I29" s="1">
        <f t="shared" si="7"/>
        <v>208.4</v>
      </c>
      <c r="J29" s="7">
        <f t="shared" si="8"/>
        <v>2105.0505050505049</v>
      </c>
      <c r="K29" s="2">
        <f t="shared" si="9"/>
        <v>548.19023569023568</v>
      </c>
      <c r="L29" s="1"/>
      <c r="M29" s="3">
        <v>3.79</v>
      </c>
      <c r="O29" s="7">
        <v>7259.4059405940598</v>
      </c>
      <c r="S29" s="1"/>
      <c r="T29" s="1"/>
    </row>
    <row r="30" spans="1:20" x14ac:dyDescent="0.15">
      <c r="A30" s="1" t="s">
        <v>42</v>
      </c>
      <c r="B30" s="2">
        <v>40</v>
      </c>
      <c r="C30" s="6">
        <v>0.10299999999999999</v>
      </c>
      <c r="D30" s="2">
        <v>400</v>
      </c>
      <c r="E30" s="3">
        <v>9.0500000000000007</v>
      </c>
      <c r="F30" s="2">
        <f t="shared" si="5"/>
        <v>362</v>
      </c>
      <c r="G30" s="1">
        <v>3.82</v>
      </c>
      <c r="H30" s="1">
        <f t="shared" si="6"/>
        <v>152.79999999999998</v>
      </c>
      <c r="I30" s="1">
        <f t="shared" si="7"/>
        <v>209.20000000000002</v>
      </c>
      <c r="J30" s="7">
        <f t="shared" si="8"/>
        <v>2031.0679611650489</v>
      </c>
      <c r="K30" s="2">
        <f t="shared" si="9"/>
        <v>531.69318355105997</v>
      </c>
      <c r="L30" s="1"/>
      <c r="M30" s="3">
        <v>3.82</v>
      </c>
      <c r="O30" s="7">
        <v>2031.0679611650489</v>
      </c>
      <c r="S30" s="1"/>
      <c r="T30" s="1"/>
    </row>
    <row r="31" spans="1:20" x14ac:dyDescent="0.15">
      <c r="A31" s="1" t="s">
        <v>43</v>
      </c>
      <c r="B31" s="2">
        <v>40</v>
      </c>
      <c r="C31" s="6">
        <v>0.1</v>
      </c>
      <c r="D31" s="2">
        <v>200</v>
      </c>
      <c r="E31" s="3">
        <v>4.67</v>
      </c>
      <c r="F31" s="2">
        <f t="shared" si="5"/>
        <v>186.8</v>
      </c>
      <c r="G31" s="1">
        <v>1.91</v>
      </c>
      <c r="H31" s="2">
        <f t="shared" si="6"/>
        <v>76.399999999999991</v>
      </c>
      <c r="I31" s="1">
        <f t="shared" si="7"/>
        <v>110.40000000000002</v>
      </c>
      <c r="J31" s="7">
        <f t="shared" si="8"/>
        <v>1104.0000000000002</v>
      </c>
      <c r="K31" s="2">
        <f t="shared" si="9"/>
        <v>578.01047120418866</v>
      </c>
      <c r="L31" s="1"/>
      <c r="M31" s="3">
        <v>3.84</v>
      </c>
      <c r="O31" s="7">
        <v>12874.074074074075</v>
      </c>
      <c r="S31" s="1"/>
      <c r="T31" s="1"/>
    </row>
    <row r="32" spans="1:20" x14ac:dyDescent="0.15">
      <c r="A32" s="1" t="s">
        <v>44</v>
      </c>
      <c r="B32" s="2">
        <v>40</v>
      </c>
      <c r="C32" s="6">
        <v>0.10100000000000001</v>
      </c>
      <c r="D32" s="2">
        <v>200</v>
      </c>
      <c r="E32" s="3">
        <v>4.58</v>
      </c>
      <c r="F32" s="2">
        <f t="shared" si="5"/>
        <v>183.2</v>
      </c>
      <c r="G32" s="1">
        <v>1.95</v>
      </c>
      <c r="H32" s="2">
        <f t="shared" si="6"/>
        <v>78</v>
      </c>
      <c r="I32" s="1">
        <f t="shared" si="7"/>
        <v>105.19999999999999</v>
      </c>
      <c r="J32" s="7">
        <f t="shared" si="8"/>
        <v>1041.5841584158413</v>
      </c>
      <c r="K32" s="2">
        <f t="shared" si="9"/>
        <v>534.14572226453402</v>
      </c>
      <c r="L32" s="1"/>
      <c r="M32" s="3">
        <v>3.84</v>
      </c>
      <c r="O32" s="7">
        <v>2105.0505050505049</v>
      </c>
      <c r="S32" s="1"/>
      <c r="T32" s="1"/>
    </row>
    <row r="33" spans="1:20" x14ac:dyDescent="0.15">
      <c r="A33" s="1" t="s">
        <v>45</v>
      </c>
      <c r="B33" s="2">
        <v>40</v>
      </c>
      <c r="C33" s="6">
        <v>0.10199999999999999</v>
      </c>
      <c r="D33" s="3">
        <v>40</v>
      </c>
      <c r="E33" s="3">
        <v>1.1499999999999999</v>
      </c>
      <c r="F33" s="3">
        <f t="shared" si="5"/>
        <v>46</v>
      </c>
      <c r="G33" s="1">
        <v>0.52</v>
      </c>
      <c r="H33" s="2">
        <f t="shared" si="6"/>
        <v>20.8</v>
      </c>
      <c r="I33" s="3">
        <f t="shared" si="7"/>
        <v>25.2</v>
      </c>
      <c r="J33" s="2">
        <f t="shared" si="8"/>
        <v>247.05882352941177</v>
      </c>
      <c r="K33" s="2">
        <f t="shared" si="9"/>
        <v>475.11312217194569</v>
      </c>
      <c r="L33" s="1"/>
      <c r="M33" s="3">
        <v>5.22</v>
      </c>
      <c r="O33" s="7">
        <v>6478.4313725490192</v>
      </c>
      <c r="S33" s="1"/>
      <c r="T33" s="1"/>
    </row>
    <row r="34" spans="1:20" x14ac:dyDescent="0.15">
      <c r="A34" s="1" t="s">
        <v>46</v>
      </c>
      <c r="B34" s="2">
        <v>40</v>
      </c>
      <c r="C34" s="6">
        <v>0.1</v>
      </c>
      <c r="D34" s="3">
        <v>40</v>
      </c>
      <c r="E34" s="3">
        <v>0.98</v>
      </c>
      <c r="F34" s="3">
        <f t="shared" si="5"/>
        <v>39.200000000000003</v>
      </c>
      <c r="G34" s="1">
        <v>0.52</v>
      </c>
      <c r="H34" s="2">
        <f t="shared" si="6"/>
        <v>20.8</v>
      </c>
      <c r="I34" s="3">
        <f t="shared" si="7"/>
        <v>18.400000000000002</v>
      </c>
      <c r="J34" s="2">
        <f t="shared" si="8"/>
        <v>184</v>
      </c>
      <c r="K34" s="2">
        <f t="shared" si="9"/>
        <v>353.84615384615381</v>
      </c>
      <c r="L34" s="1"/>
      <c r="M34" s="1"/>
      <c r="N34" s="1"/>
      <c r="O34" s="1"/>
      <c r="S34" s="1"/>
      <c r="T34" s="1"/>
    </row>
    <row r="35" spans="1:20" x14ac:dyDescent="0.15">
      <c r="A35" s="1" t="s">
        <v>47</v>
      </c>
      <c r="B35" s="2">
        <v>40</v>
      </c>
      <c r="C35" s="6">
        <v>0.10100000000000001</v>
      </c>
      <c r="D35" s="3">
        <v>20</v>
      </c>
      <c r="E35" s="3">
        <v>0.53</v>
      </c>
      <c r="F35" s="3">
        <f t="shared" si="5"/>
        <v>21.200000000000003</v>
      </c>
      <c r="G35" s="1">
        <v>0.36</v>
      </c>
      <c r="H35" s="2">
        <f t="shared" si="6"/>
        <v>14.399999999999999</v>
      </c>
      <c r="I35" s="3">
        <f t="shared" si="7"/>
        <v>6.8000000000000043</v>
      </c>
      <c r="J35" s="3">
        <f t="shared" si="8"/>
        <v>67.326732673267358</v>
      </c>
      <c r="K35" s="2">
        <f t="shared" si="9"/>
        <v>187.0187018701871</v>
      </c>
      <c r="L35" s="1"/>
      <c r="M35" s="1"/>
      <c r="N35" s="1"/>
      <c r="O35" s="1"/>
      <c r="S35" s="1"/>
      <c r="T35" s="1"/>
    </row>
    <row r="36" spans="1:20" x14ac:dyDescent="0.15">
      <c r="A36" s="1" t="s">
        <v>48</v>
      </c>
      <c r="B36" s="2">
        <v>40</v>
      </c>
      <c r="C36" s="6">
        <v>0.10100000000000001</v>
      </c>
      <c r="D36" s="3">
        <v>20</v>
      </c>
      <c r="E36" s="3">
        <v>0.53</v>
      </c>
      <c r="F36" s="3">
        <f t="shared" si="5"/>
        <v>21.200000000000003</v>
      </c>
      <c r="G36" s="1">
        <v>0.36</v>
      </c>
      <c r="H36" s="1">
        <f t="shared" si="6"/>
        <v>14.399999999999999</v>
      </c>
      <c r="I36" s="3">
        <f t="shared" si="7"/>
        <v>6.8000000000000043</v>
      </c>
      <c r="J36" s="3">
        <f t="shared" si="8"/>
        <v>67.326732673267358</v>
      </c>
      <c r="K36" s="2">
        <f t="shared" si="9"/>
        <v>187.0187018701871</v>
      </c>
      <c r="L36" s="1"/>
      <c r="M36" s="1"/>
      <c r="N36" s="1"/>
      <c r="O36" s="1"/>
      <c r="S36" s="1"/>
      <c r="T36" s="1"/>
    </row>
    <row r="37" spans="1:20" x14ac:dyDescent="0.15">
      <c r="A37" s="1" t="s">
        <v>49</v>
      </c>
      <c r="B37" s="2">
        <v>40</v>
      </c>
      <c r="C37" s="6">
        <v>0.10100000000000001</v>
      </c>
      <c r="D37" s="3">
        <v>10</v>
      </c>
      <c r="E37" s="3">
        <v>0.3</v>
      </c>
      <c r="F37" s="3">
        <f t="shared" si="5"/>
        <v>12</v>
      </c>
      <c r="G37" s="1">
        <v>0.21</v>
      </c>
      <c r="H37" s="3">
        <f t="shared" si="6"/>
        <v>8.4</v>
      </c>
      <c r="I37" s="3">
        <f t="shared" si="7"/>
        <v>3.5999999999999996</v>
      </c>
      <c r="J37" s="3">
        <f t="shared" si="8"/>
        <v>35.64356435643564</v>
      </c>
      <c r="K37" s="2">
        <f t="shared" si="9"/>
        <v>169.73125884016972</v>
      </c>
      <c r="L37" s="1"/>
      <c r="M37" s="1"/>
      <c r="N37" s="1"/>
      <c r="O37" s="1"/>
      <c r="S37" s="1"/>
      <c r="T37" s="1"/>
    </row>
    <row r="38" spans="1:20" x14ac:dyDescent="0.15">
      <c r="A38" s="1" t="s">
        <v>50</v>
      </c>
      <c r="B38" s="2">
        <v>40</v>
      </c>
      <c r="C38" s="6">
        <v>0.10100000000000001</v>
      </c>
      <c r="D38" s="3">
        <v>10</v>
      </c>
      <c r="E38" s="3">
        <v>0.28000000000000003</v>
      </c>
      <c r="F38" s="3">
        <f t="shared" si="5"/>
        <v>11.200000000000001</v>
      </c>
      <c r="G38" s="1">
        <v>0.19</v>
      </c>
      <c r="H38" s="3">
        <f t="shared" si="6"/>
        <v>7.6</v>
      </c>
      <c r="I38" s="3">
        <f t="shared" si="7"/>
        <v>3.6000000000000014</v>
      </c>
      <c r="J38" s="3">
        <f t="shared" si="8"/>
        <v>35.643564356435654</v>
      </c>
      <c r="K38" s="2">
        <f t="shared" si="9"/>
        <v>187.59770713913503</v>
      </c>
      <c r="L38" s="1"/>
      <c r="M38" s="1"/>
      <c r="N38" s="1"/>
      <c r="O38" s="1"/>
      <c r="S38" s="1"/>
      <c r="T38" s="1"/>
    </row>
    <row r="39" spans="1:20" x14ac:dyDescent="0.15">
      <c r="A39" s="1"/>
      <c r="B39" s="2"/>
      <c r="C39" s="1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S39" s="1"/>
      <c r="T39" s="1"/>
    </row>
    <row r="40" spans="1:20" x14ac:dyDescent="0.15">
      <c r="A40" s="1" t="s">
        <v>16</v>
      </c>
      <c r="B40" s="2"/>
      <c r="C40" s="1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S40" s="1"/>
      <c r="T40" s="1"/>
    </row>
    <row r="41" spans="1:20" x14ac:dyDescent="0.15">
      <c r="A41" s="15" t="s">
        <v>51</v>
      </c>
      <c r="B41" s="16"/>
      <c r="C41" s="16"/>
      <c r="D41" s="17"/>
      <c r="E41" s="16"/>
      <c r="F41" s="16"/>
      <c r="G41" s="16"/>
      <c r="H41" s="16"/>
      <c r="I41" s="16"/>
      <c r="J41" s="16"/>
      <c r="K41" s="16"/>
      <c r="L41" s="16"/>
      <c r="M41" s="1"/>
      <c r="N41" s="1"/>
      <c r="O41" s="1"/>
      <c r="S41" s="1"/>
      <c r="T41" s="1"/>
    </row>
    <row r="42" spans="1:20" x14ac:dyDescent="0.15">
      <c r="A42" s="15" t="s">
        <v>53</v>
      </c>
      <c r="B42" s="16"/>
      <c r="C42" s="16"/>
      <c r="D42" s="17"/>
      <c r="E42" s="16"/>
      <c r="F42" s="16"/>
      <c r="G42" s="16"/>
      <c r="H42" s="16"/>
      <c r="I42" s="16"/>
      <c r="J42" s="16"/>
      <c r="K42" s="16"/>
      <c r="L42" s="16"/>
      <c r="M42" s="1"/>
      <c r="N42" s="11"/>
      <c r="O42" s="5"/>
      <c r="P42" s="5"/>
      <c r="S42" s="1"/>
      <c r="T42" s="1"/>
    </row>
    <row r="43" spans="1:20" x14ac:dyDescent="0.15">
      <c r="A43" s="1" t="s">
        <v>1</v>
      </c>
      <c r="B43" s="1" t="s">
        <v>25</v>
      </c>
      <c r="C43" s="1" t="s">
        <v>17</v>
      </c>
      <c r="D43" s="1" t="s">
        <v>54</v>
      </c>
      <c r="E43" s="1" t="s">
        <v>19</v>
      </c>
      <c r="F43" s="1" t="s">
        <v>23</v>
      </c>
      <c r="G43" s="1" t="s">
        <v>20</v>
      </c>
      <c r="H43" s="1" t="s">
        <v>23</v>
      </c>
      <c r="I43" s="1" t="s">
        <v>27</v>
      </c>
      <c r="J43" s="1" t="s">
        <v>29</v>
      </c>
      <c r="K43" s="1" t="s">
        <v>30</v>
      </c>
      <c r="L43" s="1" t="s">
        <v>32</v>
      </c>
      <c r="M43" s="1"/>
      <c r="N43" s="5"/>
      <c r="O43" s="5" t="s">
        <v>57</v>
      </c>
      <c r="P43" s="5" t="s">
        <v>58</v>
      </c>
    </row>
    <row r="44" spans="1:20" x14ac:dyDescent="0.15">
      <c r="A44" s="1" t="s">
        <v>16</v>
      </c>
      <c r="B44" s="1" t="s">
        <v>26</v>
      </c>
      <c r="C44" s="1" t="s">
        <v>18</v>
      </c>
      <c r="D44" s="1" t="s">
        <v>55</v>
      </c>
      <c r="E44" s="1" t="s">
        <v>21</v>
      </c>
      <c r="F44" s="1" t="s">
        <v>34</v>
      </c>
      <c r="G44" s="1" t="s">
        <v>22</v>
      </c>
      <c r="H44" s="1" t="s">
        <v>24</v>
      </c>
      <c r="I44" s="1" t="s">
        <v>28</v>
      </c>
      <c r="J44" s="1" t="s">
        <v>22</v>
      </c>
      <c r="K44" s="1" t="s">
        <v>31</v>
      </c>
      <c r="L44" s="1" t="s">
        <v>33</v>
      </c>
      <c r="M44" s="1"/>
      <c r="N44" s="11" t="s">
        <v>54</v>
      </c>
      <c r="O44" s="5" t="s">
        <v>32</v>
      </c>
      <c r="P44" s="5" t="s">
        <v>32</v>
      </c>
    </row>
    <row r="45" spans="1:20" x14ac:dyDescent="0.15">
      <c r="A45" s="1" t="s">
        <v>37</v>
      </c>
      <c r="B45" s="2">
        <v>40</v>
      </c>
      <c r="C45" s="4">
        <v>0.1</v>
      </c>
      <c r="D45" s="1">
        <v>100</v>
      </c>
      <c r="E45" s="2">
        <v>20</v>
      </c>
      <c r="F45" s="3">
        <v>0.87</v>
      </c>
      <c r="G45" s="2">
        <f t="shared" ref="G45:G58" si="10">F45*B45</f>
        <v>34.799999999999997</v>
      </c>
      <c r="H45" s="1">
        <v>0.23</v>
      </c>
      <c r="I45" s="3">
        <f t="shared" ref="I45:I58" si="11">H45*B45</f>
        <v>9.2000000000000011</v>
      </c>
      <c r="J45" s="2">
        <f>G45-I45</f>
        <v>25.599999999999994</v>
      </c>
      <c r="K45" s="2">
        <f t="shared" ref="K45:K58" si="12">J45/C45</f>
        <v>255.99999999999994</v>
      </c>
      <c r="L45" s="7">
        <f>K45/H45</f>
        <v>1113.0434782608693</v>
      </c>
      <c r="M45" s="1"/>
      <c r="N45" s="11" t="s">
        <v>55</v>
      </c>
      <c r="O45" s="5" t="s">
        <v>33</v>
      </c>
      <c r="P45" s="5" t="s">
        <v>33</v>
      </c>
    </row>
    <row r="46" spans="1:20" x14ac:dyDescent="0.15">
      <c r="A46" s="1" t="s">
        <v>38</v>
      </c>
      <c r="B46" s="2">
        <v>40</v>
      </c>
      <c r="C46" s="4">
        <v>9.9000000000000005E-2</v>
      </c>
      <c r="D46" s="1">
        <v>100</v>
      </c>
      <c r="E46" s="2">
        <v>20</v>
      </c>
      <c r="F46" s="3">
        <v>0.9</v>
      </c>
      <c r="G46" s="2">
        <f t="shared" si="10"/>
        <v>36</v>
      </c>
      <c r="H46" s="1">
        <v>0.23</v>
      </c>
      <c r="I46" s="3">
        <f t="shared" si="11"/>
        <v>9.2000000000000011</v>
      </c>
      <c r="J46" s="2">
        <f t="shared" ref="J46:J58" si="13">G46-I46</f>
        <v>26.799999999999997</v>
      </c>
      <c r="K46" s="2">
        <f t="shared" si="12"/>
        <v>270.70707070707067</v>
      </c>
      <c r="L46" s="7">
        <f t="shared" ref="L46:L58" si="14">K46/H46</f>
        <v>1176.9872639437854</v>
      </c>
      <c r="M46" s="1"/>
      <c r="N46" s="1">
        <v>100</v>
      </c>
      <c r="O46" s="10">
        <v>1113.0434782608693</v>
      </c>
    </row>
    <row r="47" spans="1:20" x14ac:dyDescent="0.15">
      <c r="A47" s="1" t="s">
        <v>39</v>
      </c>
      <c r="B47" s="2">
        <v>40</v>
      </c>
      <c r="C47" s="4">
        <v>0.1</v>
      </c>
      <c r="D47" s="1">
        <v>500</v>
      </c>
      <c r="E47" s="2">
        <v>40</v>
      </c>
      <c r="F47" s="3">
        <v>0.88</v>
      </c>
      <c r="G47" s="2">
        <f t="shared" si="10"/>
        <v>35.200000000000003</v>
      </c>
      <c r="H47" s="1">
        <v>0.38</v>
      </c>
      <c r="I47" s="2">
        <f t="shared" si="11"/>
        <v>15.2</v>
      </c>
      <c r="J47" s="2">
        <f t="shared" si="13"/>
        <v>20.000000000000004</v>
      </c>
      <c r="K47" s="2">
        <f t="shared" si="12"/>
        <v>200.00000000000003</v>
      </c>
      <c r="L47" s="2">
        <f t="shared" si="14"/>
        <v>526.31578947368428</v>
      </c>
      <c r="M47" s="1"/>
      <c r="N47" s="1">
        <v>100</v>
      </c>
      <c r="O47" s="10">
        <v>1176.9872639437854</v>
      </c>
    </row>
    <row r="48" spans="1:20" x14ac:dyDescent="0.15">
      <c r="A48" s="1" t="s">
        <v>40</v>
      </c>
      <c r="B48" s="2">
        <v>40</v>
      </c>
      <c r="C48" s="4">
        <v>9.9000000000000005E-2</v>
      </c>
      <c r="D48" s="1">
        <v>500</v>
      </c>
      <c r="E48" s="2">
        <v>40</v>
      </c>
      <c r="F48" s="3">
        <v>0.72</v>
      </c>
      <c r="G48" s="2">
        <f t="shared" si="10"/>
        <v>28.799999999999997</v>
      </c>
      <c r="H48" s="1">
        <v>0.34</v>
      </c>
      <c r="I48" s="2">
        <f t="shared" si="11"/>
        <v>13.600000000000001</v>
      </c>
      <c r="J48" s="2">
        <f t="shared" si="13"/>
        <v>15.199999999999996</v>
      </c>
      <c r="K48" s="2">
        <f t="shared" si="12"/>
        <v>153.53535353535349</v>
      </c>
      <c r="L48" s="2">
        <f t="shared" si="14"/>
        <v>451.57456922162788</v>
      </c>
      <c r="M48" s="1"/>
      <c r="N48" s="1">
        <v>100</v>
      </c>
      <c r="O48" s="9"/>
      <c r="P48" s="10">
        <v>1431.5789473684199</v>
      </c>
    </row>
    <row r="49" spans="1:16" x14ac:dyDescent="0.15">
      <c r="A49" s="1" t="s">
        <v>41</v>
      </c>
      <c r="B49" s="2">
        <v>40</v>
      </c>
      <c r="C49" s="4">
        <v>0.1</v>
      </c>
      <c r="D49" s="1">
        <v>1000</v>
      </c>
      <c r="E49" s="2">
        <v>40</v>
      </c>
      <c r="F49" s="3">
        <v>0.9</v>
      </c>
      <c r="G49" s="2">
        <f t="shared" si="10"/>
        <v>36</v>
      </c>
      <c r="H49" s="1">
        <v>0.38</v>
      </c>
      <c r="I49" s="2">
        <f t="shared" si="11"/>
        <v>15.2</v>
      </c>
      <c r="J49" s="2">
        <f t="shared" si="13"/>
        <v>20.8</v>
      </c>
      <c r="K49" s="2">
        <f t="shared" si="12"/>
        <v>208</v>
      </c>
      <c r="L49" s="2">
        <f t="shared" si="14"/>
        <v>547.36842105263156</v>
      </c>
      <c r="M49" s="1"/>
      <c r="N49" s="1">
        <v>100</v>
      </c>
      <c r="O49" s="9"/>
      <c r="P49" s="10">
        <v>2872.7272727272725</v>
      </c>
    </row>
    <row r="50" spans="1:16" x14ac:dyDescent="0.15">
      <c r="A50" s="1" t="s">
        <v>42</v>
      </c>
      <c r="B50" s="2">
        <v>40</v>
      </c>
      <c r="C50" s="4">
        <v>0.10100000000000001</v>
      </c>
      <c r="D50" s="1">
        <v>1000</v>
      </c>
      <c r="E50" s="2">
        <v>40</v>
      </c>
      <c r="F50" s="3">
        <v>0.9</v>
      </c>
      <c r="G50" s="2">
        <f t="shared" si="10"/>
        <v>36</v>
      </c>
      <c r="H50" s="1">
        <v>0.39</v>
      </c>
      <c r="I50" s="2">
        <f t="shared" si="11"/>
        <v>15.600000000000001</v>
      </c>
      <c r="J50" s="2">
        <f t="shared" si="13"/>
        <v>20.399999999999999</v>
      </c>
      <c r="K50" s="2">
        <f t="shared" si="12"/>
        <v>201.98019801980195</v>
      </c>
      <c r="L50" s="2">
        <f t="shared" si="14"/>
        <v>517.89794364051784</v>
      </c>
      <c r="M50" s="1"/>
      <c r="N50" s="1">
        <v>500</v>
      </c>
      <c r="O50" s="9">
        <v>526.31578947368428</v>
      </c>
      <c r="P50" s="9"/>
    </row>
    <row r="51" spans="1:16" x14ac:dyDescent="0.15">
      <c r="A51" s="1" t="s">
        <v>43</v>
      </c>
      <c r="B51" s="2">
        <v>40</v>
      </c>
      <c r="C51" s="4">
        <v>0.1</v>
      </c>
      <c r="D51" s="1">
        <v>5000</v>
      </c>
      <c r="E51" s="2">
        <v>40</v>
      </c>
      <c r="F51" s="3">
        <v>0.9</v>
      </c>
      <c r="G51" s="2">
        <f t="shared" si="10"/>
        <v>36</v>
      </c>
      <c r="H51" s="1">
        <v>0.45</v>
      </c>
      <c r="I51" s="2">
        <f t="shared" si="11"/>
        <v>18</v>
      </c>
      <c r="J51" s="2">
        <f t="shared" si="13"/>
        <v>18</v>
      </c>
      <c r="K51" s="2">
        <f t="shared" si="12"/>
        <v>180</v>
      </c>
      <c r="L51" s="2">
        <f t="shared" si="14"/>
        <v>400</v>
      </c>
      <c r="M51" s="1"/>
      <c r="N51" s="1">
        <v>500</v>
      </c>
      <c r="O51" s="9">
        <v>451.57456922162788</v>
      </c>
      <c r="P51" s="9"/>
    </row>
    <row r="52" spans="1:16" x14ac:dyDescent="0.15">
      <c r="A52" s="1" t="s">
        <v>44</v>
      </c>
      <c r="B52" s="2">
        <v>40</v>
      </c>
      <c r="C52" s="4">
        <v>9.9000000000000005E-2</v>
      </c>
      <c r="D52" s="1">
        <v>5000</v>
      </c>
      <c r="E52" s="2">
        <v>40</v>
      </c>
      <c r="F52" s="3">
        <v>0.9</v>
      </c>
      <c r="G52" s="2">
        <f t="shared" si="10"/>
        <v>36</v>
      </c>
      <c r="H52" s="1">
        <v>0.45</v>
      </c>
      <c r="I52" s="2">
        <f t="shared" si="11"/>
        <v>18</v>
      </c>
      <c r="J52" s="2">
        <f t="shared" si="13"/>
        <v>18</v>
      </c>
      <c r="K52" s="2">
        <f t="shared" si="12"/>
        <v>181.81818181818181</v>
      </c>
      <c r="L52" s="2">
        <f t="shared" si="14"/>
        <v>404.04040404040404</v>
      </c>
      <c r="M52" s="1"/>
      <c r="N52" s="1">
        <v>500</v>
      </c>
      <c r="O52" s="9"/>
      <c r="P52" s="10">
        <v>1276.1904761904761</v>
      </c>
    </row>
    <row r="53" spans="1:16" x14ac:dyDescent="0.15">
      <c r="A53" s="1" t="s">
        <v>45</v>
      </c>
      <c r="B53" s="2">
        <v>40</v>
      </c>
      <c r="C53" s="4">
        <v>9.9000000000000005E-2</v>
      </c>
      <c r="D53" s="1">
        <v>10000</v>
      </c>
      <c r="E53" s="2">
        <v>40</v>
      </c>
      <c r="F53" s="3">
        <v>0.92</v>
      </c>
      <c r="G53" s="2">
        <f t="shared" si="10"/>
        <v>36.800000000000004</v>
      </c>
      <c r="H53" s="1">
        <v>0.49</v>
      </c>
      <c r="I53" s="2">
        <f t="shared" si="11"/>
        <v>19.600000000000001</v>
      </c>
      <c r="J53" s="2">
        <f t="shared" si="13"/>
        <v>17.200000000000003</v>
      </c>
      <c r="K53" s="2">
        <f t="shared" si="12"/>
        <v>173.73737373737376</v>
      </c>
      <c r="L53" s="2">
        <f t="shared" si="14"/>
        <v>354.5660688517832</v>
      </c>
      <c r="M53" s="1"/>
      <c r="N53" s="1">
        <v>500</v>
      </c>
      <c r="O53" s="9"/>
      <c r="P53" s="9">
        <v>852.17391304347802</v>
      </c>
    </row>
    <row r="54" spans="1:16" x14ac:dyDescent="0.15">
      <c r="A54" s="1" t="s">
        <v>46</v>
      </c>
      <c r="B54" s="2">
        <v>40</v>
      </c>
      <c r="C54" s="4">
        <v>0.1</v>
      </c>
      <c r="D54" s="1">
        <v>10000</v>
      </c>
      <c r="E54" s="2">
        <v>40</v>
      </c>
      <c r="F54" s="3">
        <v>0.9</v>
      </c>
      <c r="G54" s="2">
        <f t="shared" si="10"/>
        <v>36</v>
      </c>
      <c r="H54" s="1">
        <v>0.43</v>
      </c>
      <c r="I54" s="2">
        <f t="shared" si="11"/>
        <v>17.2</v>
      </c>
      <c r="J54" s="2">
        <f t="shared" si="13"/>
        <v>18.8</v>
      </c>
      <c r="K54" s="2">
        <f t="shared" si="12"/>
        <v>188</v>
      </c>
      <c r="L54" s="2">
        <f t="shared" si="14"/>
        <v>437.2093023255814</v>
      </c>
      <c r="M54" s="1"/>
      <c r="N54" s="1">
        <v>1000</v>
      </c>
      <c r="O54" s="9">
        <v>547.36842105263156</v>
      </c>
      <c r="P54" s="9"/>
    </row>
    <row r="55" spans="1:16" x14ac:dyDescent="0.15">
      <c r="A55" s="1" t="s">
        <v>47</v>
      </c>
      <c r="B55" s="2">
        <v>40</v>
      </c>
      <c r="C55" s="4">
        <v>0.1</v>
      </c>
      <c r="D55" s="1">
        <v>15000</v>
      </c>
      <c r="E55" s="2">
        <v>40</v>
      </c>
      <c r="F55" s="3">
        <v>0.94</v>
      </c>
      <c r="G55" s="2">
        <f t="shared" si="10"/>
        <v>37.599999999999994</v>
      </c>
      <c r="H55" s="1">
        <v>0.51</v>
      </c>
      <c r="I55" s="2">
        <f t="shared" si="11"/>
        <v>20.399999999999999</v>
      </c>
      <c r="J55" s="2">
        <f t="shared" si="13"/>
        <v>17.199999999999996</v>
      </c>
      <c r="K55" s="2">
        <f t="shared" si="12"/>
        <v>171.99999999999994</v>
      </c>
      <c r="L55" s="2">
        <f t="shared" si="14"/>
        <v>337.2549019607842</v>
      </c>
      <c r="M55" s="1"/>
      <c r="N55" s="1">
        <v>1000</v>
      </c>
      <c r="O55" s="9">
        <v>517.89794364051784</v>
      </c>
      <c r="P55" s="9"/>
    </row>
    <row r="56" spans="1:16" x14ac:dyDescent="0.15">
      <c r="A56" s="1" t="s">
        <v>48</v>
      </c>
      <c r="B56" s="2">
        <v>40</v>
      </c>
      <c r="C56" s="4">
        <v>0.1</v>
      </c>
      <c r="D56" s="1">
        <v>15000</v>
      </c>
      <c r="E56" s="2">
        <v>40</v>
      </c>
      <c r="F56" s="3">
        <v>0.94</v>
      </c>
      <c r="G56" s="2">
        <f t="shared" si="10"/>
        <v>37.599999999999994</v>
      </c>
      <c r="H56" s="1">
        <v>0.45</v>
      </c>
      <c r="I56" s="2">
        <f t="shared" si="11"/>
        <v>18</v>
      </c>
      <c r="J56" s="2">
        <f t="shared" si="13"/>
        <v>19.599999999999994</v>
      </c>
      <c r="K56" s="2">
        <f t="shared" si="12"/>
        <v>195.99999999999994</v>
      </c>
      <c r="L56" s="2">
        <f t="shared" si="14"/>
        <v>435.55555555555543</v>
      </c>
      <c r="M56" s="1"/>
      <c r="N56" s="1">
        <v>1000</v>
      </c>
      <c r="O56" s="9"/>
      <c r="P56" s="9">
        <v>1165.2173913043475</v>
      </c>
    </row>
    <row r="57" spans="1:16" x14ac:dyDescent="0.15">
      <c r="A57" s="1" t="s">
        <v>49</v>
      </c>
      <c r="B57" s="2">
        <v>40</v>
      </c>
      <c r="C57" s="4">
        <v>0.1</v>
      </c>
      <c r="D57" s="1">
        <v>20000</v>
      </c>
      <c r="E57" s="2">
        <v>40</v>
      </c>
      <c r="F57" s="3">
        <v>0.94</v>
      </c>
      <c r="G57" s="2">
        <f t="shared" si="10"/>
        <v>37.599999999999994</v>
      </c>
      <c r="H57" s="1">
        <v>0.53</v>
      </c>
      <c r="I57" s="2">
        <f t="shared" si="11"/>
        <v>21.200000000000003</v>
      </c>
      <c r="J57" s="2">
        <f t="shared" si="13"/>
        <v>16.399999999999991</v>
      </c>
      <c r="K57" s="2">
        <f t="shared" si="12"/>
        <v>163.99999999999991</v>
      </c>
      <c r="L57" s="2">
        <f t="shared" si="14"/>
        <v>309.43396226415075</v>
      </c>
      <c r="N57" s="1">
        <v>1000</v>
      </c>
      <c r="O57" s="9"/>
      <c r="P57" s="9">
        <v>1153.6805854498491</v>
      </c>
    </row>
    <row r="58" spans="1:16" x14ac:dyDescent="0.15">
      <c r="A58" s="1" t="s">
        <v>50</v>
      </c>
      <c r="B58" s="2">
        <v>40</v>
      </c>
      <c r="C58" s="4">
        <v>0.10100000000000001</v>
      </c>
      <c r="D58" s="1">
        <v>20000</v>
      </c>
      <c r="E58" s="2">
        <v>40</v>
      </c>
      <c r="F58" s="3">
        <v>0.94</v>
      </c>
      <c r="G58" s="2">
        <f t="shared" si="10"/>
        <v>37.599999999999994</v>
      </c>
      <c r="H58" s="1">
        <v>0.49</v>
      </c>
      <c r="I58" s="2">
        <f t="shared" si="11"/>
        <v>19.600000000000001</v>
      </c>
      <c r="J58" s="2">
        <f t="shared" si="13"/>
        <v>17.999999999999993</v>
      </c>
      <c r="K58" s="2">
        <f t="shared" si="12"/>
        <v>178.21782178217813</v>
      </c>
      <c r="L58" s="2">
        <f t="shared" si="14"/>
        <v>363.7098403717921</v>
      </c>
      <c r="N58" s="1">
        <v>5000</v>
      </c>
      <c r="O58" s="9">
        <v>400</v>
      </c>
      <c r="P58" s="9"/>
    </row>
    <row r="59" spans="1:16" x14ac:dyDescent="0.15">
      <c r="N59" s="1">
        <v>5000</v>
      </c>
      <c r="O59" s="9">
        <v>404.04040404040404</v>
      </c>
      <c r="P59" s="9"/>
    </row>
    <row r="60" spans="1:16" x14ac:dyDescent="0.15">
      <c r="A60" s="12" t="s">
        <v>56</v>
      </c>
      <c r="B60" s="13"/>
      <c r="C60" s="13"/>
      <c r="D60" s="14"/>
      <c r="E60" s="13"/>
      <c r="F60" s="13"/>
      <c r="G60" s="13"/>
      <c r="H60" s="13"/>
      <c r="I60" s="13"/>
      <c r="J60" s="13"/>
      <c r="K60" s="13"/>
      <c r="L60" s="13"/>
      <c r="N60" s="1">
        <v>5000</v>
      </c>
      <c r="O60" s="9"/>
      <c r="P60" s="9">
        <v>876.94483734087669</v>
      </c>
    </row>
    <row r="61" spans="1:16" x14ac:dyDescent="0.15">
      <c r="A61" s="12" t="s">
        <v>53</v>
      </c>
      <c r="B61" s="13"/>
      <c r="C61" s="13"/>
      <c r="D61" s="14"/>
      <c r="E61" s="13"/>
      <c r="F61" s="13"/>
      <c r="G61" s="13"/>
      <c r="H61" s="13"/>
      <c r="I61" s="13"/>
      <c r="J61" s="13"/>
      <c r="K61" s="13"/>
      <c r="L61" s="13"/>
      <c r="N61" s="1">
        <v>5000</v>
      </c>
      <c r="O61" s="9"/>
      <c r="P61" s="9">
        <v>974.86671744097487</v>
      </c>
    </row>
    <row r="62" spans="1:16" x14ac:dyDescent="0.15">
      <c r="A62" s="1" t="s">
        <v>1</v>
      </c>
      <c r="B62" s="1" t="s">
        <v>25</v>
      </c>
      <c r="C62" s="1" t="s">
        <v>17</v>
      </c>
      <c r="D62" s="1" t="s">
        <v>54</v>
      </c>
      <c r="E62" s="1" t="s">
        <v>19</v>
      </c>
      <c r="F62" s="1" t="s">
        <v>23</v>
      </c>
      <c r="G62" s="1" t="s">
        <v>20</v>
      </c>
      <c r="H62" s="1" t="s">
        <v>23</v>
      </c>
      <c r="I62" s="1" t="s">
        <v>27</v>
      </c>
      <c r="J62" s="1" t="s">
        <v>29</v>
      </c>
      <c r="K62" s="1" t="s">
        <v>30</v>
      </c>
      <c r="L62" s="1" t="s">
        <v>32</v>
      </c>
      <c r="N62" s="1">
        <v>10000</v>
      </c>
      <c r="O62" s="9">
        <v>354.5660688517832</v>
      </c>
      <c r="P62" s="9"/>
    </row>
    <row r="63" spans="1:16" x14ac:dyDescent="0.15">
      <c r="A63" s="1" t="s">
        <v>16</v>
      </c>
      <c r="B63" s="1" t="s">
        <v>26</v>
      </c>
      <c r="C63" s="1" t="s">
        <v>18</v>
      </c>
      <c r="D63" s="1" t="s">
        <v>55</v>
      </c>
      <c r="E63" s="1" t="s">
        <v>21</v>
      </c>
      <c r="F63" s="1" t="s">
        <v>34</v>
      </c>
      <c r="G63" s="1" t="s">
        <v>22</v>
      </c>
      <c r="H63" s="1" t="s">
        <v>24</v>
      </c>
      <c r="I63" s="1" t="s">
        <v>28</v>
      </c>
      <c r="J63" s="1" t="s">
        <v>22</v>
      </c>
      <c r="K63" s="1" t="s">
        <v>31</v>
      </c>
      <c r="L63" s="1" t="s">
        <v>33</v>
      </c>
      <c r="N63" s="1">
        <v>10000</v>
      </c>
      <c r="O63" s="9">
        <v>437.2093023255814</v>
      </c>
      <c r="P63" s="9"/>
    </row>
    <row r="64" spans="1:16" x14ac:dyDescent="0.15">
      <c r="A64" s="1" t="s">
        <v>2</v>
      </c>
      <c r="B64" s="2">
        <v>40</v>
      </c>
      <c r="C64" s="4">
        <v>0.1</v>
      </c>
      <c r="D64" s="1">
        <v>100</v>
      </c>
      <c r="E64" s="2">
        <v>40</v>
      </c>
      <c r="F64" s="3">
        <v>0.87</v>
      </c>
      <c r="G64" s="2">
        <f t="shared" ref="G64:G77" si="15">F64*B64</f>
        <v>34.799999999999997</v>
      </c>
      <c r="H64" s="1">
        <v>0.19</v>
      </c>
      <c r="I64" s="3">
        <f t="shared" ref="I64:I77" si="16">H64*B64</f>
        <v>7.6</v>
      </c>
      <c r="J64" s="2">
        <f>G64-I64</f>
        <v>27.199999999999996</v>
      </c>
      <c r="K64" s="7">
        <f t="shared" ref="K64:K77" si="17">J64/C64</f>
        <v>271.99999999999994</v>
      </c>
      <c r="L64" s="7">
        <f>K64/H64</f>
        <v>1431.5789473684208</v>
      </c>
      <c r="N64" s="1">
        <v>10000</v>
      </c>
      <c r="O64" s="9"/>
      <c r="P64" s="9">
        <v>742.57425742574264</v>
      </c>
    </row>
    <row r="65" spans="1:16" x14ac:dyDescent="0.15">
      <c r="A65" s="1" t="s">
        <v>3</v>
      </c>
      <c r="B65" s="2">
        <v>40</v>
      </c>
      <c r="C65" s="4">
        <v>0.1</v>
      </c>
      <c r="D65" s="1">
        <v>100</v>
      </c>
      <c r="E65" s="2">
        <v>20</v>
      </c>
      <c r="F65" s="3">
        <v>0.9</v>
      </c>
      <c r="G65" s="2">
        <f t="shared" si="15"/>
        <v>36</v>
      </c>
      <c r="H65" s="1">
        <v>0.11</v>
      </c>
      <c r="I65" s="3">
        <f t="shared" si="16"/>
        <v>4.4000000000000004</v>
      </c>
      <c r="J65" s="2">
        <f t="shared" ref="J65:J77" si="18">G65-I65</f>
        <v>31.6</v>
      </c>
      <c r="K65" s="7">
        <f t="shared" si="17"/>
        <v>316</v>
      </c>
      <c r="L65" s="7">
        <f t="shared" ref="L65:L77" si="19">K65/H65</f>
        <v>2872.7272727272725</v>
      </c>
      <c r="N65" s="1">
        <v>10000</v>
      </c>
      <c r="O65" s="9"/>
      <c r="P65" s="9">
        <v>717.82178217821775</v>
      </c>
    </row>
    <row r="66" spans="1:16" x14ac:dyDescent="0.15">
      <c r="A66" s="1" t="s">
        <v>4</v>
      </c>
      <c r="B66" s="2">
        <v>40</v>
      </c>
      <c r="C66" s="4">
        <v>0.1</v>
      </c>
      <c r="D66" s="1">
        <v>500</v>
      </c>
      <c r="E66" s="2">
        <v>40</v>
      </c>
      <c r="F66" s="3">
        <v>0.88</v>
      </c>
      <c r="G66" s="2">
        <f t="shared" si="15"/>
        <v>35.200000000000003</v>
      </c>
      <c r="H66" s="1">
        <v>0.21</v>
      </c>
      <c r="I66" s="3">
        <f t="shared" si="16"/>
        <v>8.4</v>
      </c>
      <c r="J66" s="2">
        <f t="shared" si="18"/>
        <v>26.800000000000004</v>
      </c>
      <c r="K66" s="7">
        <f t="shared" si="17"/>
        <v>268</v>
      </c>
      <c r="L66" s="7">
        <f t="shared" si="19"/>
        <v>1276.1904761904761</v>
      </c>
      <c r="N66" s="1">
        <v>15000</v>
      </c>
      <c r="O66" s="9">
        <v>337.2549019607842</v>
      </c>
      <c r="P66" s="9"/>
    </row>
    <row r="67" spans="1:16" x14ac:dyDescent="0.15">
      <c r="A67" s="1" t="s">
        <v>5</v>
      </c>
      <c r="B67" s="2">
        <v>40</v>
      </c>
      <c r="C67" s="4">
        <v>0.1</v>
      </c>
      <c r="D67" s="1">
        <v>500</v>
      </c>
      <c r="E67" s="2">
        <v>40</v>
      </c>
      <c r="F67" s="3">
        <v>0.72</v>
      </c>
      <c r="G67" s="2">
        <f t="shared" si="15"/>
        <v>28.799999999999997</v>
      </c>
      <c r="H67" s="1">
        <v>0.23</v>
      </c>
      <c r="I67" s="3">
        <f t="shared" si="16"/>
        <v>9.2000000000000011</v>
      </c>
      <c r="J67" s="2">
        <f t="shared" si="18"/>
        <v>19.599999999999994</v>
      </c>
      <c r="K67" s="7">
        <f t="shared" si="17"/>
        <v>195.99999999999994</v>
      </c>
      <c r="L67" s="2">
        <f t="shared" si="19"/>
        <v>852.17391304347802</v>
      </c>
      <c r="N67" s="1">
        <v>15000</v>
      </c>
      <c r="O67" s="9">
        <v>435.55555555555543</v>
      </c>
      <c r="P67" s="9"/>
    </row>
    <row r="68" spans="1:16" x14ac:dyDescent="0.15">
      <c r="A68" s="1" t="s">
        <v>6</v>
      </c>
      <c r="B68" s="2">
        <v>40</v>
      </c>
      <c r="C68" s="4">
        <v>0.1</v>
      </c>
      <c r="D68" s="1">
        <v>1000</v>
      </c>
      <c r="E68" s="2">
        <v>40</v>
      </c>
      <c r="F68" s="3">
        <v>0.9</v>
      </c>
      <c r="G68" s="2">
        <f t="shared" si="15"/>
        <v>36</v>
      </c>
      <c r="H68" s="1">
        <v>0.23</v>
      </c>
      <c r="I68" s="3">
        <f t="shared" si="16"/>
        <v>9.2000000000000011</v>
      </c>
      <c r="J68" s="2">
        <f t="shared" si="18"/>
        <v>26.799999999999997</v>
      </c>
      <c r="K68" s="7">
        <f t="shared" si="17"/>
        <v>267.99999999999994</v>
      </c>
      <c r="L68" s="7">
        <f t="shared" si="19"/>
        <v>1165.2173913043475</v>
      </c>
      <c r="N68" s="1">
        <v>15000</v>
      </c>
      <c r="O68" s="9"/>
      <c r="P68" s="9">
        <v>638.06380638063797</v>
      </c>
    </row>
    <row r="69" spans="1:16" x14ac:dyDescent="0.15">
      <c r="A69" s="1" t="s">
        <v>7</v>
      </c>
      <c r="B69" s="2">
        <v>40</v>
      </c>
      <c r="C69" s="4">
        <v>0.10100000000000001</v>
      </c>
      <c r="D69" s="1">
        <v>1000</v>
      </c>
      <c r="E69" s="2">
        <v>40</v>
      </c>
      <c r="F69" s="3">
        <v>0.9</v>
      </c>
      <c r="G69" s="2">
        <f t="shared" si="15"/>
        <v>36</v>
      </c>
      <c r="H69" s="1">
        <v>0.23</v>
      </c>
      <c r="I69" s="3">
        <f t="shared" si="16"/>
        <v>9.2000000000000011</v>
      </c>
      <c r="J69" s="2">
        <f t="shared" si="18"/>
        <v>26.799999999999997</v>
      </c>
      <c r="K69" s="7">
        <f t="shared" si="17"/>
        <v>265.34653465346531</v>
      </c>
      <c r="L69" s="7">
        <f t="shared" si="19"/>
        <v>1153.6805854498491</v>
      </c>
      <c r="N69" s="1">
        <v>15000</v>
      </c>
      <c r="O69" s="9"/>
      <c r="P69" s="9">
        <v>644.44444444444434</v>
      </c>
    </row>
    <row r="70" spans="1:16" x14ac:dyDescent="0.15">
      <c r="A70" s="1" t="s">
        <v>8</v>
      </c>
      <c r="B70" s="2">
        <v>40</v>
      </c>
      <c r="C70" s="4">
        <v>0.10100000000000001</v>
      </c>
      <c r="D70" s="1">
        <v>5000</v>
      </c>
      <c r="E70" s="2">
        <v>40</v>
      </c>
      <c r="F70" s="3">
        <v>0.9</v>
      </c>
      <c r="G70" s="2">
        <f t="shared" si="15"/>
        <v>36</v>
      </c>
      <c r="H70" s="1">
        <v>0.28000000000000003</v>
      </c>
      <c r="I70" s="1">
        <f t="shared" si="16"/>
        <v>11.200000000000001</v>
      </c>
      <c r="J70" s="2">
        <f t="shared" si="18"/>
        <v>24.799999999999997</v>
      </c>
      <c r="K70" s="7">
        <f t="shared" si="17"/>
        <v>245.54455445544551</v>
      </c>
      <c r="L70" s="2">
        <f t="shared" si="19"/>
        <v>876.94483734087669</v>
      </c>
      <c r="N70" s="1">
        <v>20000</v>
      </c>
      <c r="O70" s="9">
        <v>309.43396226415075</v>
      </c>
      <c r="P70" s="9"/>
    </row>
    <row r="71" spans="1:16" x14ac:dyDescent="0.15">
      <c r="A71" s="1" t="s">
        <v>9</v>
      </c>
      <c r="B71" s="2">
        <v>40</v>
      </c>
      <c r="C71" s="4">
        <v>0.10100000000000001</v>
      </c>
      <c r="D71" s="1">
        <v>5000</v>
      </c>
      <c r="E71" s="2">
        <v>40</v>
      </c>
      <c r="F71" s="3">
        <v>0.9</v>
      </c>
      <c r="G71" s="2">
        <f t="shared" si="15"/>
        <v>36</v>
      </c>
      <c r="H71" s="1">
        <v>0.26</v>
      </c>
      <c r="I71" s="1">
        <f t="shared" si="16"/>
        <v>10.4</v>
      </c>
      <c r="J71" s="2">
        <f t="shared" si="18"/>
        <v>25.6</v>
      </c>
      <c r="K71" s="7">
        <f t="shared" si="17"/>
        <v>253.46534653465346</v>
      </c>
      <c r="L71" s="2">
        <f t="shared" si="19"/>
        <v>974.86671744097487</v>
      </c>
      <c r="N71" s="1">
        <v>20000</v>
      </c>
      <c r="O71" s="9">
        <v>363.7098403717921</v>
      </c>
      <c r="P71" s="9"/>
    </row>
    <row r="72" spans="1:16" x14ac:dyDescent="0.15">
      <c r="A72" s="1" t="s">
        <v>10</v>
      </c>
      <c r="B72" s="2">
        <v>40</v>
      </c>
      <c r="C72" s="4">
        <v>0.10100000000000001</v>
      </c>
      <c r="D72" s="1">
        <v>10000</v>
      </c>
      <c r="E72" s="2">
        <v>40</v>
      </c>
      <c r="F72" s="3">
        <v>0.92</v>
      </c>
      <c r="G72" s="2">
        <f t="shared" si="15"/>
        <v>36.800000000000004</v>
      </c>
      <c r="H72" s="1">
        <v>0.32</v>
      </c>
      <c r="I72" s="1">
        <f t="shared" si="16"/>
        <v>12.8</v>
      </c>
      <c r="J72" s="2">
        <f t="shared" si="18"/>
        <v>24.000000000000004</v>
      </c>
      <c r="K72" s="7">
        <f t="shared" si="17"/>
        <v>237.62376237623764</v>
      </c>
      <c r="L72" s="2">
        <f t="shared" si="19"/>
        <v>742.57425742574264</v>
      </c>
      <c r="N72" s="1">
        <v>20000</v>
      </c>
      <c r="O72" s="9"/>
      <c r="P72" s="9">
        <v>644.44444444444434</v>
      </c>
    </row>
    <row r="73" spans="1:16" x14ac:dyDescent="0.15">
      <c r="A73" s="1" t="s">
        <v>11</v>
      </c>
      <c r="B73" s="2">
        <v>40</v>
      </c>
      <c r="C73" s="4">
        <v>0.10100000000000001</v>
      </c>
      <c r="D73" s="1">
        <v>10000</v>
      </c>
      <c r="E73" s="2">
        <v>40</v>
      </c>
      <c r="F73" s="3">
        <v>0.9</v>
      </c>
      <c r="G73" s="2">
        <f t="shared" si="15"/>
        <v>36</v>
      </c>
      <c r="H73" s="1">
        <v>0.32</v>
      </c>
      <c r="I73" s="1">
        <f t="shared" si="16"/>
        <v>12.8</v>
      </c>
      <c r="J73" s="2">
        <f t="shared" si="18"/>
        <v>23.2</v>
      </c>
      <c r="K73" s="7">
        <f t="shared" si="17"/>
        <v>229.70297029702968</v>
      </c>
      <c r="L73" s="2">
        <f t="shared" si="19"/>
        <v>717.82178217821775</v>
      </c>
      <c r="N73" s="1">
        <v>20000</v>
      </c>
      <c r="O73" s="9"/>
      <c r="P73" s="9">
        <v>583.63731109953085</v>
      </c>
    </row>
    <row r="74" spans="1:16" x14ac:dyDescent="0.15">
      <c r="A74" s="1" t="s">
        <v>14</v>
      </c>
      <c r="B74" s="2">
        <v>40</v>
      </c>
      <c r="C74" s="4">
        <v>0.10100000000000001</v>
      </c>
      <c r="D74" s="1">
        <v>15000</v>
      </c>
      <c r="E74" s="2">
        <v>40</v>
      </c>
      <c r="F74" s="3">
        <v>0.94</v>
      </c>
      <c r="G74" s="2">
        <f t="shared" si="15"/>
        <v>37.599999999999994</v>
      </c>
      <c r="H74" s="1">
        <v>0.36</v>
      </c>
      <c r="I74" s="1">
        <f t="shared" si="16"/>
        <v>14.399999999999999</v>
      </c>
      <c r="J74" s="2">
        <f t="shared" si="18"/>
        <v>23.199999999999996</v>
      </c>
      <c r="K74" s="7">
        <f t="shared" si="17"/>
        <v>229.70297029702965</v>
      </c>
      <c r="L74" s="2">
        <f t="shared" si="19"/>
        <v>638.06380638063797</v>
      </c>
    </row>
    <row r="75" spans="1:16" x14ac:dyDescent="0.15">
      <c r="A75" s="1" t="s">
        <v>12</v>
      </c>
      <c r="B75" s="2">
        <v>40</v>
      </c>
      <c r="C75" s="4">
        <v>0.1</v>
      </c>
      <c r="D75" s="1">
        <v>15000</v>
      </c>
      <c r="E75" s="2">
        <v>40</v>
      </c>
      <c r="F75" s="3">
        <v>0.94</v>
      </c>
      <c r="G75" s="2">
        <f t="shared" si="15"/>
        <v>37.599999999999994</v>
      </c>
      <c r="H75" s="1">
        <v>0.36</v>
      </c>
      <c r="I75" s="1">
        <f t="shared" si="16"/>
        <v>14.399999999999999</v>
      </c>
      <c r="J75" s="2">
        <f t="shared" si="18"/>
        <v>23.199999999999996</v>
      </c>
      <c r="K75" s="7">
        <f t="shared" si="17"/>
        <v>231.99999999999994</v>
      </c>
      <c r="L75" s="2">
        <f t="shared" si="19"/>
        <v>644.44444444444434</v>
      </c>
    </row>
    <row r="76" spans="1:16" x14ac:dyDescent="0.15">
      <c r="A76" s="1" t="s">
        <v>13</v>
      </c>
      <c r="B76" s="2">
        <v>40</v>
      </c>
      <c r="C76" s="4">
        <v>0.1</v>
      </c>
      <c r="D76" s="1">
        <v>20000</v>
      </c>
      <c r="E76" s="2">
        <v>40</v>
      </c>
      <c r="F76" s="3">
        <v>0.94</v>
      </c>
      <c r="G76" s="2">
        <f t="shared" si="15"/>
        <v>37.599999999999994</v>
      </c>
      <c r="H76" s="1">
        <v>0.36</v>
      </c>
      <c r="I76" s="1">
        <f t="shared" si="16"/>
        <v>14.399999999999999</v>
      </c>
      <c r="J76" s="2">
        <f t="shared" si="18"/>
        <v>23.199999999999996</v>
      </c>
      <c r="K76" s="7">
        <f t="shared" si="17"/>
        <v>231.99999999999994</v>
      </c>
      <c r="L76" s="2">
        <f t="shared" si="19"/>
        <v>644.44444444444434</v>
      </c>
    </row>
    <row r="77" spans="1:16" x14ac:dyDescent="0.15">
      <c r="A77" s="1" t="s">
        <v>15</v>
      </c>
      <c r="B77" s="2">
        <v>40</v>
      </c>
      <c r="C77" s="4">
        <v>0.10100000000000001</v>
      </c>
      <c r="D77" s="1">
        <v>20000</v>
      </c>
      <c r="E77" s="2">
        <v>40</v>
      </c>
      <c r="F77" s="3">
        <v>0.94</v>
      </c>
      <c r="G77" s="2">
        <f t="shared" si="15"/>
        <v>37.599999999999994</v>
      </c>
      <c r="H77" s="1">
        <v>0.38</v>
      </c>
      <c r="I77" s="1">
        <f t="shared" si="16"/>
        <v>15.2</v>
      </c>
      <c r="J77" s="2">
        <f t="shared" si="18"/>
        <v>22.399999999999995</v>
      </c>
      <c r="K77" s="7">
        <f t="shared" si="17"/>
        <v>221.78217821782172</v>
      </c>
      <c r="L77" s="2">
        <f t="shared" si="19"/>
        <v>583.63731109953085</v>
      </c>
    </row>
    <row r="121" spans="1:16" x14ac:dyDescent="0.15">
      <c r="A121" s="5"/>
      <c r="D121" s="1"/>
    </row>
    <row r="122" spans="1:16" x14ac:dyDescent="0.15">
      <c r="A122" s="5"/>
      <c r="D122" s="1"/>
    </row>
    <row r="123" spans="1:16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11"/>
      <c r="O123" s="11"/>
      <c r="P123" s="11"/>
    </row>
    <row r="124" spans="1:16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N124" s="11"/>
      <c r="O124" s="11"/>
      <c r="P124" s="11"/>
    </row>
    <row r="125" spans="1:16" x14ac:dyDescent="0.15">
      <c r="A125" s="1"/>
      <c r="B125" s="2"/>
      <c r="C125" s="4"/>
      <c r="D125" s="1"/>
      <c r="E125" s="2"/>
      <c r="F125" s="3"/>
      <c r="G125" s="2"/>
      <c r="H125" s="3"/>
      <c r="I125" s="2"/>
      <c r="J125" s="2"/>
      <c r="K125" s="2"/>
      <c r="L125" s="7"/>
      <c r="N125" s="1"/>
      <c r="O125" s="1"/>
      <c r="P125" s="7"/>
    </row>
    <row r="126" spans="1:16" x14ac:dyDescent="0.15">
      <c r="A126" s="1"/>
      <c r="B126" s="2"/>
      <c r="C126" s="4"/>
      <c r="D126" s="1"/>
      <c r="E126" s="2"/>
      <c r="F126" s="3"/>
      <c r="G126" s="2"/>
      <c r="H126" s="3"/>
      <c r="I126" s="2"/>
      <c r="J126" s="2"/>
      <c r="K126" s="2"/>
      <c r="L126" s="7"/>
      <c r="N126" s="1"/>
      <c r="O126" s="1"/>
      <c r="P126" s="7"/>
    </row>
    <row r="127" spans="1:16" x14ac:dyDescent="0.15">
      <c r="A127" s="1"/>
      <c r="B127" s="2"/>
      <c r="C127" s="4"/>
      <c r="D127" s="1"/>
      <c r="E127" s="2"/>
      <c r="F127" s="3"/>
      <c r="G127" s="2"/>
      <c r="H127" s="3"/>
      <c r="I127" s="2"/>
      <c r="J127" s="2"/>
      <c r="K127" s="2"/>
      <c r="L127" s="7"/>
      <c r="N127" s="1"/>
      <c r="O127" s="1"/>
      <c r="P127" s="7"/>
    </row>
    <row r="128" spans="1:16" x14ac:dyDescent="0.15">
      <c r="A128" s="1"/>
      <c r="B128" s="2"/>
      <c r="C128" s="4"/>
      <c r="D128" s="1"/>
      <c r="E128" s="2"/>
      <c r="F128" s="3"/>
      <c r="G128" s="2"/>
      <c r="H128" s="3"/>
      <c r="I128" s="2"/>
      <c r="J128" s="2"/>
      <c r="K128" s="2"/>
      <c r="L128" s="7"/>
      <c r="N128" s="1"/>
      <c r="O128" s="1"/>
      <c r="P128" s="7"/>
    </row>
    <row r="129" spans="1:16" x14ac:dyDescent="0.15">
      <c r="A129" s="1"/>
      <c r="B129" s="2"/>
      <c r="C129" s="4"/>
      <c r="D129" s="1"/>
      <c r="E129" s="2"/>
      <c r="F129" s="3"/>
      <c r="G129" s="2"/>
      <c r="H129" s="3"/>
      <c r="I129" s="2"/>
      <c r="J129" s="2"/>
      <c r="K129" s="2"/>
      <c r="L129" s="2"/>
      <c r="N129" s="1"/>
      <c r="O129" s="1"/>
      <c r="P129" s="7"/>
    </row>
    <row r="130" spans="1:16" x14ac:dyDescent="0.15">
      <c r="A130" s="1"/>
      <c r="B130" s="2"/>
      <c r="C130" s="4"/>
      <c r="D130" s="1"/>
      <c r="E130" s="2"/>
      <c r="F130" s="3"/>
      <c r="G130" s="2"/>
      <c r="H130" s="3"/>
      <c r="I130" s="2"/>
      <c r="J130" s="2"/>
      <c r="K130" s="2"/>
      <c r="L130" s="2"/>
      <c r="N130" s="1"/>
      <c r="O130" s="1"/>
      <c r="P130" s="7"/>
    </row>
    <row r="131" spans="1:16" x14ac:dyDescent="0.15">
      <c r="A131" s="1"/>
      <c r="B131" s="2"/>
      <c r="C131" s="4"/>
      <c r="D131" s="1"/>
      <c r="E131" s="2"/>
      <c r="F131" s="3"/>
      <c r="G131" s="2"/>
      <c r="H131" s="3"/>
      <c r="I131" s="3"/>
      <c r="J131" s="2"/>
      <c r="K131" s="2"/>
      <c r="L131" s="7"/>
      <c r="N131" s="1"/>
      <c r="O131" s="2"/>
      <c r="P131" s="1"/>
    </row>
    <row r="132" spans="1:16" x14ac:dyDescent="0.15">
      <c r="A132" s="1"/>
      <c r="B132" s="2"/>
      <c r="C132" s="4"/>
      <c r="D132" s="1"/>
      <c r="E132" s="2"/>
      <c r="F132" s="3"/>
      <c r="G132" s="2"/>
      <c r="H132" s="3"/>
      <c r="I132" s="3"/>
      <c r="J132" s="2"/>
      <c r="K132" s="2"/>
      <c r="L132" s="7"/>
      <c r="N132" s="1"/>
      <c r="O132" s="2"/>
      <c r="P132" s="1"/>
    </row>
    <row r="133" spans="1:16" x14ac:dyDescent="0.15">
      <c r="A133" s="1"/>
      <c r="B133" s="2"/>
      <c r="C133" s="4"/>
      <c r="D133" s="1"/>
      <c r="E133" s="2"/>
      <c r="F133" s="3"/>
      <c r="G133" s="1"/>
      <c r="H133" s="1"/>
      <c r="I133" s="1"/>
      <c r="J133" s="1"/>
      <c r="K133" s="1"/>
      <c r="L133" s="1"/>
      <c r="N133" s="1"/>
      <c r="O133" s="7"/>
      <c r="P133" s="1"/>
    </row>
    <row r="134" spans="1:16" x14ac:dyDescent="0.15">
      <c r="A134" s="5"/>
      <c r="D134" s="1"/>
      <c r="N134" s="1"/>
      <c r="O134" s="7"/>
      <c r="P134" s="1"/>
    </row>
    <row r="135" spans="1:16" x14ac:dyDescent="0.15">
      <c r="A135" s="5"/>
      <c r="D135" s="1"/>
      <c r="N135" s="1"/>
      <c r="O135" s="7"/>
      <c r="P135" s="1"/>
    </row>
    <row r="136" spans="1:16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N136" s="1"/>
      <c r="O136" s="7"/>
      <c r="P136" s="1"/>
    </row>
    <row r="137" spans="1:16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P137" t="s">
        <v>16</v>
      </c>
    </row>
    <row r="138" spans="1:16" x14ac:dyDescent="0.15">
      <c r="A138" s="1"/>
      <c r="B138" s="2"/>
      <c r="C138" s="4"/>
      <c r="D138" s="1"/>
      <c r="E138" s="2"/>
      <c r="F138" s="3"/>
      <c r="G138" s="2"/>
      <c r="H138" s="1"/>
      <c r="I138" s="1"/>
      <c r="J138" s="3"/>
      <c r="K138" s="3"/>
      <c r="L138" s="3"/>
      <c r="P138" t="s">
        <v>16</v>
      </c>
    </row>
    <row r="139" spans="1:16" x14ac:dyDescent="0.15">
      <c r="A139" s="1"/>
      <c r="B139" s="2"/>
      <c r="C139" s="4"/>
      <c r="D139" s="1"/>
      <c r="E139" s="2"/>
      <c r="F139" s="3"/>
      <c r="G139" s="2"/>
      <c r="H139" s="1"/>
      <c r="I139" s="1"/>
      <c r="J139" s="3"/>
      <c r="K139" s="3"/>
      <c r="L139" s="3"/>
    </row>
    <row r="140" spans="1:16" x14ac:dyDescent="0.15">
      <c r="A140" s="1"/>
      <c r="B140" s="2"/>
      <c r="C140" s="4"/>
      <c r="D140" s="1"/>
      <c r="E140" s="2"/>
      <c r="F140" s="3"/>
      <c r="G140" s="2"/>
      <c r="H140" s="1"/>
      <c r="I140" s="1"/>
      <c r="J140" s="2"/>
      <c r="K140" s="2"/>
      <c r="L140" s="2"/>
    </row>
    <row r="141" spans="1:16" x14ac:dyDescent="0.15">
      <c r="A141" s="1"/>
      <c r="B141" s="2"/>
      <c r="C141" s="4"/>
      <c r="D141" s="1"/>
      <c r="E141" s="2"/>
      <c r="F141" s="3"/>
      <c r="G141" s="2"/>
      <c r="H141" s="1"/>
      <c r="I141" s="1"/>
      <c r="J141" s="2"/>
      <c r="K141" s="2"/>
      <c r="L141" s="2"/>
    </row>
    <row r="142" spans="1:16" x14ac:dyDescent="0.15">
      <c r="A142" s="1"/>
      <c r="B142" s="2"/>
      <c r="C142" s="4"/>
      <c r="D142" s="1"/>
      <c r="E142" s="2"/>
      <c r="F142" s="3"/>
      <c r="G142" s="2"/>
      <c r="H142" s="1"/>
      <c r="I142" s="1"/>
      <c r="J142" s="3"/>
      <c r="K142" s="3"/>
      <c r="L142" s="3"/>
    </row>
    <row r="143" spans="1:16" x14ac:dyDescent="0.15">
      <c r="A143" s="1"/>
      <c r="B143" s="2"/>
      <c r="C143" s="4"/>
      <c r="D143" s="1"/>
      <c r="E143" s="2"/>
      <c r="F143" s="3"/>
      <c r="G143" s="2"/>
      <c r="H143" s="1"/>
      <c r="I143" s="1"/>
      <c r="J143" s="3"/>
      <c r="K143" s="3"/>
      <c r="L143" s="3"/>
    </row>
    <row r="144" spans="1:16" x14ac:dyDescent="0.15">
      <c r="A144" s="1"/>
      <c r="B144" s="2"/>
      <c r="C144" s="4"/>
      <c r="D144" s="1"/>
      <c r="E144" s="2"/>
      <c r="F144" s="3"/>
      <c r="G144" s="2"/>
      <c r="H144" s="1"/>
      <c r="I144" s="3"/>
      <c r="J144" s="2"/>
      <c r="K144" s="2"/>
      <c r="L144" s="7"/>
    </row>
    <row r="145" spans="1:12" x14ac:dyDescent="0.15">
      <c r="A145" s="1"/>
      <c r="B145" s="2"/>
      <c r="C145" s="4"/>
      <c r="D145" s="1"/>
      <c r="E145" s="2"/>
      <c r="F145" s="3"/>
      <c r="G145" s="2"/>
      <c r="H145" s="1"/>
      <c r="I145" s="3"/>
      <c r="J145" s="2"/>
      <c r="K145" s="2"/>
      <c r="L145" s="7"/>
    </row>
  </sheetData>
  <pageMargins left="0.29527559060000003" right="0.29527559060000003" top="3.9370078740000002E-2" bottom="3.9370078740000002E-2" header="0.5" footer="0.5"/>
  <pageSetup paperSize="9" scale="26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Data</vt:lpstr>
      <vt:lpstr>Kd versus Cu Conc.</vt:lpstr>
      <vt:lpstr>Kd versus Ionic Strength</vt:lpstr>
      <vt:lpstr>Data!Area_de_impressao</vt:lpstr>
    </vt:vector>
  </TitlesOfParts>
  <Company>Hartwick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Dunnivant</dc:creator>
  <cp:lastModifiedBy>Cassius Stevani</cp:lastModifiedBy>
  <cp:lastPrinted>2002-04-11T16:38:00Z</cp:lastPrinted>
  <dcterms:created xsi:type="dcterms:W3CDTF">2001-06-14T12:58:14Z</dcterms:created>
  <dcterms:modified xsi:type="dcterms:W3CDTF">2018-03-01T18:51:59Z</dcterms:modified>
</cp:coreProperties>
</file>