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P\ENSINO\Graduacao\RAD1507_Estatistica_I\2014\Apresentacao1\"/>
    </mc:Choice>
  </mc:AlternateContent>
  <bookViews>
    <workbookView xWindow="120" yWindow="30" windowWidth="12120" windowHeight="9120"/>
  </bookViews>
  <sheets>
    <sheet name="Dados" sheetId="1" r:id="rId1"/>
    <sheet name="TabelaDinâmica" sheetId="3" r:id="rId2"/>
    <sheet name="GráficoDinâmico" sheetId="5" r:id="rId3"/>
    <sheet name="Caracteristicas" sheetId="2" r:id="rId4"/>
    <sheet name="Estatisticas" sheetId="4" r:id="rId5"/>
  </sheets>
  <definedNames>
    <definedName name="Ativos">Dados!$C$2:$C$839</definedName>
    <definedName name="Categoria">Dados!$A$2:$A$839</definedName>
    <definedName name="Comissões">Dados!$D$2:$D$839</definedName>
    <definedName name="Objetivo">Dados!$B$2:$B$839</definedName>
    <definedName name="Prop.Despesas">Dados!$E$2:$E$839</definedName>
    <definedName name="Retorno_2005">Dados!$G$2:$G$839</definedName>
    <definedName name="Retorno_3_Anos">Dados!$H$2:$H$839</definedName>
    <definedName name="Retorno_5_Anos">Dados!$I$2:$I$839</definedName>
    <definedName name="Risco">Dados!$F$2:$F$839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M111" i="4" l="1"/>
  <c r="L111" i="4"/>
  <c r="K111" i="4"/>
  <c r="F126" i="4" l="1"/>
  <c r="M113" i="4" s="1"/>
  <c r="F120" i="4"/>
  <c r="L112" i="4" s="1"/>
  <c r="F119" i="4"/>
  <c r="L113" i="4" s="1"/>
  <c r="F113" i="4"/>
  <c r="K112" i="4" s="1"/>
  <c r="F112" i="4"/>
  <c r="K113" i="4" s="1"/>
  <c r="F127" i="4" l="1"/>
  <c r="M112" i="4" s="1"/>
  <c r="F128" i="4"/>
  <c r="M114" i="4" s="1"/>
  <c r="F129" i="4"/>
  <c r="M116" i="4" s="1"/>
  <c r="F130" i="4"/>
  <c r="M115" i="4" s="1"/>
  <c r="D127" i="4"/>
  <c r="D126" i="4"/>
  <c r="F121" i="4"/>
  <c r="L114" i="4" s="1"/>
  <c r="F122" i="4"/>
  <c r="L116" i="4" s="1"/>
  <c r="F123" i="4"/>
  <c r="L115" i="4" s="1"/>
  <c r="D120" i="4"/>
  <c r="D119" i="4"/>
  <c r="F114" i="4"/>
  <c r="K114" i="4" s="1"/>
  <c r="F115" i="4"/>
  <c r="K116" i="4" s="1"/>
  <c r="F116" i="4"/>
  <c r="K115" i="4" s="1"/>
  <c r="D113" i="4"/>
  <c r="D112" i="4"/>
  <c r="C96" i="4"/>
  <c r="D96" i="4" s="1"/>
  <c r="E96" i="4" s="1"/>
  <c r="C97" i="4"/>
  <c r="D97" i="4" s="1"/>
  <c r="E97" i="4" s="1"/>
  <c r="C95" i="4"/>
  <c r="F75" i="4"/>
  <c r="K74" i="4" s="1"/>
  <c r="F76" i="4"/>
  <c r="K76" i="4" s="1"/>
  <c r="F77" i="4"/>
  <c r="K78" i="4" s="1"/>
  <c r="F78" i="4"/>
  <c r="K77" i="4" s="1"/>
  <c r="F74" i="4"/>
  <c r="K75" i="4" s="1"/>
  <c r="D75" i="4"/>
  <c r="D74" i="4"/>
  <c r="C59" i="4"/>
  <c r="D59" i="4" s="1"/>
  <c r="E59" i="4" s="1"/>
  <c r="C58" i="4"/>
  <c r="D58" i="4" s="1"/>
  <c r="E58" i="4" s="1"/>
  <c r="D38" i="4"/>
  <c r="D37" i="4"/>
  <c r="F39" i="4"/>
  <c r="I39" i="4" s="1"/>
  <c r="F40" i="4"/>
  <c r="I41" i="4" s="1"/>
  <c r="F41" i="4"/>
  <c r="I40" i="4" s="1"/>
  <c r="F37" i="4"/>
  <c r="I38" i="4" s="1"/>
  <c r="F38" i="4"/>
  <c r="I37" i="4" s="1"/>
  <c r="C22" i="4"/>
  <c r="D22" i="4" s="1"/>
  <c r="E22" i="4" s="1"/>
  <c r="C21" i="4"/>
  <c r="D21" i="4" s="1"/>
  <c r="E21" i="4" s="1"/>
  <c r="C6" i="4"/>
  <c r="D6" i="4" s="1"/>
  <c r="E6" i="4" s="1"/>
  <c r="C7" i="4"/>
  <c r="D7" i="4" s="1"/>
  <c r="E7" i="4" s="1"/>
  <c r="C5" i="4"/>
  <c r="D5" i="4" s="1"/>
  <c r="E5" i="4" s="1"/>
  <c r="D39" i="4" l="1"/>
  <c r="D95" i="4"/>
  <c r="E95" i="4" s="1"/>
  <c r="D128" i="4"/>
  <c r="D121" i="4"/>
  <c r="D114" i="4"/>
  <c r="D76" i="4"/>
</calcChain>
</file>

<file path=xl/sharedStrings.xml><?xml version="1.0" encoding="utf-8"?>
<sst xmlns="http://schemas.openxmlformats.org/spreadsheetml/2006/main" count="3518" uniqueCount="51">
  <si>
    <t>Categoria</t>
  </si>
  <si>
    <t>Objetivo</t>
  </si>
  <si>
    <t>Ativos</t>
  </si>
  <si>
    <t>Comissões</t>
  </si>
  <si>
    <t>Prop.Despesas</t>
  </si>
  <si>
    <t>Risco</t>
  </si>
  <si>
    <t>Retorno 2005</t>
  </si>
  <si>
    <t>Gde.Vol.Cap</t>
  </si>
  <si>
    <t>Crescimento</t>
  </si>
  <si>
    <t>Médio</t>
  </si>
  <si>
    <t>Não</t>
  </si>
  <si>
    <t>Alto</t>
  </si>
  <si>
    <t>Baixo</t>
  </si>
  <si>
    <t>Sim</t>
  </si>
  <si>
    <t>Valorização</t>
  </si>
  <si>
    <t>Médio Cap</t>
  </si>
  <si>
    <t xml:space="preserve">Baixo Cap </t>
  </si>
  <si>
    <t>Retorno 3 Anos</t>
  </si>
  <si>
    <t>Retorno 5 Anos</t>
  </si>
  <si>
    <t>Variável</t>
  </si>
  <si>
    <t>Tipo</t>
  </si>
  <si>
    <t>Categórica</t>
  </si>
  <si>
    <t>Numérica</t>
  </si>
  <si>
    <t>Classes (Categorias)</t>
  </si>
  <si>
    <t>Rótulos de Linha</t>
  </si>
  <si>
    <t>Total Geral</t>
  </si>
  <si>
    <t>Rótulos de Coluna</t>
  </si>
  <si>
    <t>Soma de Retorno 2005</t>
  </si>
  <si>
    <t>Fequência Rel</t>
  </si>
  <si>
    <t>Contagem</t>
  </si>
  <si>
    <t xml:space="preserve">N = </t>
  </si>
  <si>
    <t>Percentual</t>
  </si>
  <si>
    <t>Média</t>
  </si>
  <si>
    <t>Desvio Padrão</t>
  </si>
  <si>
    <t>Coef. Variação</t>
  </si>
  <si>
    <t>Máximo</t>
  </si>
  <si>
    <t>Quartil 1</t>
  </si>
  <si>
    <t>Quartil 3</t>
  </si>
  <si>
    <t>Mediana</t>
  </si>
  <si>
    <r>
      <rPr>
        <b/>
        <sz val="10"/>
        <rFont val="Arial"/>
        <family val="2"/>
      </rPr>
      <t>Tabela 2.</t>
    </r>
    <r>
      <rPr>
        <sz val="10"/>
        <rFont val="Arial"/>
        <family val="2"/>
      </rPr>
      <t xml:space="preserve"> Estatísticas descritivas para variável Categoria.</t>
    </r>
  </si>
  <si>
    <r>
      <rPr>
        <b/>
        <sz val="10"/>
        <rFont val="Arial"/>
        <family val="2"/>
      </rPr>
      <t>Tabela 3.</t>
    </r>
    <r>
      <rPr>
        <sz val="10"/>
        <rFont val="Arial"/>
        <family val="2"/>
      </rPr>
      <t xml:space="preserve"> Estatísticas descritivas para variável Objetivo.</t>
    </r>
  </si>
  <si>
    <r>
      <rPr>
        <b/>
        <sz val="10"/>
        <rFont val="Arial"/>
        <family val="2"/>
      </rPr>
      <t>Tabela 4.</t>
    </r>
    <r>
      <rPr>
        <sz val="10"/>
        <rFont val="Arial"/>
        <family val="2"/>
      </rPr>
      <t xml:space="preserve"> Estatísticas descritivas para variável Comissões.</t>
    </r>
  </si>
  <si>
    <r>
      <rPr>
        <b/>
        <sz val="10"/>
        <rFont val="Arial"/>
        <family val="2"/>
      </rPr>
      <t>Tabela 5.</t>
    </r>
    <r>
      <rPr>
        <sz val="10"/>
        <rFont val="Arial"/>
        <family val="2"/>
      </rPr>
      <t xml:space="preserve"> Estatísticas descritivas para variável Risco.</t>
    </r>
  </si>
  <si>
    <t>Mínimo</t>
  </si>
  <si>
    <r>
      <rPr>
        <b/>
        <sz val="10"/>
        <rFont val="Arial"/>
        <family val="2"/>
      </rPr>
      <t>Tabela 6.</t>
    </r>
    <r>
      <rPr>
        <sz val="10"/>
        <rFont val="Arial"/>
        <family val="2"/>
      </rPr>
      <t xml:space="preserve"> Estatísticas descritivas para variável Ativos.</t>
    </r>
  </si>
  <si>
    <r>
      <rPr>
        <b/>
        <sz val="10"/>
        <rFont val="Arial"/>
        <family val="2"/>
      </rPr>
      <t>Tabela 7.</t>
    </r>
    <r>
      <rPr>
        <sz val="10"/>
        <rFont val="Arial"/>
        <family val="2"/>
      </rPr>
      <t xml:space="preserve"> Estatísticas descritivas para variável Prop.Despesas.</t>
    </r>
  </si>
  <si>
    <r>
      <rPr>
        <b/>
        <sz val="10"/>
        <rFont val="Arial"/>
        <family val="2"/>
      </rPr>
      <t>Tabela 8.</t>
    </r>
    <r>
      <rPr>
        <sz val="10"/>
        <rFont val="Arial"/>
        <family val="2"/>
      </rPr>
      <t xml:space="preserve"> Estatísticas descritivas para variável Retorno_2005.</t>
    </r>
  </si>
  <si>
    <r>
      <rPr>
        <b/>
        <sz val="10"/>
        <rFont val="Arial"/>
        <family val="2"/>
      </rPr>
      <t>Tabela 9.</t>
    </r>
    <r>
      <rPr>
        <sz val="10"/>
        <rFont val="Arial"/>
        <family val="2"/>
      </rPr>
      <t xml:space="preserve"> Estatísticas descritivas para variável Retorno_3_Anos.</t>
    </r>
  </si>
  <si>
    <r>
      <rPr>
        <b/>
        <sz val="10"/>
        <rFont val="Arial"/>
        <family val="2"/>
      </rPr>
      <t>Tabela 10.</t>
    </r>
    <r>
      <rPr>
        <sz val="10"/>
        <rFont val="Arial"/>
        <family val="2"/>
      </rPr>
      <t xml:space="preserve"> Estatísticas descritivas para variável Retorno_5_Anos.</t>
    </r>
  </si>
  <si>
    <t>Contagem de Objetivo</t>
  </si>
  <si>
    <t>Tabela para Boxplot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</si>
</sst>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"/>
    <numFmt numFmtId="166" formatCode="0.0%"/>
    <numFmt numFmtId="167" formatCode="#,##0.00_ ;\-#,##0.00\ 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0" fillId="0" borderId="1" xfId="0" applyBorder="1"/>
    <xf numFmtId="2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0" fontId="0" fillId="0" borderId="4" xfId="0" applyBorder="1"/>
    <xf numFmtId="0" fontId="2" fillId="0" borderId="1" xfId="0" applyFont="1" applyBorder="1"/>
    <xf numFmtId="164" fontId="2" fillId="0" borderId="4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2" fillId="0" borderId="5" xfId="0" applyFont="1" applyBorder="1"/>
    <xf numFmtId="0" fontId="0" fillId="0" borderId="5" xfId="0" applyBorder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1" fillId="0" borderId="0" xfId="0" applyFont="1"/>
    <xf numFmtId="164" fontId="1" fillId="0" borderId="0" xfId="0" applyNumberFormat="1" applyFont="1" applyBorder="1" applyAlignment="1">
      <alignment horizontal="left"/>
    </xf>
    <xf numFmtId="43" fontId="0" fillId="0" borderId="0" xfId="1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/>
    </xf>
    <xf numFmtId="43" fontId="0" fillId="0" borderId="0" xfId="1" applyFont="1" applyAlignment="1">
      <alignment horizontal="right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0" borderId="2" xfId="0" applyFont="1" applyBorder="1"/>
    <xf numFmtId="0" fontId="1" fillId="2" borderId="6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left"/>
    </xf>
    <xf numFmtId="43" fontId="0" fillId="0" borderId="0" xfId="1" applyFont="1" applyAlignment="1"/>
    <xf numFmtId="0" fontId="0" fillId="0" borderId="0" xfId="0" applyAlignment="1"/>
    <xf numFmtId="166" fontId="0" fillId="0" borderId="0" xfId="2" applyNumberFormat="1" applyFont="1" applyAlignment="1"/>
    <xf numFmtId="0" fontId="1" fillId="0" borderId="0" xfId="0" applyFont="1" applyAlignment="1">
      <alignment horizontal="left"/>
    </xf>
    <xf numFmtId="167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43" fontId="0" fillId="0" borderId="0" xfId="1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7" fontId="0" fillId="0" borderId="0" xfId="1" applyNumberFormat="1" applyFont="1" applyBorder="1"/>
    <xf numFmtId="167" fontId="0" fillId="0" borderId="2" xfId="1" applyNumberFormat="1" applyFont="1" applyBorder="1"/>
    <xf numFmtId="165" fontId="0" fillId="0" borderId="0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 applyBorder="1" applyAlignment="1">
      <alignment horizontal="left"/>
    </xf>
    <xf numFmtId="167" fontId="0" fillId="0" borderId="0" xfId="0" applyNumberFormat="1" applyBorder="1"/>
    <xf numFmtId="0" fontId="4" fillId="0" borderId="0" xfId="0" applyFont="1" applyFill="1" applyBorder="1"/>
    <xf numFmtId="0" fontId="0" fillId="0" borderId="3" xfId="0" applyBorder="1"/>
    <xf numFmtId="0" fontId="1" fillId="0" borderId="6" xfId="0" applyFont="1" applyBorder="1"/>
    <xf numFmtId="0" fontId="0" fillId="0" borderId="6" xfId="0" applyBorder="1"/>
    <xf numFmtId="0" fontId="1" fillId="0" borderId="2" xfId="0" applyFont="1" applyBorder="1" applyAlignment="1">
      <alignment horizontal="left"/>
    </xf>
    <xf numFmtId="167" fontId="0" fillId="0" borderId="2" xfId="0" applyNumberFormat="1" applyBorder="1"/>
    <xf numFmtId="2" fontId="0" fillId="0" borderId="3" xfId="0" applyNumberFormat="1" applyBorder="1"/>
  </cellXfs>
  <cellStyles count="3">
    <cellStyle name="Normal" xfId="0" builtinId="0"/>
    <cellStyle name="Porcentagem" xfId="2" builtinId="5"/>
    <cellStyle name="Vírgula" xfId="1" builtinId="3"/>
  </cellStyles>
  <dxfs count="2"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[ChoiceI_is_Yours_Fundos_R.xlsx]GráficoDinâmico!Tabela dinâmica8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GráficoDinâmico!$B$1:$B$2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GráficoDinâmico!$A$3:$A$15</c:f>
              <c:multiLvlStrCache>
                <c:ptCount val="9"/>
                <c:lvl>
                  <c:pt idx="0">
                    <c:v>Alto</c:v>
                  </c:pt>
                  <c:pt idx="1">
                    <c:v>Baixo</c:v>
                  </c:pt>
                  <c:pt idx="2">
                    <c:v>Médio</c:v>
                  </c:pt>
                  <c:pt idx="3">
                    <c:v>Alto</c:v>
                  </c:pt>
                  <c:pt idx="4">
                    <c:v>Baixo</c:v>
                  </c:pt>
                  <c:pt idx="5">
                    <c:v>Médio</c:v>
                  </c:pt>
                  <c:pt idx="6">
                    <c:v>Alto</c:v>
                  </c:pt>
                  <c:pt idx="7">
                    <c:v>Baixo</c:v>
                  </c:pt>
                  <c:pt idx="8">
                    <c:v>Médio</c:v>
                  </c:pt>
                </c:lvl>
                <c:lvl>
                  <c:pt idx="0">
                    <c:v>Baixo Cap </c:v>
                  </c:pt>
                  <c:pt idx="3">
                    <c:v>Gde.Vol.Cap</c:v>
                  </c:pt>
                  <c:pt idx="6">
                    <c:v>Médio Cap</c:v>
                  </c:pt>
                </c:lvl>
              </c:multiLvlStrCache>
            </c:multiLvlStrRef>
          </c:cat>
          <c:val>
            <c:numRef>
              <c:f>GráficoDinâmico!$B$3:$B$15</c:f>
              <c:numCache>
                <c:formatCode>General</c:formatCode>
                <c:ptCount val="9"/>
                <c:pt idx="0">
                  <c:v>70</c:v>
                </c:pt>
                <c:pt idx="1">
                  <c:v>56</c:v>
                </c:pt>
                <c:pt idx="2">
                  <c:v>33</c:v>
                </c:pt>
                <c:pt idx="3">
                  <c:v>90</c:v>
                </c:pt>
                <c:pt idx="4">
                  <c:v>75</c:v>
                </c:pt>
                <c:pt idx="5">
                  <c:v>98</c:v>
                </c:pt>
                <c:pt idx="6">
                  <c:v>47</c:v>
                </c:pt>
                <c:pt idx="7">
                  <c:v>31</c:v>
                </c:pt>
                <c:pt idx="8">
                  <c:v>21</c:v>
                </c:pt>
              </c:numCache>
            </c:numRef>
          </c:val>
        </c:ser>
        <c:ser>
          <c:idx val="1"/>
          <c:order val="1"/>
          <c:tx>
            <c:strRef>
              <c:f>GráficoDinâmico!$C$1:$C$2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GráficoDinâmico!$A$3:$A$15</c:f>
              <c:multiLvlStrCache>
                <c:ptCount val="9"/>
                <c:lvl>
                  <c:pt idx="0">
                    <c:v>Alto</c:v>
                  </c:pt>
                  <c:pt idx="1">
                    <c:v>Baixo</c:v>
                  </c:pt>
                  <c:pt idx="2">
                    <c:v>Médio</c:v>
                  </c:pt>
                  <c:pt idx="3">
                    <c:v>Alto</c:v>
                  </c:pt>
                  <c:pt idx="4">
                    <c:v>Baixo</c:v>
                  </c:pt>
                  <c:pt idx="5">
                    <c:v>Médio</c:v>
                  </c:pt>
                  <c:pt idx="6">
                    <c:v>Alto</c:v>
                  </c:pt>
                  <c:pt idx="7">
                    <c:v>Baixo</c:v>
                  </c:pt>
                  <c:pt idx="8">
                    <c:v>Médio</c:v>
                  </c:pt>
                </c:lvl>
                <c:lvl>
                  <c:pt idx="0">
                    <c:v>Baixo Cap </c:v>
                  </c:pt>
                  <c:pt idx="3">
                    <c:v>Gde.Vol.Cap</c:v>
                  </c:pt>
                  <c:pt idx="6">
                    <c:v>Médio Cap</c:v>
                  </c:pt>
                </c:lvl>
              </c:multiLvlStrCache>
            </c:multiLvlStrRef>
          </c:cat>
          <c:val>
            <c:numRef>
              <c:f>GráficoDinâmico!$C$3:$C$15</c:f>
              <c:numCache>
                <c:formatCode>General</c:formatCode>
                <c:ptCount val="9"/>
                <c:pt idx="0">
                  <c:v>34</c:v>
                </c:pt>
                <c:pt idx="1">
                  <c:v>24</c:v>
                </c:pt>
                <c:pt idx="2">
                  <c:v>12</c:v>
                </c:pt>
                <c:pt idx="3">
                  <c:v>63</c:v>
                </c:pt>
                <c:pt idx="4">
                  <c:v>52</c:v>
                </c:pt>
                <c:pt idx="5">
                  <c:v>65</c:v>
                </c:pt>
                <c:pt idx="6">
                  <c:v>42</c:v>
                </c:pt>
                <c:pt idx="7">
                  <c:v>9</c:v>
                </c:pt>
                <c:pt idx="8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00432"/>
        <c:axId val="402603176"/>
      </c:barChart>
      <c:catAx>
        <c:axId val="40260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03176"/>
        <c:crosses val="autoZero"/>
        <c:auto val="1"/>
        <c:lblAlgn val="ctr"/>
        <c:lblOffset val="100"/>
        <c:noMultiLvlLbl val="0"/>
      </c:catAx>
      <c:valAx>
        <c:axId val="40260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0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Boxplot Prop.Despesas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Estatisticas!$K$74</c:f>
              <c:numCache>
                <c:formatCode>#,##0.00_ ;\-#,##0.00\ </c:formatCode>
                <c:ptCount val="1"/>
                <c:pt idx="0">
                  <c:v>1.41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Estatisticas!$K$75</c:f>
              <c:numCache>
                <c:formatCode>#,##0.00_ ;\-#,##0.00\ </c:formatCode>
                <c:ptCount val="1"/>
                <c:pt idx="0">
                  <c:v>2.93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Estatisticas!$K$76</c:f>
              <c:numCache>
                <c:formatCode>#,##0.00_ ;\-#,##0.00\ </c:formatCode>
                <c:ptCount val="1"/>
                <c:pt idx="0">
                  <c:v>1.2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Estatisticas!$K$77</c:f>
              <c:numCache>
                <c:formatCode>#,##0.00_ ;\-#,##0.00\ </c:formatCode>
                <c:ptCount val="1"/>
                <c:pt idx="0">
                  <c:v>0.15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Estatisticas!$K$78</c:f>
              <c:numCache>
                <c:formatCode>#,##0.00_ ;\-#,##0.00\ </c:formatCode>
                <c:ptCount val="1"/>
                <c:pt idx="0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439817248"/>
        <c:axId val="439813328"/>
      </c:lineChart>
      <c:catAx>
        <c:axId val="43981724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9813328"/>
        <c:crosses val="autoZero"/>
        <c:auto val="1"/>
        <c:lblAlgn val="ctr"/>
        <c:lblOffset val="100"/>
        <c:noMultiLvlLbl val="0"/>
      </c:catAx>
      <c:valAx>
        <c:axId val="43981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Pro.Despesas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81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Boxplot variáveis de Retorno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Estatisticas!$K$111:$M$111</c:f>
              <c:strCache>
                <c:ptCount val="3"/>
                <c:pt idx="0">
                  <c:v>Retorno 2005</c:v>
                </c:pt>
                <c:pt idx="1">
                  <c:v>Retorno 3 Anos</c:v>
                </c:pt>
                <c:pt idx="2">
                  <c:v>Retorno 5 Anos</c:v>
                </c:pt>
              </c:strCache>
            </c:strRef>
          </c:cat>
          <c:val>
            <c:numRef>
              <c:f>Estatisticas!$K$112:$M$112</c:f>
              <c:numCache>
                <c:formatCode>#,##0.00_ ;\-#,##0.00\ </c:formatCode>
                <c:ptCount val="3"/>
                <c:pt idx="0">
                  <c:v>10.3</c:v>
                </c:pt>
                <c:pt idx="1">
                  <c:v>21.075000000000003</c:v>
                </c:pt>
                <c:pt idx="2">
                  <c:v>7.4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Estatisticas!$K$111:$M$111</c:f>
              <c:strCache>
                <c:ptCount val="3"/>
                <c:pt idx="0">
                  <c:v>Retorno 2005</c:v>
                </c:pt>
                <c:pt idx="1">
                  <c:v>Retorno 3 Anos</c:v>
                </c:pt>
                <c:pt idx="2">
                  <c:v>Retorno 5 Anos</c:v>
                </c:pt>
              </c:strCache>
            </c:strRef>
          </c:cat>
          <c:val>
            <c:numRef>
              <c:f>Estatisticas!$K$113:$M$113</c:f>
              <c:numCache>
                <c:formatCode>#,##0.00_ ;\-#,##0.00\ </c:formatCode>
                <c:ptCount val="3"/>
                <c:pt idx="0">
                  <c:v>25.3</c:v>
                </c:pt>
                <c:pt idx="1">
                  <c:v>42.3</c:v>
                </c:pt>
                <c:pt idx="2">
                  <c:v>26.5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Estatisticas!$K$111:$M$111</c:f>
              <c:strCache>
                <c:ptCount val="3"/>
                <c:pt idx="0">
                  <c:v>Retorno 2005</c:v>
                </c:pt>
                <c:pt idx="1">
                  <c:v>Retorno 3 Anos</c:v>
                </c:pt>
                <c:pt idx="2">
                  <c:v>Retorno 5 Anos</c:v>
                </c:pt>
              </c:strCache>
            </c:strRef>
          </c:cat>
          <c:val>
            <c:numRef>
              <c:f>Estatisticas!$K$114:$M$114</c:f>
              <c:numCache>
                <c:formatCode>#,##0.00_ ;\-#,##0.00\ </c:formatCode>
                <c:ptCount val="3"/>
                <c:pt idx="0">
                  <c:v>6.9</c:v>
                </c:pt>
                <c:pt idx="1">
                  <c:v>17.2</c:v>
                </c:pt>
                <c:pt idx="2">
                  <c:v>2.5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Estatisticas!$K$111:$M$111</c:f>
              <c:strCache>
                <c:ptCount val="3"/>
                <c:pt idx="0">
                  <c:v>Retorno 2005</c:v>
                </c:pt>
                <c:pt idx="1">
                  <c:v>Retorno 3 Anos</c:v>
                </c:pt>
                <c:pt idx="2">
                  <c:v>Retorno 5 Anos</c:v>
                </c:pt>
              </c:strCache>
            </c:strRef>
          </c:cat>
          <c:val>
            <c:numRef>
              <c:f>Estatisticas!$K$115:$M$115</c:f>
              <c:numCache>
                <c:formatCode>#,##0.00_ ;\-#,##0.00\ </c:formatCode>
                <c:ptCount val="3"/>
                <c:pt idx="0">
                  <c:v>-5.0999999999999996</c:v>
                </c:pt>
                <c:pt idx="1">
                  <c:v>6.7</c:v>
                </c:pt>
                <c:pt idx="2">
                  <c:v>-26.5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Estatisticas!$K$111:$M$111</c:f>
              <c:strCache>
                <c:ptCount val="3"/>
                <c:pt idx="0">
                  <c:v>Retorno 2005</c:v>
                </c:pt>
                <c:pt idx="1">
                  <c:v>Retorno 3 Anos</c:v>
                </c:pt>
                <c:pt idx="2">
                  <c:v>Retorno 5 Anos</c:v>
                </c:pt>
              </c:strCache>
            </c:strRef>
          </c:cat>
          <c:val>
            <c:numRef>
              <c:f>Estatisticas!$K$116:$M$116</c:f>
              <c:numCache>
                <c:formatCode>#,##0.00_ ;\-#,##0.00\ </c:formatCode>
                <c:ptCount val="3"/>
                <c:pt idx="0">
                  <c:v>4.3</c:v>
                </c:pt>
                <c:pt idx="1">
                  <c:v>14.1</c:v>
                </c:pt>
                <c:pt idx="2">
                  <c:v>-1.6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bg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439818424"/>
        <c:axId val="439819208"/>
      </c:lineChart>
      <c:catAx>
        <c:axId val="43981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819208"/>
        <c:crossesAt val="-100"/>
        <c:auto val="1"/>
        <c:lblAlgn val="ctr"/>
        <c:lblOffset val="100"/>
        <c:noMultiLvlLbl val="0"/>
      </c:catAx>
      <c:valAx>
        <c:axId val="43981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Rerorno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81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Estatisticas!$B$95:$B$97</c:f>
              <c:strCache>
                <c:ptCount val="3"/>
                <c:pt idx="0">
                  <c:v>Alto</c:v>
                </c:pt>
                <c:pt idx="1">
                  <c:v>Médio</c:v>
                </c:pt>
                <c:pt idx="2">
                  <c:v>Baixo</c:v>
                </c:pt>
              </c:strCache>
            </c:strRef>
          </c:cat>
          <c:val>
            <c:numRef>
              <c:f>Estatisticas!$E$95:$E$97</c:f>
              <c:numCache>
                <c:formatCode>0.0%</c:formatCode>
                <c:ptCount val="3"/>
                <c:pt idx="0">
                  <c:v>0.41288782816229119</c:v>
                </c:pt>
                <c:pt idx="1">
                  <c:v>0.29236276849642007</c:v>
                </c:pt>
                <c:pt idx="2">
                  <c:v>0.2947494033412888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Estatisticas!$B$95:$B$97</c:f>
              <c:strCache>
                <c:ptCount val="3"/>
                <c:pt idx="0">
                  <c:v>Alto</c:v>
                </c:pt>
                <c:pt idx="1">
                  <c:v>Médio</c:v>
                </c:pt>
                <c:pt idx="2">
                  <c:v>Baixo</c:v>
                </c:pt>
              </c:strCache>
            </c:strRef>
          </c:cat>
          <c:val>
            <c:numRef>
              <c:f>Estatisticas!$E$95:$E$97</c:f>
              <c:numCache>
                <c:formatCode>0.0%</c:formatCode>
                <c:ptCount val="3"/>
                <c:pt idx="0">
                  <c:v>0.41288782816229119</c:v>
                </c:pt>
                <c:pt idx="1">
                  <c:v>0.29236276849642007</c:v>
                </c:pt>
                <c:pt idx="2">
                  <c:v>0.2947494033412888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Estatisticas!$B$95:$B$97</c:f>
              <c:strCache>
                <c:ptCount val="3"/>
                <c:pt idx="0">
                  <c:v>Alto</c:v>
                </c:pt>
                <c:pt idx="1">
                  <c:v>Médio</c:v>
                </c:pt>
                <c:pt idx="2">
                  <c:v>Baixo</c:v>
                </c:pt>
              </c:strCache>
            </c:strRef>
          </c:cat>
          <c:val>
            <c:numRef>
              <c:f>Estatisticas!$E$95:$E$97</c:f>
              <c:numCache>
                <c:formatCode>0.0%</c:formatCode>
                <c:ptCount val="3"/>
                <c:pt idx="0">
                  <c:v>0.41288782816229119</c:v>
                </c:pt>
                <c:pt idx="1">
                  <c:v>0.29236276849642007</c:v>
                </c:pt>
                <c:pt idx="2">
                  <c:v>0.2947494033412888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597688"/>
        <c:axId val="402598080"/>
      </c:barChart>
      <c:catAx>
        <c:axId val="40259768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598080"/>
        <c:crosses val="autoZero"/>
        <c:auto val="1"/>
        <c:lblAlgn val="ctr"/>
        <c:lblOffset val="100"/>
        <c:noMultiLvlLbl val="0"/>
      </c:catAx>
      <c:valAx>
        <c:axId val="4025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59768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Estatisticas!$B$95:$B$97</c:f>
              <c:strCache>
                <c:ptCount val="3"/>
                <c:pt idx="0">
                  <c:v>Alto</c:v>
                </c:pt>
                <c:pt idx="1">
                  <c:v>Médio</c:v>
                </c:pt>
                <c:pt idx="2">
                  <c:v>Baixo</c:v>
                </c:pt>
              </c:strCache>
            </c:strRef>
          </c:cat>
          <c:val>
            <c:numRef>
              <c:f>Estatisticas!$E$95:$E$97</c:f>
              <c:numCache>
                <c:formatCode>0.0%</c:formatCode>
                <c:ptCount val="3"/>
                <c:pt idx="0">
                  <c:v>0.41288782816229119</c:v>
                </c:pt>
                <c:pt idx="1">
                  <c:v>0.29236276849642007</c:v>
                </c:pt>
                <c:pt idx="2">
                  <c:v>0.2947494033412888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602392"/>
        <c:axId val="402602784"/>
      </c:barChart>
      <c:catAx>
        <c:axId val="402602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02784"/>
        <c:crosses val="autoZero"/>
        <c:auto val="1"/>
        <c:lblAlgn val="ctr"/>
        <c:lblOffset val="100"/>
        <c:noMultiLvlLbl val="0"/>
      </c:catAx>
      <c:valAx>
        <c:axId val="40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023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Estatisticas!$B$5:$B$7</c:f>
              <c:strCache>
                <c:ptCount val="3"/>
                <c:pt idx="0">
                  <c:v>Gde.Vol.Cap</c:v>
                </c:pt>
                <c:pt idx="1">
                  <c:v>Médio Cap</c:v>
                </c:pt>
                <c:pt idx="2">
                  <c:v>Baixo Cap </c:v>
                </c:pt>
              </c:strCache>
            </c:strRef>
          </c:cat>
          <c:val>
            <c:numRef>
              <c:f>Estatisticas!$E$5:$E$7</c:f>
              <c:numCache>
                <c:formatCode>0.0%</c:formatCode>
                <c:ptCount val="3"/>
                <c:pt idx="0">
                  <c:v>0.52863961813842486</c:v>
                </c:pt>
                <c:pt idx="1">
                  <c:v>0.19809069212410502</c:v>
                </c:pt>
                <c:pt idx="2">
                  <c:v>0.27326968973747018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619640"/>
        <c:axId val="402617288"/>
      </c:barChart>
      <c:catAx>
        <c:axId val="40261964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17288"/>
        <c:crosses val="autoZero"/>
        <c:auto val="1"/>
        <c:lblAlgn val="ctr"/>
        <c:lblOffset val="100"/>
        <c:noMultiLvlLbl val="0"/>
      </c:catAx>
      <c:valAx>
        <c:axId val="40261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1964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Objetivo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Estatisticas!$B$21:$B$22</c:f>
              <c:strCache>
                <c:ptCount val="2"/>
                <c:pt idx="0">
                  <c:v>Crescimento</c:v>
                </c:pt>
                <c:pt idx="1">
                  <c:v>Valorização</c:v>
                </c:pt>
              </c:strCache>
            </c:strRef>
          </c:cat>
          <c:val>
            <c:numRef>
              <c:f>Estatisticas!$E$21:$E$22</c:f>
              <c:numCache>
                <c:formatCode>0.0%</c:formatCode>
                <c:ptCount val="2"/>
                <c:pt idx="0">
                  <c:v>0.57279236276849643</c:v>
                </c:pt>
                <c:pt idx="1">
                  <c:v>0.42720763723150357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615720"/>
        <c:axId val="402608272"/>
      </c:barChart>
      <c:catAx>
        <c:axId val="40261572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08272"/>
        <c:crosses val="autoZero"/>
        <c:auto val="1"/>
        <c:lblAlgn val="ctr"/>
        <c:lblOffset val="100"/>
        <c:noMultiLvlLbl val="0"/>
      </c:catAx>
      <c:valAx>
        <c:axId val="40260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1572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Comissões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Estatisticas!$C$94</c:f>
              <c:strCache>
                <c:ptCount val="1"/>
                <c:pt idx="0">
                  <c:v>Contagem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Estatisticas!$B$58:$B$59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Estatisticas!$E$58:$E$59</c:f>
              <c:numCache>
                <c:formatCode>0.0%</c:formatCode>
                <c:ptCount val="2"/>
                <c:pt idx="0">
                  <c:v>0.37828162291169454</c:v>
                </c:pt>
                <c:pt idx="1">
                  <c:v>0.62171837708830546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2610232"/>
        <c:axId val="402610624"/>
      </c:barChart>
      <c:catAx>
        <c:axId val="40261023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10624"/>
        <c:crosses val="autoZero"/>
        <c:auto val="1"/>
        <c:lblAlgn val="ctr"/>
        <c:lblOffset val="100"/>
        <c:noMultiLvlLbl val="0"/>
      </c:catAx>
      <c:valAx>
        <c:axId val="4026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61023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Boxplot Ativos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Estatisticas!$I$37</c:f>
              <c:numCache>
                <c:formatCode>#,##0.00_ ;\-#,##0.00\ </c:formatCode>
                <c:ptCount val="1"/>
                <c:pt idx="0">
                  <c:v>1070.125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Estatisticas!$I$38</c:f>
              <c:numCache>
                <c:formatCode>#,##0.00_ ;\-#,##0.00\ </c:formatCode>
                <c:ptCount val="1"/>
                <c:pt idx="0">
                  <c:v>71536.399999999994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Estatisticas!$I$39</c:f>
              <c:numCache>
                <c:formatCode>#,##0.00_ ;\-#,##0.00\ </c:formatCode>
                <c:ptCount val="1"/>
                <c:pt idx="0">
                  <c:v>385.3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Estatisticas!$I$40</c:f>
              <c:numCache>
                <c:formatCode>#,##0.00_ ;\-#,##0.00\ </c:formatCode>
                <c:ptCount val="1"/>
                <c:pt idx="0">
                  <c:v>42.1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Estatisticas!$I$41</c:f>
              <c:numCache>
                <c:formatCode>#,##0.00_ ;\-#,##0.00\ </c:formatCode>
                <c:ptCount val="1"/>
                <c:pt idx="0">
                  <c:v>143.85000000000002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439831752"/>
        <c:axId val="439827832"/>
      </c:lineChart>
      <c:catAx>
        <c:axId val="439831752"/>
        <c:scaling>
          <c:orientation val="minMax"/>
        </c:scaling>
        <c:delete val="1"/>
        <c:axPos val="b"/>
        <c:majorTickMark val="none"/>
        <c:minorTickMark val="none"/>
        <c:tickLblPos val="nextTo"/>
        <c:crossAx val="439827832"/>
        <c:crosses val="autoZero"/>
        <c:auto val="1"/>
        <c:lblAlgn val="ctr"/>
        <c:lblOffset val="100"/>
        <c:noMultiLvlLbl val="0"/>
      </c:catAx>
      <c:valAx>
        <c:axId val="43982783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Ativos (U$)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83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15</xdr:row>
      <xdr:rowOff>38099</xdr:rowOff>
    </xdr:from>
    <xdr:to>
      <xdr:col>3</xdr:col>
      <xdr:colOff>704850</xdr:colOff>
      <xdr:row>32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93</xdr:row>
      <xdr:rowOff>0</xdr:rowOff>
    </xdr:from>
    <xdr:to>
      <xdr:col>17</xdr:col>
      <xdr:colOff>609599</xdr:colOff>
      <xdr:row>107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93</xdr:row>
      <xdr:rowOff>0</xdr:rowOff>
    </xdr:from>
    <xdr:to>
      <xdr:col>11</xdr:col>
      <xdr:colOff>609599</xdr:colOff>
      <xdr:row>107</xdr:row>
      <xdr:rowOff>133350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93</xdr:row>
      <xdr:rowOff>0</xdr:rowOff>
    </xdr:from>
    <xdr:to>
      <xdr:col>23</xdr:col>
      <xdr:colOff>609599</xdr:colOff>
      <xdr:row>107</xdr:row>
      <xdr:rowOff>133350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93</xdr:row>
      <xdr:rowOff>0</xdr:rowOff>
    </xdr:from>
    <xdr:to>
      <xdr:col>29</xdr:col>
      <xdr:colOff>609599</xdr:colOff>
      <xdr:row>107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533399</xdr:colOff>
      <xdr:row>16</xdr:row>
      <xdr:rowOff>123825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10</xdr:col>
      <xdr:colOff>533399</xdr:colOff>
      <xdr:row>32</xdr:row>
      <xdr:rowOff>123825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55</xdr:row>
      <xdr:rowOff>0</xdr:rowOff>
    </xdr:from>
    <xdr:to>
      <xdr:col>10</xdr:col>
      <xdr:colOff>533399</xdr:colOff>
      <xdr:row>69</xdr:row>
      <xdr:rowOff>123825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63499</xdr:colOff>
      <xdr:row>34</xdr:row>
      <xdr:rowOff>158750</xdr:rowOff>
    </xdr:from>
    <xdr:to>
      <xdr:col>16</xdr:col>
      <xdr:colOff>529165</xdr:colOff>
      <xdr:row>53</xdr:row>
      <xdr:rowOff>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17</xdr:col>
      <xdr:colOff>465666</xdr:colOff>
      <xdr:row>90</xdr:row>
      <xdr:rowOff>10584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21167</xdr:colOff>
      <xdr:row>39</xdr:row>
      <xdr:rowOff>95250</xdr:rowOff>
    </xdr:from>
    <xdr:to>
      <xdr:col>6</xdr:col>
      <xdr:colOff>592667</xdr:colOff>
      <xdr:row>40</xdr:row>
      <xdr:rowOff>84667</xdr:rowOff>
    </xdr:to>
    <xdr:cxnSp macro="">
      <xdr:nvCxnSpPr>
        <xdr:cNvPr id="10" name="Conector de seta reta 9"/>
        <xdr:cNvCxnSpPr/>
      </xdr:nvCxnSpPr>
      <xdr:spPr>
        <a:xfrm flipV="1">
          <a:off x="4857750" y="6339417"/>
          <a:ext cx="571500" cy="1481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57151</xdr:colOff>
      <xdr:row>36</xdr:row>
      <xdr:rowOff>99483</xdr:rowOff>
    </xdr:from>
    <xdr:to>
      <xdr:col>6</xdr:col>
      <xdr:colOff>628651</xdr:colOff>
      <xdr:row>37</xdr:row>
      <xdr:rowOff>88900</xdr:rowOff>
    </xdr:to>
    <xdr:cxnSp macro="">
      <xdr:nvCxnSpPr>
        <xdr:cNvPr id="17" name="Conector de seta reta 16"/>
        <xdr:cNvCxnSpPr/>
      </xdr:nvCxnSpPr>
      <xdr:spPr>
        <a:xfrm flipV="1">
          <a:off x="4893734" y="5867400"/>
          <a:ext cx="571500" cy="1481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</xdr:colOff>
      <xdr:row>36</xdr:row>
      <xdr:rowOff>84666</xdr:rowOff>
    </xdr:from>
    <xdr:to>
      <xdr:col>6</xdr:col>
      <xdr:colOff>622301</xdr:colOff>
      <xdr:row>37</xdr:row>
      <xdr:rowOff>82550</xdr:rowOff>
    </xdr:to>
    <xdr:cxnSp macro="">
      <xdr:nvCxnSpPr>
        <xdr:cNvPr id="18" name="Conector de seta reta 17"/>
        <xdr:cNvCxnSpPr/>
      </xdr:nvCxnSpPr>
      <xdr:spPr>
        <a:xfrm>
          <a:off x="4900083" y="5852583"/>
          <a:ext cx="558801" cy="1566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35983</xdr:colOff>
      <xdr:row>39</xdr:row>
      <xdr:rowOff>99483</xdr:rowOff>
    </xdr:from>
    <xdr:to>
      <xdr:col>6</xdr:col>
      <xdr:colOff>594784</xdr:colOff>
      <xdr:row>40</xdr:row>
      <xdr:rowOff>97367</xdr:rowOff>
    </xdr:to>
    <xdr:cxnSp macro="">
      <xdr:nvCxnSpPr>
        <xdr:cNvPr id="20" name="Conector de seta reta 19"/>
        <xdr:cNvCxnSpPr/>
      </xdr:nvCxnSpPr>
      <xdr:spPr>
        <a:xfrm>
          <a:off x="4872566" y="6343650"/>
          <a:ext cx="558801" cy="1566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153457</xdr:colOff>
      <xdr:row>109</xdr:row>
      <xdr:rowOff>120651</xdr:rowOff>
    </xdr:from>
    <xdr:to>
      <xdr:col>20</xdr:col>
      <xdr:colOff>428624</xdr:colOff>
      <xdr:row>126</xdr:row>
      <xdr:rowOff>112184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8" refreshedDate="41714.85518726852" createdVersion="5" refreshedVersion="5" minRefreshableVersion="3" recordCount="838">
  <cacheSource type="worksheet">
    <worksheetSource ref="A1:I839" sheet="Dados"/>
  </cacheSource>
  <cacheFields count="9">
    <cacheField name="Categoria" numFmtId="0">
      <sharedItems count="3">
        <s v="Gde.Vol.Cap"/>
        <s v="Médio Cap"/>
        <s v="Baixo Cap "/>
      </sharedItems>
    </cacheField>
    <cacheField name="Objetivo" numFmtId="0">
      <sharedItems count="2">
        <s v="Crescimento"/>
        <s v="Valorização"/>
      </sharedItems>
    </cacheField>
    <cacheField name="Ativos" numFmtId="2">
      <sharedItems containsSemiMixedTypes="0" containsString="0" containsNumber="1" minValue="42.1" maxValue="71536.399999999994"/>
    </cacheField>
    <cacheField name="Comissões" numFmtId="0">
      <sharedItems count="2">
        <s v="Não"/>
        <s v="Sim"/>
      </sharedItems>
    </cacheField>
    <cacheField name="Prop.Despesas" numFmtId="2">
      <sharedItems containsSemiMixedTypes="0" containsString="0" containsNumber="1" minValue="0.15" maxValue="2.93"/>
    </cacheField>
    <cacheField name="Risco" numFmtId="0">
      <sharedItems count="3">
        <s v="Médio"/>
        <s v="Alto"/>
        <s v="Baixo"/>
      </sharedItems>
    </cacheField>
    <cacheField name="Retorno 2005" numFmtId="164">
      <sharedItems containsSemiMixedTypes="0" containsString="0" containsNumber="1" minValue="-5.0999999999999996" maxValue="25.3" count="202">
        <n v="2.7"/>
        <n v="1"/>
        <n v="5.7"/>
        <n v="6.4"/>
        <n v="3.1"/>
        <n v="4.9000000000000004"/>
        <n v="11.5"/>
        <n v="7"/>
        <n v="10.7"/>
        <n v="5.6"/>
        <n v="11.6"/>
        <n v="15.2"/>
        <n v="4.5"/>
        <n v="10.5"/>
        <n v="4.8"/>
        <n v="0.9"/>
        <n v="2.1"/>
        <n v="4.4000000000000004"/>
        <n v="8.1999999999999993"/>
        <n v="6.3"/>
        <n v="3"/>
        <n v="5"/>
        <n v="8"/>
        <n v="6.5"/>
        <n v="2.9"/>
        <n v="0.1"/>
        <n v="2"/>
        <n v="4.5999999999999996"/>
        <n v="11.1"/>
        <n v="13.2"/>
        <n v="11.4"/>
        <n v="1.3"/>
        <n v="9.6"/>
        <n v="0.8"/>
        <n v="5.9"/>
        <n v="5.3"/>
        <n v="6"/>
        <n v="1.2"/>
        <n v="6.9"/>
        <n v="13.9"/>
        <n v="8.1"/>
        <n v="6.6"/>
        <n v="4.0999999999999996"/>
        <n v="3.7"/>
        <n v="3.5"/>
        <n v="12.2"/>
        <n v="7.5"/>
        <n v="20.9"/>
        <n v="5.2"/>
        <n v="8.4"/>
        <n v="11"/>
        <n v="7.3"/>
        <n v="4"/>
        <n v="16.2"/>
        <n v="10.3"/>
        <n v="18.2"/>
        <n v="13.5"/>
        <n v="10.6"/>
        <n v="8.9"/>
        <n v="9"/>
        <n v="7.4"/>
        <n v="7.1"/>
        <n v="2.4"/>
        <n v="5.5"/>
        <n v="1.6"/>
        <n v="1.9"/>
        <n v="14.2"/>
        <n v="3.9"/>
        <n v="14"/>
        <n v="6.8"/>
        <n v="8.6999999999999993"/>
        <n v="5.0999999999999996"/>
        <n v="3.8"/>
        <n v="14.4"/>
        <n v="2.2000000000000002"/>
        <n v="14.6"/>
        <n v="12.3"/>
        <n v="12.8"/>
        <n v="12"/>
        <n v="4.3"/>
        <n v="12.5"/>
        <n v="9.4"/>
        <n v="-1.4"/>
        <n v="4.7"/>
        <n v="-3.1"/>
        <n v="2.2999999999999998"/>
        <n v="7.6"/>
        <n v="15.5"/>
        <n v="7.2"/>
        <n v="7.8"/>
        <n v="9.6999999999999993"/>
        <n v="6.7"/>
        <n v="1.4"/>
        <n v="8.3000000000000007"/>
        <n v="21.6"/>
        <n v="13.3"/>
        <n v="17.600000000000001"/>
        <n v="15.7"/>
        <n v="-0.4"/>
        <n v="4.2"/>
        <n v="8.8000000000000007"/>
        <n v="3.3"/>
        <n v="-0.7"/>
        <n v="3.2"/>
        <n v="13.7"/>
        <n v="-3"/>
        <n v="11.3"/>
        <n v="9.5"/>
        <n v="8.5"/>
        <n v="-2.6"/>
        <n v="15.4"/>
        <n v="1.5"/>
        <n v="5.8"/>
        <n v="15.3"/>
        <n v="3.4"/>
        <n v="9.1"/>
        <n v="16.399999999999999"/>
        <n v="16"/>
        <n v="5.4"/>
        <n v="10.4"/>
        <n v="7.7"/>
        <n v="15"/>
        <n v="7.9"/>
        <n v="11.2"/>
        <n v="10.199999999999999"/>
        <n v="-5.0999999999999996"/>
        <n v="6.1"/>
        <n v="10"/>
        <n v="12.1"/>
        <n v="2.6"/>
        <n v="6.2"/>
        <n v="3.6"/>
        <n v="11.7"/>
        <n v="9.8000000000000007"/>
        <n v="14.3"/>
        <n v="10.9"/>
        <n v="9.1999999999999993"/>
        <n v="16.3"/>
        <n v="17.7"/>
        <n v="9.3000000000000007"/>
        <n v="2.5"/>
        <n v="2.8"/>
        <n v="14.1"/>
        <n v="10.1"/>
        <n v="18"/>
        <n v="-1.3"/>
        <n v="1.8"/>
        <n v="-0.9"/>
        <n v="1.1000000000000001"/>
        <n v="12.6"/>
        <n v="11.8"/>
        <n v="9.9"/>
        <n v="19.399999999999999"/>
        <n v="0.2"/>
        <n v="13.8"/>
        <n v="12.7"/>
        <n v="22.1"/>
        <n v="22.2"/>
        <n v="16.5"/>
        <n v="10.8"/>
        <n v="13.6"/>
        <n v="13"/>
        <n v="1.7"/>
        <n v="16.100000000000001"/>
        <n v="19.8"/>
        <n v="15.9"/>
        <n v="17.2"/>
        <n v="21.1"/>
        <n v="18.100000000000001"/>
        <n v="14.5"/>
        <n v="13.4"/>
        <n v="18.5"/>
        <n v="14.8"/>
        <n v="8.6"/>
        <n v="-3.6"/>
        <n v="25.3"/>
        <n v="-0.2"/>
        <n v="12.4"/>
        <n v="0.6"/>
        <n v="12.9"/>
        <n v="18.899999999999999"/>
        <n v="-2.9"/>
        <n v="17.3"/>
        <n v="-0.5"/>
        <n v="13.1"/>
        <n v="-3.3"/>
        <n v="-0.1"/>
        <n v="20.5"/>
        <n v="0.5"/>
        <n v="11.9"/>
        <n v="-2.4"/>
        <n v="-2.8"/>
        <n v="0.3"/>
        <n v="-2.2999999999999998"/>
        <n v="-1.6"/>
        <n v="0.7"/>
        <n v="-1.2"/>
        <n v="-0.3"/>
        <n v="-2.5"/>
        <n v="17.100000000000001"/>
        <n v="-1"/>
        <n v="-5"/>
      </sharedItems>
    </cacheField>
    <cacheField name="Retorno 3 Anos" numFmtId="164">
      <sharedItems containsSemiMixedTypes="0" containsString="0" containsNumber="1" minValue="6.7" maxValue="42.3"/>
    </cacheField>
    <cacheField name="Retorno 5 Anos" numFmtId="164">
      <sharedItems containsSemiMixedTypes="0" containsString="0" containsNumber="1" minValue="-26.5" maxValue="26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8">
  <r>
    <x v="0"/>
    <x v="0"/>
    <n v="56"/>
    <x v="0"/>
    <n v="1.37"/>
    <x v="0"/>
    <x v="0"/>
    <n v="10.199999999999999"/>
    <n v="-3.7"/>
  </r>
  <r>
    <x v="0"/>
    <x v="0"/>
    <n v="873"/>
    <x v="0"/>
    <n v="1.0900000000000001"/>
    <x v="0"/>
    <x v="1"/>
    <n v="9"/>
    <n v="-1.9"/>
  </r>
  <r>
    <x v="0"/>
    <x v="0"/>
    <n v="1787.8"/>
    <x v="0"/>
    <n v="0.74"/>
    <x v="0"/>
    <x v="2"/>
    <n v="9"/>
    <n v="-2.7"/>
  </r>
  <r>
    <x v="0"/>
    <x v="0"/>
    <n v="133.19999999999999"/>
    <x v="0"/>
    <n v="0.91"/>
    <x v="0"/>
    <x v="3"/>
    <n v="13.1"/>
    <n v="-1.5"/>
  </r>
  <r>
    <x v="0"/>
    <x v="0"/>
    <n v="952.4"/>
    <x v="1"/>
    <n v="1.44"/>
    <x v="1"/>
    <x v="4"/>
    <n v="10.4"/>
    <n v="-5.2"/>
  </r>
  <r>
    <x v="0"/>
    <x v="0"/>
    <n v="1663.8"/>
    <x v="1"/>
    <n v="1.27"/>
    <x v="0"/>
    <x v="5"/>
    <n v="12.2"/>
    <n v="-1.8"/>
  </r>
  <r>
    <x v="0"/>
    <x v="0"/>
    <n v="2322"/>
    <x v="0"/>
    <n v="0.96"/>
    <x v="1"/>
    <x v="6"/>
    <n v="18.8"/>
    <n v="-5"/>
  </r>
  <r>
    <x v="0"/>
    <x v="0"/>
    <n v="1766.1"/>
    <x v="1"/>
    <n v="1.4"/>
    <x v="1"/>
    <x v="7"/>
    <n v="14.7"/>
    <n v="-7.4"/>
  </r>
  <r>
    <x v="0"/>
    <x v="0"/>
    <n v="268.8"/>
    <x v="0"/>
    <n v="2.09"/>
    <x v="1"/>
    <x v="8"/>
    <n v="15.8"/>
    <n v="-2.1"/>
  </r>
  <r>
    <x v="0"/>
    <x v="0"/>
    <n v="498.8"/>
    <x v="0"/>
    <n v="0.98"/>
    <x v="0"/>
    <x v="9"/>
    <n v="9.6"/>
    <n v="-4.5999999999999996"/>
  </r>
  <r>
    <x v="0"/>
    <x v="0"/>
    <n v="1107.0999999999999"/>
    <x v="1"/>
    <n v="1.49"/>
    <x v="1"/>
    <x v="10"/>
    <n v="20.100000000000001"/>
    <n v="-1.4"/>
  </r>
  <r>
    <x v="0"/>
    <x v="0"/>
    <n v="79.2"/>
    <x v="0"/>
    <n v="0.9"/>
    <x v="1"/>
    <x v="11"/>
    <n v="15.7"/>
    <n v="-3.7"/>
  </r>
  <r>
    <x v="0"/>
    <x v="0"/>
    <n v="462.8"/>
    <x v="0"/>
    <n v="1.9"/>
    <x v="1"/>
    <x v="12"/>
    <n v="12.2"/>
    <n v="-6.9"/>
  </r>
  <r>
    <x v="0"/>
    <x v="0"/>
    <n v="349.5"/>
    <x v="0"/>
    <n v="0.74"/>
    <x v="0"/>
    <x v="13"/>
    <n v="12"/>
    <n v="-3.3"/>
  </r>
  <r>
    <x v="0"/>
    <x v="0"/>
    <n v="4165.8999999999996"/>
    <x v="0"/>
    <n v="1"/>
    <x v="1"/>
    <x v="14"/>
    <n v="12.8"/>
    <n v="-2.9"/>
  </r>
  <r>
    <x v="0"/>
    <x v="0"/>
    <n v="3425.7"/>
    <x v="0"/>
    <n v="1"/>
    <x v="0"/>
    <x v="15"/>
    <n v="10.5"/>
    <n v="-3.1"/>
  </r>
  <r>
    <x v="0"/>
    <x v="0"/>
    <n v="19570"/>
    <x v="0"/>
    <n v="0.99"/>
    <x v="0"/>
    <x v="16"/>
    <n v="12.5"/>
    <n v="-1.4"/>
  </r>
  <r>
    <x v="0"/>
    <x v="0"/>
    <n v="50.8"/>
    <x v="0"/>
    <n v="1.39"/>
    <x v="1"/>
    <x v="17"/>
    <n v="11.1"/>
    <n v="-2.8"/>
  </r>
  <r>
    <x v="0"/>
    <x v="0"/>
    <n v="83.2"/>
    <x v="0"/>
    <n v="1.35"/>
    <x v="1"/>
    <x v="18"/>
    <n v="13.3"/>
    <n v="-5.4"/>
  </r>
  <r>
    <x v="0"/>
    <x v="0"/>
    <n v="202.9"/>
    <x v="1"/>
    <n v="1.61"/>
    <x v="0"/>
    <x v="19"/>
    <n v="16.5"/>
    <n v="0.8"/>
  </r>
  <r>
    <x v="0"/>
    <x v="0"/>
    <n v="75.5"/>
    <x v="1"/>
    <n v="1.6"/>
    <x v="1"/>
    <x v="20"/>
    <n v="20.6"/>
    <n v="0"/>
  </r>
  <r>
    <x v="0"/>
    <x v="0"/>
    <n v="869.5"/>
    <x v="1"/>
    <n v="1.55"/>
    <x v="0"/>
    <x v="21"/>
    <n v="8.1999999999999993"/>
    <n v="-3.4"/>
  </r>
  <r>
    <x v="0"/>
    <x v="0"/>
    <n v="64"/>
    <x v="0"/>
    <n v="1.2"/>
    <x v="1"/>
    <x v="22"/>
    <n v="11.7"/>
    <n v="-2.7"/>
  </r>
  <r>
    <x v="0"/>
    <x v="0"/>
    <n v="121.7"/>
    <x v="1"/>
    <n v="1.44"/>
    <x v="0"/>
    <x v="23"/>
    <n v="14.6"/>
    <n v="-1.3"/>
  </r>
  <r>
    <x v="0"/>
    <x v="0"/>
    <n v="167"/>
    <x v="0"/>
    <n v="1.69"/>
    <x v="0"/>
    <x v="21"/>
    <n v="9.6999999999999993"/>
    <n v="-2.5"/>
  </r>
  <r>
    <x v="0"/>
    <x v="0"/>
    <n v="70.8"/>
    <x v="0"/>
    <n v="1.02"/>
    <x v="0"/>
    <x v="24"/>
    <n v="11.7"/>
    <n v="-2.5"/>
  </r>
  <r>
    <x v="0"/>
    <x v="0"/>
    <n v="50.1"/>
    <x v="0"/>
    <n v="0.15"/>
    <x v="0"/>
    <x v="25"/>
    <n v="10.6"/>
    <n v="0.1"/>
  </r>
  <r>
    <x v="0"/>
    <x v="0"/>
    <n v="58.5"/>
    <x v="0"/>
    <n v="1.05"/>
    <x v="1"/>
    <x v="26"/>
    <n v="12.6"/>
    <n v="-1.8"/>
  </r>
  <r>
    <x v="0"/>
    <x v="0"/>
    <n v="77.3"/>
    <x v="0"/>
    <n v="1.04"/>
    <x v="1"/>
    <x v="27"/>
    <n v="15.1"/>
    <n v="0.3"/>
  </r>
  <r>
    <x v="0"/>
    <x v="0"/>
    <n v="443.4"/>
    <x v="1"/>
    <n v="1.55"/>
    <x v="1"/>
    <x v="28"/>
    <n v="21.4"/>
    <n v="2.6"/>
  </r>
  <r>
    <x v="0"/>
    <x v="0"/>
    <n v="696.2"/>
    <x v="1"/>
    <n v="1.42"/>
    <x v="0"/>
    <x v="29"/>
    <n v="22.6"/>
    <n v="1.9"/>
  </r>
  <r>
    <x v="0"/>
    <x v="0"/>
    <n v="506.9"/>
    <x v="0"/>
    <n v="1.18"/>
    <x v="2"/>
    <x v="30"/>
    <n v="15.4"/>
    <n v="2.7"/>
  </r>
  <r>
    <x v="0"/>
    <x v="0"/>
    <n v="636.79999999999995"/>
    <x v="0"/>
    <n v="1.33"/>
    <x v="1"/>
    <x v="31"/>
    <n v="16.899999999999999"/>
    <n v="1.2"/>
  </r>
  <r>
    <x v="0"/>
    <x v="0"/>
    <n v="290.5"/>
    <x v="0"/>
    <n v="1.55"/>
    <x v="1"/>
    <x v="32"/>
    <n v="12.4"/>
    <n v="-2.9"/>
  </r>
  <r>
    <x v="0"/>
    <x v="0"/>
    <n v="263.2"/>
    <x v="0"/>
    <n v="0.93"/>
    <x v="1"/>
    <x v="33"/>
    <n v="7.3"/>
    <n v="-7.9"/>
  </r>
  <r>
    <x v="0"/>
    <x v="0"/>
    <n v="202.8"/>
    <x v="1"/>
    <n v="1.1200000000000001"/>
    <x v="0"/>
    <x v="34"/>
    <n v="13.4"/>
    <n v="-1.6"/>
  </r>
  <r>
    <x v="0"/>
    <x v="0"/>
    <n v="1245.3"/>
    <x v="0"/>
    <n v="0.86"/>
    <x v="1"/>
    <x v="35"/>
    <n v="11.5"/>
    <n v="-3.7"/>
  </r>
  <r>
    <x v="0"/>
    <x v="0"/>
    <n v="398.4"/>
    <x v="1"/>
    <n v="1.4"/>
    <x v="0"/>
    <x v="22"/>
    <n v="25.1"/>
    <n v="7.5"/>
  </r>
  <r>
    <x v="0"/>
    <x v="0"/>
    <n v="1729.1"/>
    <x v="1"/>
    <n v="1.3"/>
    <x v="0"/>
    <x v="32"/>
    <n v="16.8"/>
    <n v="1.7"/>
  </r>
  <r>
    <x v="0"/>
    <x v="0"/>
    <n v="1584.6"/>
    <x v="1"/>
    <n v="1.3"/>
    <x v="0"/>
    <x v="34"/>
    <n v="16.3"/>
    <n v="1.3"/>
  </r>
  <r>
    <x v="0"/>
    <x v="0"/>
    <n v="148.6"/>
    <x v="0"/>
    <n v="2.14"/>
    <x v="0"/>
    <x v="17"/>
    <n v="11.3"/>
    <n v="-2.4"/>
  </r>
  <r>
    <x v="0"/>
    <x v="0"/>
    <n v="664.9"/>
    <x v="0"/>
    <n v="1.0900000000000001"/>
    <x v="1"/>
    <x v="3"/>
    <n v="13.7"/>
    <n v="-2.9"/>
  </r>
  <r>
    <x v="0"/>
    <x v="0"/>
    <n v="154.19999999999999"/>
    <x v="0"/>
    <n v="1.1299999999999999"/>
    <x v="1"/>
    <x v="36"/>
    <n v="12"/>
    <n v="-2.7"/>
  </r>
  <r>
    <x v="0"/>
    <x v="0"/>
    <n v="118.7"/>
    <x v="0"/>
    <n v="1.1000000000000001"/>
    <x v="1"/>
    <x v="37"/>
    <n v="11.6"/>
    <n v="-4.7"/>
  </r>
  <r>
    <x v="0"/>
    <x v="0"/>
    <n v="210.6"/>
    <x v="0"/>
    <n v="1.36"/>
    <x v="1"/>
    <x v="32"/>
    <n v="21.4"/>
    <n v="1.7"/>
  </r>
  <r>
    <x v="0"/>
    <x v="0"/>
    <n v="1640.9"/>
    <x v="0"/>
    <n v="0.88"/>
    <x v="1"/>
    <x v="38"/>
    <n v="18.3"/>
    <n v="-2.1"/>
  </r>
  <r>
    <x v="0"/>
    <x v="0"/>
    <n v="299.5"/>
    <x v="0"/>
    <n v="1.1599999999999999"/>
    <x v="1"/>
    <x v="20"/>
    <n v="12.5"/>
    <n v="6.1"/>
  </r>
  <r>
    <x v="0"/>
    <x v="0"/>
    <n v="292.3"/>
    <x v="0"/>
    <n v="1.1000000000000001"/>
    <x v="1"/>
    <x v="39"/>
    <n v="13.3"/>
    <n v="-4.7"/>
  </r>
  <r>
    <x v="0"/>
    <x v="0"/>
    <n v="90.9"/>
    <x v="0"/>
    <n v="0.76"/>
    <x v="1"/>
    <x v="40"/>
    <n v="14.2"/>
    <n v="-3.3"/>
  </r>
  <r>
    <x v="0"/>
    <x v="0"/>
    <n v="1001"/>
    <x v="0"/>
    <n v="1.21"/>
    <x v="0"/>
    <x v="41"/>
    <n v="12.8"/>
    <n v="-2.9"/>
  </r>
  <r>
    <x v="0"/>
    <x v="0"/>
    <n v="588.9"/>
    <x v="0"/>
    <n v="1.1499999999999999"/>
    <x v="0"/>
    <x v="41"/>
    <n v="13.2"/>
    <n v="-2.9"/>
  </r>
  <r>
    <x v="0"/>
    <x v="0"/>
    <n v="4536.1000000000004"/>
    <x v="0"/>
    <n v="0.95"/>
    <x v="2"/>
    <x v="42"/>
    <n v="9.8000000000000007"/>
    <n v="-0.4"/>
  </r>
  <r>
    <x v="0"/>
    <x v="0"/>
    <n v="218.7"/>
    <x v="0"/>
    <n v="1.06"/>
    <x v="0"/>
    <x v="27"/>
    <n v="14.2"/>
    <n v="-1.7"/>
  </r>
  <r>
    <x v="0"/>
    <x v="0"/>
    <n v="346.4"/>
    <x v="0"/>
    <n v="1.33"/>
    <x v="1"/>
    <x v="42"/>
    <n v="13.8"/>
    <n v="-4.7"/>
  </r>
  <r>
    <x v="0"/>
    <x v="0"/>
    <n v="93"/>
    <x v="1"/>
    <n v="1.35"/>
    <x v="2"/>
    <x v="20"/>
    <n v="7.8"/>
    <n v="-1.4"/>
  </r>
  <r>
    <x v="0"/>
    <x v="0"/>
    <n v="107.3"/>
    <x v="1"/>
    <n v="1.35"/>
    <x v="2"/>
    <x v="43"/>
    <n v="8.6999999999999993"/>
    <n v="-1"/>
  </r>
  <r>
    <x v="0"/>
    <x v="0"/>
    <n v="383.7"/>
    <x v="0"/>
    <n v="1.02"/>
    <x v="1"/>
    <x v="44"/>
    <n v="11.3"/>
    <n v="-5.8"/>
  </r>
  <r>
    <x v="0"/>
    <x v="0"/>
    <n v="377.3"/>
    <x v="1"/>
    <n v="1.1499999999999999"/>
    <x v="1"/>
    <x v="41"/>
    <n v="12.5"/>
    <n v="-2.4"/>
  </r>
  <r>
    <x v="0"/>
    <x v="0"/>
    <n v="344.9"/>
    <x v="0"/>
    <n v="1.28"/>
    <x v="1"/>
    <x v="45"/>
    <n v="16.7"/>
    <n v="-7.5"/>
  </r>
  <r>
    <x v="0"/>
    <x v="0"/>
    <n v="107.6"/>
    <x v="1"/>
    <n v="1.44"/>
    <x v="1"/>
    <x v="9"/>
    <n v="10.8"/>
    <n v="-6.4"/>
  </r>
  <r>
    <x v="0"/>
    <x v="0"/>
    <n v="9671"/>
    <x v="0"/>
    <n v="0.56999999999999995"/>
    <x v="0"/>
    <x v="46"/>
    <n v="13.8"/>
    <n v="0.4"/>
  </r>
  <r>
    <x v="0"/>
    <x v="0"/>
    <n v="89.4"/>
    <x v="1"/>
    <n v="1.03"/>
    <x v="0"/>
    <x v="6"/>
    <n v="13.8"/>
    <n v="-1.6"/>
  </r>
  <r>
    <x v="0"/>
    <x v="0"/>
    <n v="128"/>
    <x v="1"/>
    <n v="1.52"/>
    <x v="1"/>
    <x v="47"/>
    <n v="15.5"/>
    <n v="-0.6"/>
  </r>
  <r>
    <x v="0"/>
    <x v="0"/>
    <n v="3857.7"/>
    <x v="1"/>
    <n v="1.3"/>
    <x v="1"/>
    <x v="48"/>
    <n v="12.5"/>
    <n v="-4.2"/>
  </r>
  <r>
    <x v="0"/>
    <x v="0"/>
    <n v="609.79999999999995"/>
    <x v="1"/>
    <n v="1.32"/>
    <x v="0"/>
    <x v="7"/>
    <n v="11.2"/>
    <n v="0.3"/>
  </r>
  <r>
    <x v="0"/>
    <x v="0"/>
    <n v="3150.7"/>
    <x v="1"/>
    <n v="1.26"/>
    <x v="0"/>
    <x v="49"/>
    <n v="14.4"/>
    <n v="-0.3"/>
  </r>
  <r>
    <x v="0"/>
    <x v="0"/>
    <n v="287.5"/>
    <x v="1"/>
    <n v="1.39"/>
    <x v="0"/>
    <x v="50"/>
    <n v="13.3"/>
    <n v="-1.8"/>
  </r>
  <r>
    <x v="0"/>
    <x v="0"/>
    <n v="412.1"/>
    <x v="0"/>
    <n v="0.89"/>
    <x v="1"/>
    <x v="51"/>
    <n v="21"/>
    <n v="-0.6"/>
  </r>
  <r>
    <x v="0"/>
    <x v="0"/>
    <n v="22577.1"/>
    <x v="0"/>
    <n v="0.64"/>
    <x v="0"/>
    <x v="52"/>
    <n v="11.3"/>
    <n v="-3"/>
  </r>
  <r>
    <x v="0"/>
    <x v="0"/>
    <n v="58486.3"/>
    <x v="0"/>
    <n v="0.92"/>
    <x v="2"/>
    <x v="53"/>
    <n v="19.600000000000001"/>
    <n v="6.2"/>
  </r>
  <r>
    <x v="0"/>
    <x v="0"/>
    <n v="6082.8"/>
    <x v="0"/>
    <n v="0.88"/>
    <x v="0"/>
    <x v="54"/>
    <n v="16.2"/>
    <n v="1.9"/>
  </r>
  <r>
    <x v="0"/>
    <x v="0"/>
    <n v="130.1"/>
    <x v="0"/>
    <n v="1.02"/>
    <x v="1"/>
    <x v="55"/>
    <n v="18.899999999999999"/>
    <n v="-2.5"/>
  </r>
  <r>
    <x v="0"/>
    <x v="0"/>
    <n v="26818.3"/>
    <x v="0"/>
    <n v="0.82"/>
    <x v="1"/>
    <x v="56"/>
    <n v="21.6"/>
    <n v="-2.2000000000000002"/>
  </r>
  <r>
    <x v="0"/>
    <x v="0"/>
    <n v="4655.8"/>
    <x v="0"/>
    <n v="0.71"/>
    <x v="1"/>
    <x v="57"/>
    <n v="15.1"/>
    <n v="-1.3"/>
  </r>
  <r>
    <x v="0"/>
    <x v="0"/>
    <n v="664.3"/>
    <x v="0"/>
    <n v="0.75"/>
    <x v="0"/>
    <x v="46"/>
    <n v="12.7"/>
    <n v="-2"/>
  </r>
  <r>
    <x v="0"/>
    <x v="0"/>
    <n v="8208.7000000000007"/>
    <x v="0"/>
    <n v="0.75"/>
    <x v="1"/>
    <x v="58"/>
    <n v="16.899999999999999"/>
    <n v="-1.4"/>
  </r>
  <r>
    <x v="0"/>
    <x v="0"/>
    <n v="800.1"/>
    <x v="0"/>
    <n v="0.81"/>
    <x v="0"/>
    <x v="59"/>
    <n v="15.1"/>
    <n v="7.6"/>
  </r>
  <r>
    <x v="0"/>
    <x v="0"/>
    <n v="877.1"/>
    <x v="0"/>
    <n v="0.82"/>
    <x v="0"/>
    <x v="60"/>
    <n v="14.9"/>
    <n v="1"/>
  </r>
  <r>
    <x v="0"/>
    <x v="0"/>
    <n v="151.80000000000001"/>
    <x v="1"/>
    <n v="1.33"/>
    <x v="1"/>
    <x v="36"/>
    <n v="11.2"/>
    <n v="-4.5"/>
  </r>
  <r>
    <x v="0"/>
    <x v="0"/>
    <n v="889.1"/>
    <x v="0"/>
    <n v="0.92"/>
    <x v="1"/>
    <x v="61"/>
    <n v="13.2"/>
    <n v="-3.3"/>
  </r>
  <r>
    <x v="0"/>
    <x v="0"/>
    <n v="427.8"/>
    <x v="1"/>
    <n v="1.45"/>
    <x v="0"/>
    <x v="43"/>
    <n v="11.4"/>
    <n v="-3.8"/>
  </r>
  <r>
    <x v="0"/>
    <x v="0"/>
    <n v="1001.8"/>
    <x v="1"/>
    <n v="0.96"/>
    <x v="1"/>
    <x v="1"/>
    <n v="11.7"/>
    <n v="-4.4000000000000004"/>
  </r>
  <r>
    <x v="0"/>
    <x v="0"/>
    <n v="97.9"/>
    <x v="1"/>
    <n v="1.51"/>
    <x v="1"/>
    <x v="28"/>
    <n v="23.3"/>
    <n v="-1.4"/>
  </r>
  <r>
    <x v="0"/>
    <x v="0"/>
    <n v="1326.9"/>
    <x v="0"/>
    <n v="1.53"/>
    <x v="1"/>
    <x v="54"/>
    <n v="14.9"/>
    <n v="-5.3"/>
  </r>
  <r>
    <x v="0"/>
    <x v="0"/>
    <n v="209.5"/>
    <x v="1"/>
    <n v="0.85"/>
    <x v="1"/>
    <x v="41"/>
    <n v="15.3"/>
    <n v="-4.5999999999999996"/>
  </r>
  <r>
    <x v="0"/>
    <x v="0"/>
    <n v="94.6"/>
    <x v="1"/>
    <n v="1.64"/>
    <x v="1"/>
    <x v="10"/>
    <n v="24.5"/>
    <n v="5"/>
  </r>
  <r>
    <x v="0"/>
    <x v="0"/>
    <n v="82.7"/>
    <x v="0"/>
    <n v="0.27"/>
    <x v="0"/>
    <x v="27"/>
    <n v="11.5"/>
    <n v="-1.3"/>
  </r>
  <r>
    <x v="0"/>
    <x v="0"/>
    <n v="362.2"/>
    <x v="1"/>
    <n v="1.39"/>
    <x v="0"/>
    <x v="62"/>
    <n v="11.2"/>
    <n v="2.6"/>
  </r>
  <r>
    <x v="0"/>
    <x v="0"/>
    <n v="199"/>
    <x v="1"/>
    <n v="1.1100000000000001"/>
    <x v="1"/>
    <x v="63"/>
    <n v="14.9"/>
    <n v="-2.8"/>
  </r>
  <r>
    <x v="0"/>
    <x v="0"/>
    <n v="85.6"/>
    <x v="0"/>
    <n v="2.2400000000000002"/>
    <x v="1"/>
    <x v="62"/>
    <n v="12.6"/>
    <n v="-5.8"/>
  </r>
  <r>
    <x v="0"/>
    <x v="0"/>
    <n v="138.69999999999999"/>
    <x v="1"/>
    <n v="1.44"/>
    <x v="1"/>
    <x v="64"/>
    <n v="10"/>
    <n v="-4.0999999999999996"/>
  </r>
  <r>
    <x v="0"/>
    <x v="0"/>
    <n v="130.4"/>
    <x v="1"/>
    <n v="1.5"/>
    <x v="1"/>
    <x v="65"/>
    <n v="18.7"/>
    <n v="-7.6"/>
  </r>
  <r>
    <x v="0"/>
    <x v="0"/>
    <n v="71536.399999999994"/>
    <x v="1"/>
    <n v="0.66"/>
    <x v="0"/>
    <x v="66"/>
    <n v="19.3"/>
    <n v="3.1"/>
  </r>
  <r>
    <x v="0"/>
    <x v="0"/>
    <n v="810.5"/>
    <x v="1"/>
    <n v="0.88"/>
    <x v="0"/>
    <x v="67"/>
    <n v="9.9"/>
    <n v="-4"/>
  </r>
  <r>
    <x v="0"/>
    <x v="0"/>
    <n v="7721.4"/>
    <x v="0"/>
    <n v="0.67"/>
    <x v="1"/>
    <x v="68"/>
    <n v="17.600000000000001"/>
    <n v="-1.5"/>
  </r>
  <r>
    <x v="0"/>
    <x v="0"/>
    <n v="360.7"/>
    <x v="1"/>
    <n v="1.18"/>
    <x v="1"/>
    <x v="48"/>
    <n v="14.5"/>
    <n v="0.8"/>
  </r>
  <r>
    <x v="0"/>
    <x v="0"/>
    <n v="242.2"/>
    <x v="1"/>
    <n v="1.26"/>
    <x v="0"/>
    <x v="69"/>
    <n v="13"/>
    <n v="0.5"/>
  </r>
  <r>
    <x v="0"/>
    <x v="0"/>
    <n v="55.3"/>
    <x v="1"/>
    <n v="1.21"/>
    <x v="1"/>
    <x v="70"/>
    <n v="14.6"/>
    <n v="-5"/>
  </r>
  <r>
    <x v="0"/>
    <x v="0"/>
    <n v="109.5"/>
    <x v="1"/>
    <n v="1.43"/>
    <x v="1"/>
    <x v="52"/>
    <n v="16.100000000000001"/>
    <n v="-9.3000000000000007"/>
  </r>
  <r>
    <x v="0"/>
    <x v="0"/>
    <n v="5195"/>
    <x v="0"/>
    <n v="0.2"/>
    <x v="1"/>
    <x v="71"/>
    <n v="13"/>
    <n v="-3.8"/>
  </r>
  <r>
    <x v="0"/>
    <x v="0"/>
    <n v="181.4"/>
    <x v="0"/>
    <n v="0.25"/>
    <x v="1"/>
    <x v="5"/>
    <n v="13.5"/>
    <n v="-3.4"/>
  </r>
  <r>
    <x v="0"/>
    <x v="0"/>
    <n v="3124.6"/>
    <x v="0"/>
    <n v="0.18"/>
    <x v="0"/>
    <x v="72"/>
    <n v="11.3"/>
    <n v="-1.7"/>
  </r>
  <r>
    <x v="0"/>
    <x v="0"/>
    <n v="153.80000000000001"/>
    <x v="1"/>
    <n v="1.5"/>
    <x v="0"/>
    <x v="73"/>
    <n v="16"/>
    <n v="-0.8"/>
  </r>
  <r>
    <x v="0"/>
    <x v="0"/>
    <n v="67.7"/>
    <x v="0"/>
    <n v="2.35"/>
    <x v="1"/>
    <x v="3"/>
    <n v="13"/>
    <n v="-6.5"/>
  </r>
  <r>
    <x v="0"/>
    <x v="0"/>
    <n v="1291.9000000000001"/>
    <x v="1"/>
    <n v="1.32"/>
    <x v="2"/>
    <x v="74"/>
    <n v="9.6999999999999993"/>
    <n v="1"/>
  </r>
  <r>
    <x v="0"/>
    <x v="0"/>
    <n v="11389.1"/>
    <x v="0"/>
    <n v="0.9"/>
    <x v="1"/>
    <x v="52"/>
    <n v="12.8"/>
    <n v="-5.2"/>
  </r>
  <r>
    <x v="0"/>
    <x v="0"/>
    <n v="1294.8"/>
    <x v="0"/>
    <n v="1.1599999999999999"/>
    <x v="0"/>
    <x v="75"/>
    <n v="17"/>
    <n v="1.1000000000000001"/>
  </r>
  <r>
    <x v="0"/>
    <x v="0"/>
    <n v="244.2"/>
    <x v="0"/>
    <n v="1.2"/>
    <x v="0"/>
    <x v="76"/>
    <n v="15.8"/>
    <n v="1.7"/>
  </r>
  <r>
    <x v="0"/>
    <x v="0"/>
    <n v="202"/>
    <x v="0"/>
    <n v="1.1599999999999999"/>
    <x v="1"/>
    <x v="52"/>
    <n v="12.2"/>
    <n v="-4.4000000000000004"/>
  </r>
  <r>
    <x v="0"/>
    <x v="0"/>
    <n v="564.79999999999995"/>
    <x v="0"/>
    <n v="0.56999999999999995"/>
    <x v="0"/>
    <x v="77"/>
    <n v="17.2"/>
    <n v="1.2"/>
  </r>
  <r>
    <x v="0"/>
    <x v="0"/>
    <n v="55.1"/>
    <x v="0"/>
    <n v="1.02"/>
    <x v="0"/>
    <x v="78"/>
    <n v="15.6"/>
    <n v="0.9"/>
  </r>
  <r>
    <x v="0"/>
    <x v="0"/>
    <n v="735.7"/>
    <x v="0"/>
    <n v="0.66"/>
    <x v="1"/>
    <x v="79"/>
    <n v="12.8"/>
    <n v="-4.5"/>
  </r>
  <r>
    <x v="0"/>
    <x v="0"/>
    <n v="6022.4"/>
    <x v="0"/>
    <n v="0.92"/>
    <x v="0"/>
    <x v="80"/>
    <n v="16.2"/>
    <n v="1.1000000000000001"/>
  </r>
  <r>
    <x v="0"/>
    <x v="0"/>
    <n v="4806.7"/>
    <x v="0"/>
    <n v="0.97"/>
    <x v="1"/>
    <x v="69"/>
    <n v="16.100000000000001"/>
    <n v="-4.9000000000000004"/>
  </r>
  <r>
    <x v="0"/>
    <x v="0"/>
    <n v="2334.1999999999998"/>
    <x v="0"/>
    <n v="1.03"/>
    <x v="1"/>
    <x v="66"/>
    <n v="17.8"/>
    <n v="-4.4000000000000004"/>
  </r>
  <r>
    <x v="0"/>
    <x v="0"/>
    <n v="9816.6"/>
    <x v="0"/>
    <n v="0.89"/>
    <x v="1"/>
    <x v="81"/>
    <n v="19.3"/>
    <n v="-1.8"/>
  </r>
  <r>
    <x v="0"/>
    <x v="0"/>
    <n v="1336.2"/>
    <x v="1"/>
    <n v="1.06"/>
    <x v="1"/>
    <x v="39"/>
    <n v="17.2"/>
    <n v="-2.1"/>
  </r>
  <r>
    <x v="0"/>
    <x v="0"/>
    <n v="2372.8000000000002"/>
    <x v="0"/>
    <n v="0.85"/>
    <x v="2"/>
    <x v="82"/>
    <n v="6.7"/>
    <n v="1.6"/>
  </r>
  <r>
    <x v="0"/>
    <x v="0"/>
    <n v="231.2"/>
    <x v="1"/>
    <n v="1.24"/>
    <x v="1"/>
    <x v="83"/>
    <n v="12.4"/>
    <n v="-4.2"/>
  </r>
  <r>
    <x v="0"/>
    <x v="0"/>
    <n v="147.1"/>
    <x v="1"/>
    <n v="1.84"/>
    <x v="1"/>
    <x v="84"/>
    <n v="12"/>
    <n v="-8.5"/>
  </r>
  <r>
    <x v="0"/>
    <x v="0"/>
    <n v="153.1"/>
    <x v="0"/>
    <n v="1.25"/>
    <x v="0"/>
    <x v="27"/>
    <n v="15.3"/>
    <n v="1.1000000000000001"/>
  </r>
  <r>
    <x v="0"/>
    <x v="0"/>
    <n v="416.2"/>
    <x v="0"/>
    <n v="1.87"/>
    <x v="1"/>
    <x v="85"/>
    <n v="21.6"/>
    <n v="8.8000000000000007"/>
  </r>
  <r>
    <x v="0"/>
    <x v="0"/>
    <n v="106.7"/>
    <x v="0"/>
    <n v="0.85"/>
    <x v="1"/>
    <x v="57"/>
    <n v="19.399999999999999"/>
    <n v="-0.2"/>
  </r>
  <r>
    <x v="0"/>
    <x v="0"/>
    <n v="98"/>
    <x v="1"/>
    <n v="1.65"/>
    <x v="1"/>
    <x v="86"/>
    <n v="12.4"/>
    <n v="-8.3000000000000007"/>
  </r>
  <r>
    <x v="0"/>
    <x v="0"/>
    <n v="308.89999999999998"/>
    <x v="0"/>
    <n v="0.93"/>
    <x v="1"/>
    <x v="87"/>
    <n v="16.2"/>
    <n v="-3.7"/>
  </r>
  <r>
    <x v="0"/>
    <x v="0"/>
    <n v="1030"/>
    <x v="0"/>
    <n v="2"/>
    <x v="1"/>
    <x v="88"/>
    <n v="11.3"/>
    <n v="-6.7"/>
  </r>
  <r>
    <x v="0"/>
    <x v="0"/>
    <n v="105.7"/>
    <x v="0"/>
    <n v="1.34"/>
    <x v="1"/>
    <x v="72"/>
    <n v="10.9"/>
    <n v="-8.3000000000000007"/>
  </r>
  <r>
    <x v="0"/>
    <x v="0"/>
    <n v="236.3"/>
    <x v="0"/>
    <n v="1.26"/>
    <x v="0"/>
    <x v="5"/>
    <n v="12.5"/>
    <n v="-2.1"/>
  </r>
  <r>
    <x v="0"/>
    <x v="0"/>
    <n v="427.6"/>
    <x v="0"/>
    <n v="1.36"/>
    <x v="0"/>
    <x v="89"/>
    <n v="25.2"/>
    <n v="7.1"/>
  </r>
  <r>
    <x v="0"/>
    <x v="0"/>
    <n v="3965.1"/>
    <x v="0"/>
    <n v="1.25"/>
    <x v="0"/>
    <x v="90"/>
    <n v="17.2"/>
    <n v="1.2"/>
  </r>
  <r>
    <x v="0"/>
    <x v="0"/>
    <n v="2245.1999999999998"/>
    <x v="0"/>
    <n v="1.26"/>
    <x v="0"/>
    <x v="91"/>
    <n v="17.2"/>
    <n v="1.3"/>
  </r>
  <r>
    <x v="0"/>
    <x v="0"/>
    <n v="146.4"/>
    <x v="0"/>
    <n v="1.3"/>
    <x v="0"/>
    <x v="91"/>
    <n v="10.1"/>
    <n v="-2.5"/>
  </r>
  <r>
    <x v="0"/>
    <x v="0"/>
    <n v="4771.2"/>
    <x v="0"/>
    <n v="0.92"/>
    <x v="1"/>
    <x v="67"/>
    <n v="11.8"/>
    <n v="5.5"/>
  </r>
  <r>
    <x v="0"/>
    <x v="0"/>
    <n v="20458.3"/>
    <x v="0"/>
    <n v="0.2"/>
    <x v="1"/>
    <x v="92"/>
    <n v="18.5"/>
    <n v="7"/>
  </r>
  <r>
    <x v="0"/>
    <x v="0"/>
    <n v="894.2"/>
    <x v="0"/>
    <n v="1.1100000000000001"/>
    <x v="0"/>
    <x v="93"/>
    <n v="15.2"/>
    <n v="1.2"/>
  </r>
  <r>
    <x v="0"/>
    <x v="0"/>
    <n v="135"/>
    <x v="0"/>
    <n v="1.32"/>
    <x v="0"/>
    <x v="30"/>
    <n v="15.8"/>
    <n v="-0.1"/>
  </r>
  <r>
    <x v="0"/>
    <x v="0"/>
    <n v="747.9"/>
    <x v="0"/>
    <n v="1"/>
    <x v="0"/>
    <x v="34"/>
    <n v="12.7"/>
    <n v="-1.8"/>
  </r>
  <r>
    <x v="0"/>
    <x v="0"/>
    <n v="1161.3"/>
    <x v="0"/>
    <n v="1.94"/>
    <x v="0"/>
    <x v="18"/>
    <n v="13.3"/>
    <n v="-4"/>
  </r>
  <r>
    <x v="0"/>
    <x v="0"/>
    <n v="135.5"/>
    <x v="0"/>
    <n v="2.16"/>
    <x v="0"/>
    <x v="8"/>
    <n v="16.8"/>
    <n v="1"/>
  </r>
  <r>
    <x v="0"/>
    <x v="0"/>
    <n v="961.2"/>
    <x v="1"/>
    <n v="1.2"/>
    <x v="1"/>
    <x v="31"/>
    <n v="13.3"/>
    <n v="-5.4"/>
  </r>
  <r>
    <x v="0"/>
    <x v="0"/>
    <n v="634.6"/>
    <x v="1"/>
    <n v="1.28"/>
    <x v="1"/>
    <x v="3"/>
    <n v="12.5"/>
    <n v="-5"/>
  </r>
  <r>
    <x v="0"/>
    <x v="0"/>
    <n v="2359.9"/>
    <x v="1"/>
    <n v="1.26"/>
    <x v="1"/>
    <x v="70"/>
    <n v="17.399999999999999"/>
    <n v="-5"/>
  </r>
  <r>
    <x v="0"/>
    <x v="0"/>
    <n v="417.7"/>
    <x v="1"/>
    <n v="0.94"/>
    <x v="1"/>
    <x v="15"/>
    <n v="12.9"/>
    <n v="-5.3"/>
  </r>
  <r>
    <x v="0"/>
    <x v="0"/>
    <n v="507.1"/>
    <x v="1"/>
    <n v="1.28"/>
    <x v="1"/>
    <x v="31"/>
    <n v="11.1"/>
    <n v="6.3"/>
  </r>
  <r>
    <x v="0"/>
    <x v="0"/>
    <n v="245.7"/>
    <x v="0"/>
    <n v="2.17"/>
    <x v="0"/>
    <x v="94"/>
    <n v="18"/>
    <n v="-2.8"/>
  </r>
  <r>
    <x v="0"/>
    <x v="0"/>
    <n v="1340.6"/>
    <x v="0"/>
    <n v="1.73"/>
    <x v="0"/>
    <x v="95"/>
    <n v="13"/>
    <n v="-4.2"/>
  </r>
  <r>
    <x v="0"/>
    <x v="0"/>
    <n v="366.9"/>
    <x v="1"/>
    <n v="1.1599999999999999"/>
    <x v="1"/>
    <x v="87"/>
    <n v="16.399999999999999"/>
    <n v="-0.8"/>
  </r>
  <r>
    <x v="0"/>
    <x v="0"/>
    <n v="52.9"/>
    <x v="0"/>
    <n v="1"/>
    <x v="1"/>
    <x v="96"/>
    <n v="18.100000000000001"/>
    <n v="-0.1"/>
  </r>
  <r>
    <x v="0"/>
    <x v="0"/>
    <n v="861.8"/>
    <x v="0"/>
    <n v="0.77"/>
    <x v="1"/>
    <x v="97"/>
    <n v="16.399999999999999"/>
    <n v="-0.6"/>
  </r>
  <r>
    <x v="0"/>
    <x v="0"/>
    <n v="264.8"/>
    <x v="0"/>
    <n v="1"/>
    <x v="0"/>
    <x v="67"/>
    <n v="9.5"/>
    <n v="-6.2"/>
  </r>
  <r>
    <x v="0"/>
    <x v="0"/>
    <n v="69.5"/>
    <x v="0"/>
    <n v="2.23"/>
    <x v="0"/>
    <x v="98"/>
    <n v="6.7"/>
    <n v="-6.8"/>
  </r>
  <r>
    <x v="0"/>
    <x v="0"/>
    <n v="129.4"/>
    <x v="0"/>
    <n v="1.32"/>
    <x v="1"/>
    <x v="17"/>
    <n v="13.9"/>
    <n v="-5.5"/>
  </r>
  <r>
    <x v="0"/>
    <x v="0"/>
    <n v="152.80000000000001"/>
    <x v="0"/>
    <n v="1.46"/>
    <x v="1"/>
    <x v="35"/>
    <n v="14.6"/>
    <n v="-7.8"/>
  </r>
  <r>
    <x v="0"/>
    <x v="0"/>
    <n v="160"/>
    <x v="0"/>
    <n v="1.53"/>
    <x v="1"/>
    <x v="99"/>
    <n v="13.2"/>
    <n v="-10.8"/>
  </r>
  <r>
    <x v="0"/>
    <x v="0"/>
    <n v="5710.7"/>
    <x v="1"/>
    <n v="1.06"/>
    <x v="1"/>
    <x v="83"/>
    <n v="13"/>
    <n v="-1.5"/>
  </r>
  <r>
    <x v="0"/>
    <x v="0"/>
    <n v="124.9"/>
    <x v="1"/>
    <n v="1.42"/>
    <x v="1"/>
    <x v="100"/>
    <n v="18.100000000000001"/>
    <n v="-8"/>
  </r>
  <r>
    <x v="0"/>
    <x v="0"/>
    <n v="2317.3000000000002"/>
    <x v="1"/>
    <n v="0.89"/>
    <x v="0"/>
    <x v="18"/>
    <n v="14.8"/>
    <n v="2.2000000000000002"/>
  </r>
  <r>
    <x v="0"/>
    <x v="0"/>
    <n v="1075.3"/>
    <x v="1"/>
    <n v="1.1499999999999999"/>
    <x v="1"/>
    <x v="58"/>
    <n v="10.1"/>
    <n v="-5.6"/>
  </r>
  <r>
    <x v="0"/>
    <x v="0"/>
    <n v="133.30000000000001"/>
    <x v="0"/>
    <n v="1.17"/>
    <x v="1"/>
    <x v="14"/>
    <n v="13"/>
    <n v="-3.6"/>
  </r>
  <r>
    <x v="0"/>
    <x v="0"/>
    <n v="208.3"/>
    <x v="0"/>
    <n v="1.1499999999999999"/>
    <x v="1"/>
    <x v="101"/>
    <n v="10.4"/>
    <n v="-7.3"/>
  </r>
  <r>
    <x v="0"/>
    <x v="0"/>
    <n v="59.1"/>
    <x v="0"/>
    <n v="1.03"/>
    <x v="0"/>
    <x v="86"/>
    <n v="12.8"/>
    <n v="0.1"/>
  </r>
  <r>
    <x v="0"/>
    <x v="0"/>
    <n v="140.19999999999999"/>
    <x v="1"/>
    <n v="1.43"/>
    <x v="1"/>
    <x v="86"/>
    <n v="18.3"/>
    <n v="-2.9"/>
  </r>
  <r>
    <x v="0"/>
    <x v="0"/>
    <n v="595.79999999999995"/>
    <x v="1"/>
    <n v="1.34"/>
    <x v="1"/>
    <x v="44"/>
    <n v="10.8"/>
    <n v="-8"/>
  </r>
  <r>
    <x v="0"/>
    <x v="0"/>
    <n v="94.1"/>
    <x v="1"/>
    <n v="1.31"/>
    <x v="1"/>
    <x v="82"/>
    <n v="8.5"/>
    <n v="-5"/>
  </r>
  <r>
    <x v="0"/>
    <x v="0"/>
    <n v="54.5"/>
    <x v="1"/>
    <n v="1.6"/>
    <x v="1"/>
    <x v="72"/>
    <n v="12.8"/>
    <n v="-9.3000000000000007"/>
  </r>
  <r>
    <x v="0"/>
    <x v="0"/>
    <n v="115.5"/>
    <x v="1"/>
    <n v="1.56"/>
    <x v="1"/>
    <x v="102"/>
    <n v="12.8"/>
    <n v="-7.8"/>
  </r>
  <r>
    <x v="0"/>
    <x v="0"/>
    <n v="59.4"/>
    <x v="1"/>
    <n v="1.25"/>
    <x v="1"/>
    <x v="2"/>
    <n v="9.5"/>
    <n v="-2.7"/>
  </r>
  <r>
    <x v="0"/>
    <x v="0"/>
    <n v="412.2"/>
    <x v="1"/>
    <n v="1.37"/>
    <x v="1"/>
    <x v="103"/>
    <n v="11.5"/>
    <n v="-6.1"/>
  </r>
  <r>
    <x v="0"/>
    <x v="0"/>
    <n v="467.7"/>
    <x v="0"/>
    <n v="0.94"/>
    <x v="1"/>
    <x v="104"/>
    <n v="17.100000000000001"/>
    <n v="-1.8"/>
  </r>
  <r>
    <x v="0"/>
    <x v="0"/>
    <n v="349.3"/>
    <x v="0"/>
    <n v="1.37"/>
    <x v="1"/>
    <x v="105"/>
    <n v="31.3"/>
    <n v="-26.5"/>
  </r>
  <r>
    <x v="0"/>
    <x v="0"/>
    <n v="582.4"/>
    <x v="1"/>
    <n v="1.43"/>
    <x v="1"/>
    <x v="69"/>
    <n v="14.9"/>
    <n v="-5.7"/>
  </r>
  <r>
    <x v="0"/>
    <x v="0"/>
    <n v="416.2"/>
    <x v="1"/>
    <n v="1.37"/>
    <x v="1"/>
    <x v="43"/>
    <n v="9.1"/>
    <n v="-9.1999999999999993"/>
  </r>
  <r>
    <x v="0"/>
    <x v="0"/>
    <n v="2201.1999999999998"/>
    <x v="1"/>
    <n v="1.07"/>
    <x v="1"/>
    <x v="100"/>
    <n v="16.100000000000001"/>
    <n v="-2.1"/>
  </r>
  <r>
    <x v="0"/>
    <x v="0"/>
    <n v="6943.9"/>
    <x v="1"/>
    <n v="1.08"/>
    <x v="1"/>
    <x v="63"/>
    <n v="11.3"/>
    <n v="-4.7"/>
  </r>
  <r>
    <x v="0"/>
    <x v="0"/>
    <n v="55.8"/>
    <x v="0"/>
    <n v="1.77"/>
    <x v="0"/>
    <x v="57"/>
    <n v="12.4"/>
    <n v="-2.5"/>
  </r>
  <r>
    <x v="0"/>
    <x v="0"/>
    <n v="385.8"/>
    <x v="0"/>
    <n v="1.1399999999999999"/>
    <x v="0"/>
    <x v="106"/>
    <n v="16.2"/>
    <n v="0.8"/>
  </r>
  <r>
    <x v="0"/>
    <x v="0"/>
    <n v="208.9"/>
    <x v="0"/>
    <n v="1.49"/>
    <x v="1"/>
    <x v="106"/>
    <n v="21.6"/>
    <n v="0.7"/>
  </r>
  <r>
    <x v="0"/>
    <x v="0"/>
    <n v="130.69999999999999"/>
    <x v="0"/>
    <n v="1.17"/>
    <x v="0"/>
    <x v="46"/>
    <n v="12.4"/>
    <n v="-3.9"/>
  </r>
  <r>
    <x v="0"/>
    <x v="0"/>
    <n v="576"/>
    <x v="0"/>
    <n v="1.67"/>
    <x v="1"/>
    <x v="105"/>
    <n v="30.5"/>
    <n v="26.5"/>
  </r>
  <r>
    <x v="0"/>
    <x v="0"/>
    <n v="1047.8"/>
    <x v="0"/>
    <n v="1.2"/>
    <x v="1"/>
    <x v="31"/>
    <n v="17.600000000000001"/>
    <n v="-8.1999999999999993"/>
  </r>
  <r>
    <x v="0"/>
    <x v="0"/>
    <n v="606.79999999999995"/>
    <x v="0"/>
    <n v="0.75"/>
    <x v="0"/>
    <x v="81"/>
    <n v="16.8"/>
    <n v="1.1000000000000001"/>
  </r>
  <r>
    <x v="0"/>
    <x v="0"/>
    <n v="113.1"/>
    <x v="0"/>
    <n v="1.1499999999999999"/>
    <x v="0"/>
    <x v="60"/>
    <n v="12.6"/>
    <n v="0.4"/>
  </r>
  <r>
    <x v="0"/>
    <x v="0"/>
    <n v="385.8"/>
    <x v="1"/>
    <n v="1.27"/>
    <x v="0"/>
    <x v="107"/>
    <n v="12.4"/>
    <n v="-1.8"/>
  </r>
  <r>
    <x v="0"/>
    <x v="0"/>
    <n v="2266"/>
    <x v="1"/>
    <n v="1.19"/>
    <x v="1"/>
    <x v="49"/>
    <n v="12.4"/>
    <n v="-5.5"/>
  </r>
  <r>
    <x v="0"/>
    <x v="0"/>
    <n v="5950.1"/>
    <x v="1"/>
    <n v="0.95"/>
    <x v="0"/>
    <x v="15"/>
    <n v="9"/>
    <n v="-3"/>
  </r>
  <r>
    <x v="0"/>
    <x v="0"/>
    <n v="418.9"/>
    <x v="1"/>
    <n v="1.1299999999999999"/>
    <x v="0"/>
    <x v="88"/>
    <n v="16.8"/>
    <n v="0.5"/>
  </r>
  <r>
    <x v="0"/>
    <x v="0"/>
    <n v="903.2"/>
    <x v="1"/>
    <n v="0.81"/>
    <x v="1"/>
    <x v="108"/>
    <n v="13.8"/>
    <n v="-3.7"/>
  </r>
  <r>
    <x v="0"/>
    <x v="0"/>
    <n v="340"/>
    <x v="0"/>
    <n v="1.06"/>
    <x v="1"/>
    <x v="18"/>
    <n v="12.2"/>
    <n v="-5.0999999999999996"/>
  </r>
  <r>
    <x v="0"/>
    <x v="0"/>
    <n v="379.9"/>
    <x v="1"/>
    <n v="1.3"/>
    <x v="0"/>
    <x v="72"/>
    <n v="10.5"/>
    <n v="-1.9"/>
  </r>
  <r>
    <x v="0"/>
    <x v="0"/>
    <n v="397.9"/>
    <x v="1"/>
    <n v="1.36"/>
    <x v="1"/>
    <x v="2"/>
    <n v="13.6"/>
    <n v="-5.5"/>
  </r>
  <r>
    <x v="0"/>
    <x v="0"/>
    <n v="71"/>
    <x v="1"/>
    <n v="0.65"/>
    <x v="0"/>
    <x v="4"/>
    <n v="10.5"/>
    <n v="-2.4"/>
  </r>
  <r>
    <x v="0"/>
    <x v="0"/>
    <n v="76.8"/>
    <x v="0"/>
    <n v="1"/>
    <x v="1"/>
    <x v="32"/>
    <n v="16"/>
    <n v="-4.8"/>
  </r>
  <r>
    <x v="0"/>
    <x v="0"/>
    <n v="101.2"/>
    <x v="1"/>
    <n v="1.19"/>
    <x v="1"/>
    <x v="16"/>
    <n v="11.9"/>
    <n v="-4.8"/>
  </r>
  <r>
    <x v="0"/>
    <x v="0"/>
    <n v="159.80000000000001"/>
    <x v="1"/>
    <n v="1.04"/>
    <x v="0"/>
    <x v="109"/>
    <n v="6.7"/>
    <n v="-4.3"/>
  </r>
  <r>
    <x v="0"/>
    <x v="0"/>
    <n v="2038.8"/>
    <x v="1"/>
    <n v="1.1499999999999999"/>
    <x v="1"/>
    <x v="71"/>
    <n v="15.6"/>
    <n v="0.1"/>
  </r>
  <r>
    <x v="0"/>
    <x v="0"/>
    <n v="196.3"/>
    <x v="0"/>
    <n v="1.98"/>
    <x v="1"/>
    <x v="110"/>
    <n v="18.3"/>
    <n v="-2.6"/>
  </r>
  <r>
    <x v="0"/>
    <x v="0"/>
    <n v="54.2"/>
    <x v="0"/>
    <n v="2.23"/>
    <x v="0"/>
    <x v="111"/>
    <n v="8.6999999999999993"/>
    <n v="-4.3"/>
  </r>
  <r>
    <x v="0"/>
    <x v="0"/>
    <n v="298.7"/>
    <x v="0"/>
    <n v="2.44"/>
    <x v="0"/>
    <x v="112"/>
    <n v="16"/>
    <n v="0.4"/>
  </r>
  <r>
    <x v="0"/>
    <x v="0"/>
    <n v="159.80000000000001"/>
    <x v="0"/>
    <n v="2.67"/>
    <x v="1"/>
    <x v="16"/>
    <n v="9"/>
    <n v="-8.9"/>
  </r>
  <r>
    <x v="0"/>
    <x v="0"/>
    <n v="138.80000000000001"/>
    <x v="0"/>
    <n v="0.21"/>
    <x v="1"/>
    <x v="4"/>
    <n v="11.5"/>
    <n v="-6.8"/>
  </r>
  <r>
    <x v="0"/>
    <x v="0"/>
    <n v="57.2"/>
    <x v="1"/>
    <n v="1.59"/>
    <x v="1"/>
    <x v="64"/>
    <n v="10.3"/>
    <n v="-5.5"/>
  </r>
  <r>
    <x v="0"/>
    <x v="0"/>
    <n v="769.2"/>
    <x v="1"/>
    <n v="1.58"/>
    <x v="0"/>
    <x v="19"/>
    <n v="15.1"/>
    <n v="-0.1"/>
  </r>
  <r>
    <x v="0"/>
    <x v="0"/>
    <n v="7842.1"/>
    <x v="0"/>
    <n v="0.88"/>
    <x v="0"/>
    <x v="34"/>
    <n v="14.5"/>
    <n v="-0.5"/>
  </r>
  <r>
    <x v="0"/>
    <x v="0"/>
    <n v="10749.2"/>
    <x v="0"/>
    <n v="0.74"/>
    <x v="0"/>
    <x v="41"/>
    <n v="15.5"/>
    <n v="1.4"/>
  </r>
  <r>
    <x v="0"/>
    <x v="0"/>
    <n v="873"/>
    <x v="0"/>
    <n v="0.92"/>
    <x v="1"/>
    <x v="79"/>
    <n v="16.2"/>
    <n v="-0.3"/>
  </r>
  <r>
    <x v="0"/>
    <x v="0"/>
    <n v="71.8"/>
    <x v="0"/>
    <n v="1.01"/>
    <x v="0"/>
    <x v="65"/>
    <n v="11.1"/>
    <n v="-2.1"/>
  </r>
  <r>
    <x v="0"/>
    <x v="0"/>
    <n v="472"/>
    <x v="1"/>
    <n v="1.6"/>
    <x v="1"/>
    <x v="107"/>
    <n v="18.3"/>
    <n v="-3.8"/>
  </r>
  <r>
    <x v="0"/>
    <x v="0"/>
    <n v="75.3"/>
    <x v="1"/>
    <n v="1.5"/>
    <x v="0"/>
    <x v="113"/>
    <n v="19.5"/>
    <n v="1.5"/>
  </r>
  <r>
    <x v="0"/>
    <x v="0"/>
    <n v="3312.6"/>
    <x v="0"/>
    <n v="0.86"/>
    <x v="1"/>
    <x v="43"/>
    <n v="20.7"/>
    <n v="-0.2"/>
  </r>
  <r>
    <x v="0"/>
    <x v="0"/>
    <n v="560.1"/>
    <x v="0"/>
    <n v="0.45"/>
    <x v="1"/>
    <x v="48"/>
    <n v="12.7"/>
    <n v="-5.0999999999999996"/>
  </r>
  <r>
    <x v="0"/>
    <x v="0"/>
    <n v="52.7"/>
    <x v="1"/>
    <n v="1.6"/>
    <x v="1"/>
    <x v="114"/>
    <n v="10.4"/>
    <n v="-6"/>
  </r>
  <r>
    <x v="0"/>
    <x v="0"/>
    <n v="88.7"/>
    <x v="1"/>
    <n v="1.68"/>
    <x v="1"/>
    <x v="115"/>
    <n v="18.3"/>
    <n v="10"/>
  </r>
  <r>
    <x v="0"/>
    <x v="0"/>
    <n v="614.5"/>
    <x v="1"/>
    <n v="1.26"/>
    <x v="1"/>
    <x v="116"/>
    <n v="22.7"/>
    <n v="0.7"/>
  </r>
  <r>
    <x v="0"/>
    <x v="0"/>
    <n v="353.7"/>
    <x v="0"/>
    <n v="1.29"/>
    <x v="1"/>
    <x v="117"/>
    <n v="20.399999999999999"/>
    <n v="1.7"/>
  </r>
  <r>
    <x v="0"/>
    <x v="0"/>
    <n v="850"/>
    <x v="0"/>
    <n v="0.97"/>
    <x v="1"/>
    <x v="118"/>
    <n v="14.2"/>
    <n v="-4.0999999999999996"/>
  </r>
  <r>
    <x v="0"/>
    <x v="0"/>
    <n v="1139.4000000000001"/>
    <x v="0"/>
    <n v="1.02"/>
    <x v="1"/>
    <x v="88"/>
    <n v="16.600000000000001"/>
    <n v="-6"/>
  </r>
  <r>
    <x v="0"/>
    <x v="0"/>
    <n v="244.8"/>
    <x v="0"/>
    <n v="1.45"/>
    <x v="1"/>
    <x v="8"/>
    <n v="16.7"/>
    <n v="-5.5"/>
  </r>
  <r>
    <x v="0"/>
    <x v="0"/>
    <n v="966.7"/>
    <x v="0"/>
    <n v="1"/>
    <x v="1"/>
    <x v="90"/>
    <n v="15.5"/>
    <n v="-4.3"/>
  </r>
  <r>
    <x v="0"/>
    <x v="0"/>
    <n v="133.80000000000001"/>
    <x v="0"/>
    <n v="0.8"/>
    <x v="1"/>
    <x v="1"/>
    <n v="18"/>
    <n v="-7.5"/>
  </r>
  <r>
    <x v="0"/>
    <x v="0"/>
    <n v="218.1"/>
    <x v="0"/>
    <n v="1.1299999999999999"/>
    <x v="0"/>
    <x v="119"/>
    <n v="12.9"/>
    <n v="-1.3"/>
  </r>
  <r>
    <x v="0"/>
    <x v="0"/>
    <n v="307.89999999999998"/>
    <x v="0"/>
    <n v="1.1599999999999999"/>
    <x v="1"/>
    <x v="54"/>
    <n v="11.5"/>
    <n v="-2"/>
  </r>
  <r>
    <x v="0"/>
    <x v="0"/>
    <n v="3255.1"/>
    <x v="1"/>
    <n v="1.1399999999999999"/>
    <x v="1"/>
    <x v="120"/>
    <n v="13.8"/>
    <n v="-7.9"/>
  </r>
  <r>
    <x v="0"/>
    <x v="0"/>
    <n v="1153.4000000000001"/>
    <x v="1"/>
    <n v="1.1100000000000001"/>
    <x v="1"/>
    <x v="46"/>
    <n v="11.8"/>
    <n v="-4.8"/>
  </r>
  <r>
    <x v="0"/>
    <x v="0"/>
    <n v="188.6"/>
    <x v="1"/>
    <n v="1.5"/>
    <x v="1"/>
    <x v="121"/>
    <n v="15"/>
    <n v="-1.6"/>
  </r>
  <r>
    <x v="0"/>
    <x v="0"/>
    <n v="65.3"/>
    <x v="0"/>
    <n v="0.72"/>
    <x v="0"/>
    <x v="61"/>
    <n v="12.6"/>
    <n v="0"/>
  </r>
  <r>
    <x v="0"/>
    <x v="0"/>
    <n v="1499.4"/>
    <x v="1"/>
    <n v="0.99"/>
    <x v="0"/>
    <x v="110"/>
    <n v="14.5"/>
    <n v="-1.3"/>
  </r>
  <r>
    <x v="0"/>
    <x v="0"/>
    <n v="139.1"/>
    <x v="0"/>
    <n v="2.4500000000000002"/>
    <x v="1"/>
    <x v="17"/>
    <n v="12.9"/>
    <n v="-8.6999999999999993"/>
  </r>
  <r>
    <x v="0"/>
    <x v="0"/>
    <n v="385.3"/>
    <x v="0"/>
    <n v="0.25"/>
    <x v="1"/>
    <x v="42"/>
    <n v="13.7"/>
    <n v="-0.9"/>
  </r>
  <r>
    <x v="0"/>
    <x v="0"/>
    <n v="745.2"/>
    <x v="0"/>
    <n v="0.88"/>
    <x v="1"/>
    <x v="122"/>
    <n v="16.3"/>
    <n v="-4.5999999999999996"/>
  </r>
  <r>
    <x v="0"/>
    <x v="0"/>
    <n v="6756.8"/>
    <x v="0"/>
    <n v="0.22"/>
    <x v="0"/>
    <x v="71"/>
    <n v="12.4"/>
    <n v="-1.2"/>
  </r>
  <r>
    <x v="0"/>
    <x v="0"/>
    <n v="4680.5"/>
    <x v="0"/>
    <n v="0.41"/>
    <x v="1"/>
    <x v="115"/>
    <n v="17.2"/>
    <n v="1.3"/>
  </r>
  <r>
    <x v="0"/>
    <x v="0"/>
    <n v="20761.900000000001"/>
    <x v="1"/>
    <n v="0.46"/>
    <x v="1"/>
    <x v="108"/>
    <n v="20.9"/>
    <n v="2.9"/>
  </r>
  <r>
    <x v="0"/>
    <x v="0"/>
    <n v="5074.7"/>
    <x v="0"/>
    <n v="0.55000000000000004"/>
    <x v="1"/>
    <x v="123"/>
    <n v="14.5"/>
    <n v="-8"/>
  </r>
  <r>
    <x v="0"/>
    <x v="0"/>
    <n v="2829.8"/>
    <x v="0"/>
    <n v="0.95"/>
    <x v="1"/>
    <x v="5"/>
    <n v="11.7"/>
    <n v="-2.2000000000000002"/>
  </r>
  <r>
    <x v="0"/>
    <x v="0"/>
    <n v="1766.7"/>
    <x v="1"/>
    <n v="1.23"/>
    <x v="1"/>
    <x v="11"/>
    <n v="16.5"/>
    <n v="-1"/>
  </r>
  <r>
    <x v="0"/>
    <x v="0"/>
    <n v="65"/>
    <x v="1"/>
    <n v="1.34"/>
    <x v="0"/>
    <x v="54"/>
    <n v="15.5"/>
    <n v="0"/>
  </r>
  <r>
    <x v="0"/>
    <x v="0"/>
    <n v="244.9"/>
    <x v="0"/>
    <n v="1.4"/>
    <x v="0"/>
    <x v="81"/>
    <n v="17.3"/>
    <n v="3.8"/>
  </r>
  <r>
    <x v="0"/>
    <x v="0"/>
    <n v="97.8"/>
    <x v="0"/>
    <n v="1.6"/>
    <x v="1"/>
    <x v="124"/>
    <n v="20.8"/>
    <n v="1.5"/>
  </r>
  <r>
    <x v="0"/>
    <x v="0"/>
    <n v="1162.4000000000001"/>
    <x v="0"/>
    <n v="1.5"/>
    <x v="1"/>
    <x v="59"/>
    <n v="16.899999999999999"/>
    <n v="-4.8"/>
  </r>
  <r>
    <x v="0"/>
    <x v="0"/>
    <n v="456.2"/>
    <x v="0"/>
    <n v="1.29"/>
    <x v="1"/>
    <x v="122"/>
    <n v="14.1"/>
    <n v="-6.7"/>
  </r>
  <r>
    <x v="0"/>
    <x v="0"/>
    <n v="1964.8"/>
    <x v="0"/>
    <n v="0.95"/>
    <x v="1"/>
    <x v="2"/>
    <n v="11.4"/>
    <n v="-4.5"/>
  </r>
  <r>
    <x v="0"/>
    <x v="0"/>
    <n v="51.3"/>
    <x v="1"/>
    <n v="1.89"/>
    <x v="1"/>
    <x v="101"/>
    <n v="11.3"/>
    <n v="-4.7"/>
  </r>
  <r>
    <x v="0"/>
    <x v="0"/>
    <n v="879.2"/>
    <x v="0"/>
    <n v="1.07"/>
    <x v="1"/>
    <x v="125"/>
    <n v="11.9"/>
    <n v="-12.5"/>
  </r>
  <r>
    <x v="0"/>
    <x v="0"/>
    <n v="204.8"/>
    <x v="0"/>
    <n v="0.92"/>
    <x v="1"/>
    <x v="91"/>
    <n v="12.5"/>
    <n v="-1.7"/>
  </r>
  <r>
    <x v="0"/>
    <x v="0"/>
    <n v="416.5"/>
    <x v="0"/>
    <n v="1.43"/>
    <x v="0"/>
    <x v="108"/>
    <n v="13.5"/>
    <n v="-0.9"/>
  </r>
  <r>
    <x v="0"/>
    <x v="0"/>
    <n v="132.69999999999999"/>
    <x v="1"/>
    <n v="1.44"/>
    <x v="1"/>
    <x v="69"/>
    <n v="13.6"/>
    <n v="-0.8"/>
  </r>
  <r>
    <x v="0"/>
    <x v="0"/>
    <n v="101.5"/>
    <x v="0"/>
    <n v="1.93"/>
    <x v="0"/>
    <x v="63"/>
    <n v="13.2"/>
    <n v="1.1000000000000001"/>
  </r>
  <r>
    <x v="0"/>
    <x v="1"/>
    <n v="108.3"/>
    <x v="0"/>
    <n v="0.84"/>
    <x v="0"/>
    <x v="126"/>
    <n v="16.7"/>
    <n v="2"/>
  </r>
  <r>
    <x v="0"/>
    <x v="1"/>
    <n v="133.30000000000001"/>
    <x v="0"/>
    <n v="1.2"/>
    <x v="2"/>
    <x v="108"/>
    <n v="17.100000000000001"/>
    <n v="4.2"/>
  </r>
  <r>
    <x v="0"/>
    <x v="1"/>
    <n v="3742.4"/>
    <x v="1"/>
    <n v="1.29"/>
    <x v="0"/>
    <x v="9"/>
    <n v="16.100000000000001"/>
    <n v="3.8"/>
  </r>
  <r>
    <x v="0"/>
    <x v="1"/>
    <n v="133.5"/>
    <x v="1"/>
    <n v="1.33"/>
    <x v="0"/>
    <x v="19"/>
    <n v="15.2"/>
    <n v="3.5"/>
  </r>
  <r>
    <x v="0"/>
    <x v="1"/>
    <n v="583"/>
    <x v="0"/>
    <n v="0.98"/>
    <x v="2"/>
    <x v="127"/>
    <n v="16.600000000000001"/>
    <n v="5.3"/>
  </r>
  <r>
    <x v="0"/>
    <x v="1"/>
    <n v="176"/>
    <x v="0"/>
    <n v="1.19"/>
    <x v="0"/>
    <x v="37"/>
    <n v="15.4"/>
    <n v="5"/>
  </r>
  <r>
    <x v="0"/>
    <x v="1"/>
    <n v="2602.6999999999998"/>
    <x v="0"/>
    <n v="1.1299999999999999"/>
    <x v="0"/>
    <x v="72"/>
    <n v="15.2"/>
    <n v="2"/>
  </r>
  <r>
    <x v="0"/>
    <x v="1"/>
    <n v="455.1"/>
    <x v="0"/>
    <n v="1.1599999999999999"/>
    <x v="2"/>
    <x v="6"/>
    <n v="17.399999999999999"/>
    <n v="11.8"/>
  </r>
  <r>
    <x v="0"/>
    <x v="1"/>
    <n v="788.5"/>
    <x v="0"/>
    <n v="1.1000000000000001"/>
    <x v="0"/>
    <x v="0"/>
    <n v="20.100000000000001"/>
    <n v="8.4"/>
  </r>
  <r>
    <x v="0"/>
    <x v="1"/>
    <n v="52.7"/>
    <x v="0"/>
    <n v="1.6"/>
    <x v="2"/>
    <x v="128"/>
    <n v="20.3"/>
    <n v="5.4"/>
  </r>
  <r>
    <x v="0"/>
    <x v="1"/>
    <n v="636.79999999999995"/>
    <x v="0"/>
    <n v="0.94"/>
    <x v="2"/>
    <x v="90"/>
    <n v="20.9"/>
    <n v="8.6"/>
  </r>
  <r>
    <x v="0"/>
    <x v="1"/>
    <n v="467.7"/>
    <x v="0"/>
    <n v="1.1000000000000001"/>
    <x v="2"/>
    <x v="43"/>
    <n v="15"/>
    <n v="7"/>
  </r>
  <r>
    <x v="0"/>
    <x v="1"/>
    <n v="932.6"/>
    <x v="0"/>
    <n v="0.87"/>
    <x v="2"/>
    <x v="99"/>
    <n v="15.4"/>
    <n v="7.4"/>
  </r>
  <r>
    <x v="0"/>
    <x v="1"/>
    <n v="2302.3000000000002"/>
    <x v="0"/>
    <n v="0.99"/>
    <x v="2"/>
    <x v="21"/>
    <n v="15.7"/>
    <n v="8.8000000000000007"/>
  </r>
  <r>
    <x v="0"/>
    <x v="1"/>
    <n v="14282.7"/>
    <x v="1"/>
    <n v="0.6"/>
    <x v="2"/>
    <x v="5"/>
    <n v="12.7"/>
    <n v="6.1"/>
  </r>
  <r>
    <x v="0"/>
    <x v="1"/>
    <n v="102.4"/>
    <x v="0"/>
    <n v="1.35"/>
    <x v="2"/>
    <x v="27"/>
    <n v="13.6"/>
    <n v="9"/>
  </r>
  <r>
    <x v="0"/>
    <x v="1"/>
    <n v="112.2"/>
    <x v="1"/>
    <n v="1.5"/>
    <x v="2"/>
    <x v="112"/>
    <n v="16.600000000000001"/>
    <n v="3.4"/>
  </r>
  <r>
    <x v="0"/>
    <x v="1"/>
    <n v="153.1"/>
    <x v="0"/>
    <n v="1.18"/>
    <x v="0"/>
    <x v="7"/>
    <n v="15.9"/>
    <n v="1.1000000000000001"/>
  </r>
  <r>
    <x v="0"/>
    <x v="1"/>
    <n v="306.7"/>
    <x v="0"/>
    <n v="0.8"/>
    <x v="2"/>
    <x v="70"/>
    <n v="15.2"/>
    <n v="4.8"/>
  </r>
  <r>
    <x v="0"/>
    <x v="1"/>
    <n v="283.60000000000002"/>
    <x v="0"/>
    <n v="0.98"/>
    <x v="0"/>
    <x v="13"/>
    <n v="17.3"/>
    <n v="3.7"/>
  </r>
  <r>
    <x v="0"/>
    <x v="1"/>
    <n v="368.6"/>
    <x v="0"/>
    <n v="0.8"/>
    <x v="2"/>
    <x v="41"/>
    <n v="14.2"/>
    <n v="5.2"/>
  </r>
  <r>
    <x v="0"/>
    <x v="1"/>
    <n v="967.7"/>
    <x v="1"/>
    <n v="1.02"/>
    <x v="2"/>
    <x v="18"/>
    <n v="17.2"/>
    <n v="3.8"/>
  </r>
  <r>
    <x v="0"/>
    <x v="1"/>
    <n v="114"/>
    <x v="0"/>
    <n v="1.1399999999999999"/>
    <x v="2"/>
    <x v="69"/>
    <n v="13.9"/>
    <n v="2.6"/>
  </r>
  <r>
    <x v="0"/>
    <x v="1"/>
    <n v="168.3"/>
    <x v="0"/>
    <n v="1.0900000000000001"/>
    <x v="2"/>
    <x v="5"/>
    <n v="15.6"/>
    <n v="5"/>
  </r>
  <r>
    <x v="0"/>
    <x v="1"/>
    <n v="65.099999999999994"/>
    <x v="0"/>
    <n v="1.1399999999999999"/>
    <x v="0"/>
    <x v="111"/>
    <n v="13.9"/>
    <n v="2.4"/>
  </r>
  <r>
    <x v="0"/>
    <x v="1"/>
    <n v="1379.2"/>
    <x v="0"/>
    <n v="0.86"/>
    <x v="0"/>
    <x v="61"/>
    <n v="15.5"/>
    <n v="3.1"/>
  </r>
  <r>
    <x v="0"/>
    <x v="1"/>
    <n v="72.3"/>
    <x v="0"/>
    <n v="1.22"/>
    <x v="2"/>
    <x v="34"/>
    <n v="11"/>
    <n v="1.3"/>
  </r>
  <r>
    <x v="0"/>
    <x v="1"/>
    <n v="309.89999999999998"/>
    <x v="1"/>
    <n v="1.2"/>
    <x v="2"/>
    <x v="18"/>
    <n v="14.7"/>
    <n v="3.5"/>
  </r>
  <r>
    <x v="0"/>
    <x v="1"/>
    <n v="18903.8"/>
    <x v="1"/>
    <n v="0.89"/>
    <x v="2"/>
    <x v="8"/>
    <n v="18.100000000000001"/>
    <n v="3.9"/>
  </r>
  <r>
    <x v="0"/>
    <x v="1"/>
    <n v="1177.8"/>
    <x v="0"/>
    <n v="1.1499999999999999"/>
    <x v="2"/>
    <x v="24"/>
    <n v="13.1"/>
    <n v="2.4"/>
  </r>
  <r>
    <x v="0"/>
    <x v="1"/>
    <n v="146.80000000000001"/>
    <x v="0"/>
    <n v="0.75"/>
    <x v="2"/>
    <x v="2"/>
    <n v="15.3"/>
    <n v="3.8"/>
  </r>
  <r>
    <x v="0"/>
    <x v="1"/>
    <n v="1189.5"/>
    <x v="0"/>
    <n v="1"/>
    <x v="2"/>
    <x v="19"/>
    <n v="14.6"/>
    <n v="4.3"/>
  </r>
  <r>
    <x v="0"/>
    <x v="1"/>
    <n v="51035.1"/>
    <x v="0"/>
    <n v="0.53"/>
    <x v="2"/>
    <x v="81"/>
    <n v="19.899999999999999"/>
    <n v="11"/>
  </r>
  <r>
    <x v="0"/>
    <x v="1"/>
    <n v="559.29999999999995"/>
    <x v="1"/>
    <n v="1.1499999999999999"/>
    <x v="0"/>
    <x v="48"/>
    <n v="14.5"/>
    <n v="1.7"/>
  </r>
  <r>
    <x v="0"/>
    <x v="1"/>
    <n v="200.5"/>
    <x v="1"/>
    <n v="1.25"/>
    <x v="0"/>
    <x v="93"/>
    <n v="22.5"/>
    <n v="5.5"/>
  </r>
  <r>
    <x v="0"/>
    <x v="1"/>
    <n v="118.5"/>
    <x v="1"/>
    <n v="1.26"/>
    <x v="2"/>
    <x v="108"/>
    <n v="15.6"/>
    <n v="3.2"/>
  </r>
  <r>
    <x v="0"/>
    <x v="1"/>
    <n v="1471.8"/>
    <x v="1"/>
    <n v="1.07"/>
    <x v="2"/>
    <x v="6"/>
    <n v="16.7"/>
    <n v="6.4"/>
  </r>
  <r>
    <x v="0"/>
    <x v="1"/>
    <n v="379.3"/>
    <x v="1"/>
    <n v="1.22"/>
    <x v="2"/>
    <x v="28"/>
    <n v="16.399999999999999"/>
    <n v="5.9"/>
  </r>
  <r>
    <x v="0"/>
    <x v="1"/>
    <n v="60.9"/>
    <x v="0"/>
    <n v="1.36"/>
    <x v="0"/>
    <x v="115"/>
    <n v="14.8"/>
    <n v="1.6"/>
  </r>
  <r>
    <x v="0"/>
    <x v="1"/>
    <n v="146.69999999999999"/>
    <x v="1"/>
    <n v="1.1100000000000001"/>
    <x v="0"/>
    <x v="40"/>
    <n v="18.899999999999999"/>
    <n v="5.0999999999999996"/>
  </r>
  <r>
    <x v="0"/>
    <x v="1"/>
    <n v="472.6"/>
    <x v="1"/>
    <n v="1.19"/>
    <x v="2"/>
    <x v="44"/>
    <n v="14.3"/>
    <n v="7.9"/>
  </r>
  <r>
    <x v="0"/>
    <x v="1"/>
    <n v="874.2"/>
    <x v="1"/>
    <n v="1.39"/>
    <x v="0"/>
    <x v="86"/>
    <n v="14.7"/>
    <n v="1.3"/>
  </r>
  <r>
    <x v="0"/>
    <x v="1"/>
    <n v="58.3"/>
    <x v="1"/>
    <n v="1.1200000000000001"/>
    <x v="2"/>
    <x v="129"/>
    <n v="13.5"/>
    <n v="4.5999999999999996"/>
  </r>
  <r>
    <x v="0"/>
    <x v="1"/>
    <n v="5115.7"/>
    <x v="0"/>
    <n v="1.0900000000000001"/>
    <x v="0"/>
    <x v="127"/>
    <n v="24.7"/>
    <n v="7.2"/>
  </r>
  <r>
    <x v="0"/>
    <x v="1"/>
    <n v="58.8"/>
    <x v="0"/>
    <n v="1"/>
    <x v="2"/>
    <x v="34"/>
    <n v="15.7"/>
    <n v="6.2"/>
  </r>
  <r>
    <x v="0"/>
    <x v="1"/>
    <n v="1547.8"/>
    <x v="1"/>
    <n v="1.1599999999999999"/>
    <x v="0"/>
    <x v="83"/>
    <n v="13.5"/>
    <n v="2.1"/>
  </r>
  <r>
    <x v="0"/>
    <x v="1"/>
    <n v="637"/>
    <x v="1"/>
    <n v="1.1299999999999999"/>
    <x v="0"/>
    <x v="101"/>
    <n v="13.3"/>
    <n v="0.9"/>
  </r>
  <r>
    <x v="0"/>
    <x v="1"/>
    <n v="859.8"/>
    <x v="0"/>
    <n v="0.99"/>
    <x v="2"/>
    <x v="71"/>
    <n v="13.9"/>
    <n v="3.8"/>
  </r>
  <r>
    <x v="0"/>
    <x v="1"/>
    <n v="1514.8"/>
    <x v="0"/>
    <n v="1.32"/>
    <x v="0"/>
    <x v="4"/>
    <n v="9.9"/>
    <n v="0.3"/>
  </r>
  <r>
    <x v="0"/>
    <x v="1"/>
    <n v="3009.8"/>
    <x v="1"/>
    <n v="1.22"/>
    <x v="2"/>
    <x v="130"/>
    <n v="15.1"/>
    <n v="4.7"/>
  </r>
  <r>
    <x v="0"/>
    <x v="1"/>
    <n v="16565.3"/>
    <x v="0"/>
    <n v="0.66"/>
    <x v="0"/>
    <x v="44"/>
    <n v="10.6"/>
    <n v="0.7"/>
  </r>
  <r>
    <x v="0"/>
    <x v="1"/>
    <n v="26088.7"/>
    <x v="0"/>
    <n v="0.69"/>
    <x v="2"/>
    <x v="2"/>
    <n v="15.2"/>
    <n v="3.8"/>
  </r>
  <r>
    <x v="0"/>
    <x v="1"/>
    <n v="12250.6"/>
    <x v="0"/>
    <n v="0.64"/>
    <x v="0"/>
    <x v="27"/>
    <n v="15.1"/>
    <n v="3.7"/>
  </r>
  <r>
    <x v="0"/>
    <x v="1"/>
    <n v="237.7"/>
    <x v="0"/>
    <n v="0.63"/>
    <x v="2"/>
    <x v="14"/>
    <n v="13.9"/>
    <n v="1.9"/>
  </r>
  <r>
    <x v="0"/>
    <x v="1"/>
    <n v="1188.2"/>
    <x v="0"/>
    <n v="0.91"/>
    <x v="2"/>
    <x v="5"/>
    <n v="13.2"/>
    <n v="2.7"/>
  </r>
  <r>
    <x v="0"/>
    <x v="1"/>
    <n v="121.1"/>
    <x v="1"/>
    <n v="1.17"/>
    <x v="0"/>
    <x v="7"/>
    <n v="14.9"/>
    <n v="2"/>
  </r>
  <r>
    <x v="0"/>
    <x v="1"/>
    <n v="103.1"/>
    <x v="0"/>
    <n v="1.23"/>
    <x v="2"/>
    <x v="14"/>
    <n v="13.3"/>
    <n v="3.8"/>
  </r>
  <r>
    <x v="0"/>
    <x v="1"/>
    <n v="275.8"/>
    <x v="1"/>
    <n v="1.43"/>
    <x v="0"/>
    <x v="9"/>
    <n v="14.9"/>
    <n v="-0.9"/>
  </r>
  <r>
    <x v="0"/>
    <x v="1"/>
    <n v="666.2"/>
    <x v="1"/>
    <n v="0.93"/>
    <x v="2"/>
    <x v="103"/>
    <n v="12.5"/>
    <n v="3.6"/>
  </r>
  <r>
    <x v="0"/>
    <x v="1"/>
    <n v="163.5"/>
    <x v="1"/>
    <n v="1.31"/>
    <x v="2"/>
    <x v="131"/>
    <n v="14"/>
    <n v="6.1"/>
  </r>
  <r>
    <x v="0"/>
    <x v="1"/>
    <n v="23716.6"/>
    <x v="1"/>
    <n v="0.63"/>
    <x v="0"/>
    <x v="132"/>
    <n v="18.8"/>
    <n v="4.5999999999999996"/>
  </r>
  <r>
    <x v="0"/>
    <x v="1"/>
    <n v="540.5"/>
    <x v="0"/>
    <n v="1.46"/>
    <x v="2"/>
    <x v="3"/>
    <n v="15.5"/>
    <n v="7.1"/>
  </r>
  <r>
    <x v="0"/>
    <x v="1"/>
    <n v="230.7"/>
    <x v="1"/>
    <n v="1.1000000000000001"/>
    <x v="2"/>
    <x v="18"/>
    <n v="18.5"/>
    <n v="5.2"/>
  </r>
  <r>
    <x v="0"/>
    <x v="1"/>
    <n v="553.9"/>
    <x v="1"/>
    <n v="1.25"/>
    <x v="2"/>
    <x v="112"/>
    <n v="16.3"/>
    <n v="5.4"/>
  </r>
  <r>
    <x v="0"/>
    <x v="1"/>
    <n v="591.6"/>
    <x v="0"/>
    <n v="0.68"/>
    <x v="2"/>
    <x v="118"/>
    <n v="15.6"/>
    <n v="5"/>
  </r>
  <r>
    <x v="0"/>
    <x v="1"/>
    <n v="2162.5"/>
    <x v="1"/>
    <n v="1.23"/>
    <x v="2"/>
    <x v="118"/>
    <n v="14.1"/>
    <n v="4"/>
  </r>
  <r>
    <x v="0"/>
    <x v="1"/>
    <n v="186.1"/>
    <x v="0"/>
    <n v="1.18"/>
    <x v="2"/>
    <x v="65"/>
    <n v="13.5"/>
    <n v="5.5"/>
  </r>
  <r>
    <x v="0"/>
    <x v="1"/>
    <n v="67.2"/>
    <x v="1"/>
    <n v="1.18"/>
    <x v="0"/>
    <x v="133"/>
    <n v="18.2"/>
    <n v="2.2000000000000002"/>
  </r>
  <r>
    <x v="0"/>
    <x v="1"/>
    <n v="84.6"/>
    <x v="0"/>
    <n v="1.75"/>
    <x v="0"/>
    <x v="134"/>
    <n v="29.2"/>
    <n v="8.8000000000000007"/>
  </r>
  <r>
    <x v="0"/>
    <x v="1"/>
    <n v="811.7"/>
    <x v="0"/>
    <n v="0.8"/>
    <x v="2"/>
    <x v="135"/>
    <n v="16.7"/>
    <n v="3.6"/>
  </r>
  <r>
    <x v="0"/>
    <x v="1"/>
    <n v="636.79999999999995"/>
    <x v="0"/>
    <n v="0.8"/>
    <x v="2"/>
    <x v="136"/>
    <n v="21.9"/>
    <n v="6.1"/>
  </r>
  <r>
    <x v="0"/>
    <x v="1"/>
    <n v="365.6"/>
    <x v="0"/>
    <n v="0.57999999999999996"/>
    <x v="2"/>
    <x v="119"/>
    <n v="17.600000000000001"/>
    <n v="7.1"/>
  </r>
  <r>
    <x v="0"/>
    <x v="1"/>
    <n v="299.5"/>
    <x v="1"/>
    <n v="1.1499999999999999"/>
    <x v="0"/>
    <x v="69"/>
    <n v="15.5"/>
    <n v="0.1"/>
  </r>
  <r>
    <x v="0"/>
    <x v="1"/>
    <n v="66546.399999999994"/>
    <x v="1"/>
    <n v="0.56999999999999995"/>
    <x v="2"/>
    <x v="38"/>
    <n v="14"/>
    <n v="3.9"/>
  </r>
  <r>
    <x v="0"/>
    <x v="1"/>
    <n v="5732.1"/>
    <x v="0"/>
    <n v="0.2"/>
    <x v="2"/>
    <x v="38"/>
    <n v="17.3"/>
    <n v="5.0999999999999996"/>
  </r>
  <r>
    <x v="0"/>
    <x v="1"/>
    <n v="434"/>
    <x v="0"/>
    <n v="0.25"/>
    <x v="2"/>
    <x v="41"/>
    <n v="17.600000000000001"/>
    <n v="5.6"/>
  </r>
  <r>
    <x v="0"/>
    <x v="1"/>
    <n v="3036"/>
    <x v="0"/>
    <n v="0.18"/>
    <x v="0"/>
    <x v="2"/>
    <n v="17.100000000000001"/>
    <n v="2.2999999999999998"/>
  </r>
  <r>
    <x v="0"/>
    <x v="1"/>
    <n v="54.3"/>
    <x v="1"/>
    <n v="1.47"/>
    <x v="2"/>
    <x v="52"/>
    <n v="14.5"/>
    <n v="2.5"/>
  </r>
  <r>
    <x v="0"/>
    <x v="1"/>
    <n v="100"/>
    <x v="1"/>
    <n v="1.66"/>
    <x v="2"/>
    <x v="130"/>
    <n v="15.9"/>
    <n v="4.9000000000000004"/>
  </r>
  <r>
    <x v="0"/>
    <x v="1"/>
    <n v="2807.7"/>
    <x v="1"/>
    <n v="1.3"/>
    <x v="2"/>
    <x v="100"/>
    <n v="19.2"/>
    <n v="12.4"/>
  </r>
  <r>
    <x v="0"/>
    <x v="1"/>
    <n v="327.8"/>
    <x v="1"/>
    <n v="1.9"/>
    <x v="1"/>
    <x v="137"/>
    <n v="14.3"/>
    <n v="-2.2000000000000002"/>
  </r>
  <r>
    <x v="0"/>
    <x v="1"/>
    <n v="836.6"/>
    <x v="1"/>
    <n v="1.2"/>
    <x v="2"/>
    <x v="85"/>
    <n v="8.8000000000000007"/>
    <n v="-0.3"/>
  </r>
  <r>
    <x v="0"/>
    <x v="1"/>
    <n v="1540.8"/>
    <x v="1"/>
    <n v="0.94"/>
    <x v="0"/>
    <x v="138"/>
    <n v="19.2"/>
    <n v="2.8"/>
  </r>
  <r>
    <x v="0"/>
    <x v="1"/>
    <n v="802.1"/>
    <x v="1"/>
    <n v="1.07"/>
    <x v="0"/>
    <x v="53"/>
    <n v="19.8"/>
    <n v="5.4"/>
  </r>
  <r>
    <x v="0"/>
    <x v="1"/>
    <n v="111.9"/>
    <x v="0"/>
    <n v="1.17"/>
    <x v="2"/>
    <x v="19"/>
    <n v="17"/>
    <n v="6.3"/>
  </r>
  <r>
    <x v="0"/>
    <x v="1"/>
    <n v="119.3"/>
    <x v="1"/>
    <n v="1.1200000000000001"/>
    <x v="2"/>
    <x v="34"/>
    <n v="13"/>
    <n v="1.8"/>
  </r>
  <r>
    <x v="0"/>
    <x v="1"/>
    <n v="548.70000000000005"/>
    <x v="1"/>
    <n v="1.3"/>
    <x v="0"/>
    <x v="43"/>
    <n v="14.3"/>
    <n v="1.2"/>
  </r>
  <r>
    <x v="0"/>
    <x v="1"/>
    <n v="1119.0999999999999"/>
    <x v="0"/>
    <n v="0.82"/>
    <x v="0"/>
    <x v="42"/>
    <n v="15.8"/>
    <n v="0.9"/>
  </r>
  <r>
    <x v="0"/>
    <x v="1"/>
    <n v="78"/>
    <x v="0"/>
    <n v="1.95"/>
    <x v="0"/>
    <x v="93"/>
    <n v="16.899999999999999"/>
    <n v="2.6"/>
  </r>
  <r>
    <x v="0"/>
    <x v="1"/>
    <n v="707.2"/>
    <x v="0"/>
    <n v="1.85"/>
    <x v="0"/>
    <x v="139"/>
    <n v="16.8"/>
    <n v="4.8"/>
  </r>
  <r>
    <x v="0"/>
    <x v="1"/>
    <n v="14798.7"/>
    <x v="1"/>
    <n v="0.83"/>
    <x v="0"/>
    <x v="101"/>
    <n v="15.1"/>
    <n v="2.6"/>
  </r>
  <r>
    <x v="0"/>
    <x v="1"/>
    <n v="522.5"/>
    <x v="1"/>
    <n v="1.39"/>
    <x v="0"/>
    <x v="111"/>
    <n v="14.2"/>
    <n v="1.5"/>
  </r>
  <r>
    <x v="0"/>
    <x v="1"/>
    <n v="121.6"/>
    <x v="0"/>
    <n v="0.94"/>
    <x v="0"/>
    <x v="71"/>
    <n v="14.7"/>
    <n v="3.3"/>
  </r>
  <r>
    <x v="0"/>
    <x v="1"/>
    <n v="572.6"/>
    <x v="0"/>
    <n v="2.0499999999999998"/>
    <x v="0"/>
    <x v="5"/>
    <n v="13.4"/>
    <n v="1.9"/>
  </r>
  <r>
    <x v="0"/>
    <x v="1"/>
    <n v="124.4"/>
    <x v="0"/>
    <n v="1.22"/>
    <x v="0"/>
    <x v="63"/>
    <n v="15.3"/>
    <n v="3.7"/>
  </r>
  <r>
    <x v="0"/>
    <x v="1"/>
    <n v="324.7"/>
    <x v="0"/>
    <n v="1.22"/>
    <x v="2"/>
    <x v="19"/>
    <n v="12.5"/>
    <n v="2.5"/>
  </r>
  <r>
    <x v="0"/>
    <x v="1"/>
    <n v="201"/>
    <x v="0"/>
    <n v="0.99"/>
    <x v="1"/>
    <x v="15"/>
    <n v="14.9"/>
    <n v="6.2"/>
  </r>
  <r>
    <x v="0"/>
    <x v="1"/>
    <n v="401"/>
    <x v="0"/>
    <n v="0.82"/>
    <x v="2"/>
    <x v="18"/>
    <n v="15.1"/>
    <n v="1.9"/>
  </r>
  <r>
    <x v="0"/>
    <x v="1"/>
    <n v="107.2"/>
    <x v="1"/>
    <n v="1"/>
    <x v="0"/>
    <x v="48"/>
    <n v="14"/>
    <n v="0.6"/>
  </r>
  <r>
    <x v="0"/>
    <x v="1"/>
    <n v="94.7"/>
    <x v="0"/>
    <n v="0.78"/>
    <x v="2"/>
    <x v="140"/>
    <n v="13"/>
    <n v="2.2000000000000002"/>
  </r>
  <r>
    <x v="0"/>
    <x v="1"/>
    <n v="1066"/>
    <x v="0"/>
    <n v="1.59"/>
    <x v="0"/>
    <x v="141"/>
    <n v="13.9"/>
    <n v="3.7"/>
  </r>
  <r>
    <x v="0"/>
    <x v="1"/>
    <n v="205.7"/>
    <x v="1"/>
    <n v="1.1200000000000001"/>
    <x v="2"/>
    <x v="76"/>
    <n v="17.600000000000001"/>
    <n v="6.6"/>
  </r>
  <r>
    <x v="0"/>
    <x v="1"/>
    <n v="442.2"/>
    <x v="0"/>
    <n v="2"/>
    <x v="2"/>
    <x v="142"/>
    <n v="21.3"/>
    <n v="9"/>
  </r>
  <r>
    <x v="0"/>
    <x v="1"/>
    <n v="754.1"/>
    <x v="1"/>
    <n v="1.28"/>
    <x v="0"/>
    <x v="102"/>
    <n v="14.2"/>
    <n v="4.5999999999999996"/>
  </r>
  <r>
    <x v="0"/>
    <x v="1"/>
    <n v="4620.8"/>
    <x v="1"/>
    <n v="1.1599999999999999"/>
    <x v="2"/>
    <x v="130"/>
    <n v="15.1"/>
    <n v="3.9"/>
  </r>
  <r>
    <x v="0"/>
    <x v="1"/>
    <n v="207.6"/>
    <x v="1"/>
    <n v="1.33"/>
    <x v="2"/>
    <x v="44"/>
    <n v="9.8000000000000007"/>
    <n v="0"/>
  </r>
  <r>
    <x v="0"/>
    <x v="1"/>
    <n v="3536.1"/>
    <x v="1"/>
    <n v="0.8"/>
    <x v="2"/>
    <x v="71"/>
    <n v="13.3"/>
    <n v="1.6"/>
  </r>
  <r>
    <x v="0"/>
    <x v="1"/>
    <n v="793.3"/>
    <x v="1"/>
    <n v="0.7"/>
    <x v="2"/>
    <x v="60"/>
    <n v="19.399999999999999"/>
    <n v="7"/>
  </r>
  <r>
    <x v="0"/>
    <x v="1"/>
    <n v="103.5"/>
    <x v="0"/>
    <n v="0.7"/>
    <x v="2"/>
    <x v="143"/>
    <n v="18.2"/>
    <n v="4.3"/>
  </r>
  <r>
    <x v="0"/>
    <x v="1"/>
    <n v="1106.5"/>
    <x v="0"/>
    <n v="0.85"/>
    <x v="0"/>
    <x v="27"/>
    <n v="18.2"/>
    <n v="5.9"/>
  </r>
  <r>
    <x v="0"/>
    <x v="1"/>
    <n v="241.7"/>
    <x v="0"/>
    <n v="1.72"/>
    <x v="0"/>
    <x v="131"/>
    <n v="16.5"/>
    <n v="3.5"/>
  </r>
  <r>
    <x v="0"/>
    <x v="1"/>
    <n v="1417.4"/>
    <x v="0"/>
    <n v="0.9"/>
    <x v="0"/>
    <x v="49"/>
    <n v="19.399999999999999"/>
    <n v="4.4000000000000004"/>
  </r>
  <r>
    <x v="0"/>
    <x v="1"/>
    <n v="1994.7"/>
    <x v="0"/>
    <n v="0.95"/>
    <x v="0"/>
    <x v="144"/>
    <n v="24.1"/>
    <n v="6.9"/>
  </r>
  <r>
    <x v="0"/>
    <x v="1"/>
    <n v="361.8"/>
    <x v="0"/>
    <n v="1.01"/>
    <x v="2"/>
    <x v="86"/>
    <n v="18"/>
    <n v="6.5"/>
  </r>
  <r>
    <x v="0"/>
    <x v="1"/>
    <n v="1204"/>
    <x v="0"/>
    <n v="1.1000000000000001"/>
    <x v="2"/>
    <x v="101"/>
    <n v="14.4"/>
    <n v="5.3"/>
  </r>
  <r>
    <x v="0"/>
    <x v="1"/>
    <n v="437.9"/>
    <x v="1"/>
    <n v="1.31"/>
    <x v="2"/>
    <x v="133"/>
    <n v="16.2"/>
    <n v="2.8"/>
  </r>
  <r>
    <x v="0"/>
    <x v="1"/>
    <n v="242.9"/>
    <x v="0"/>
    <n v="1.25"/>
    <x v="0"/>
    <x v="82"/>
    <n v="12.1"/>
    <n v="1.2"/>
  </r>
  <r>
    <x v="0"/>
    <x v="1"/>
    <n v="6198.2"/>
    <x v="0"/>
    <n v="1.03"/>
    <x v="2"/>
    <x v="145"/>
    <n v="11.4"/>
    <n v="6.9"/>
  </r>
  <r>
    <x v="0"/>
    <x v="1"/>
    <n v="6037.7"/>
    <x v="0"/>
    <n v="1"/>
    <x v="2"/>
    <x v="14"/>
    <n v="14.1"/>
    <n v="10.4"/>
  </r>
  <r>
    <x v="0"/>
    <x v="1"/>
    <n v="99.1"/>
    <x v="0"/>
    <n v="1.21"/>
    <x v="0"/>
    <x v="65"/>
    <n v="9"/>
    <n v="-0.7"/>
  </r>
  <r>
    <x v="0"/>
    <x v="1"/>
    <n v="349.2"/>
    <x v="1"/>
    <n v="1.4"/>
    <x v="0"/>
    <x v="139"/>
    <n v="17.899999999999999"/>
    <n v="6.7"/>
  </r>
  <r>
    <x v="0"/>
    <x v="1"/>
    <n v="1364.8"/>
    <x v="1"/>
    <n v="1.32"/>
    <x v="2"/>
    <x v="146"/>
    <n v="10.8"/>
    <n v="1.4"/>
  </r>
  <r>
    <x v="0"/>
    <x v="1"/>
    <n v="660.7"/>
    <x v="1"/>
    <n v="1.37"/>
    <x v="2"/>
    <x v="36"/>
    <n v="14.9"/>
    <n v="2.5"/>
  </r>
  <r>
    <x v="0"/>
    <x v="1"/>
    <n v="886.7"/>
    <x v="1"/>
    <n v="1.07"/>
    <x v="2"/>
    <x v="23"/>
    <n v="17.5"/>
    <n v="7.8"/>
  </r>
  <r>
    <x v="0"/>
    <x v="1"/>
    <n v="294.5"/>
    <x v="0"/>
    <n v="0.99"/>
    <x v="0"/>
    <x v="129"/>
    <n v="7.6"/>
    <n v="-0.7"/>
  </r>
  <r>
    <x v="0"/>
    <x v="1"/>
    <n v="86"/>
    <x v="0"/>
    <n v="1.52"/>
    <x v="2"/>
    <x v="93"/>
    <n v="15.5"/>
    <n v="5.5"/>
  </r>
  <r>
    <x v="0"/>
    <x v="1"/>
    <n v="58.6"/>
    <x v="1"/>
    <n v="1.1499999999999999"/>
    <x v="2"/>
    <x v="147"/>
    <n v="10.1"/>
    <n v="6.1"/>
  </r>
  <r>
    <x v="0"/>
    <x v="1"/>
    <n v="90"/>
    <x v="1"/>
    <n v="1.27"/>
    <x v="0"/>
    <x v="18"/>
    <n v="13"/>
    <n v="-2"/>
  </r>
  <r>
    <x v="0"/>
    <x v="1"/>
    <n v="655.9"/>
    <x v="1"/>
    <n v="1.08"/>
    <x v="2"/>
    <x v="63"/>
    <n v="14.9"/>
    <n v="3.5"/>
  </r>
  <r>
    <x v="0"/>
    <x v="1"/>
    <n v="3950.7"/>
    <x v="1"/>
    <n v="1.02"/>
    <x v="2"/>
    <x v="2"/>
    <n v="15.1"/>
    <n v="3.7"/>
  </r>
  <r>
    <x v="0"/>
    <x v="1"/>
    <n v="326.89999999999998"/>
    <x v="0"/>
    <n v="1.1200000000000001"/>
    <x v="2"/>
    <x v="148"/>
    <n v="11.2"/>
    <n v="1.3"/>
  </r>
  <r>
    <x v="0"/>
    <x v="1"/>
    <n v="627.1"/>
    <x v="1"/>
    <n v="1.17"/>
    <x v="0"/>
    <x v="83"/>
    <n v="12.8"/>
    <n v="1.4"/>
  </r>
  <r>
    <x v="0"/>
    <x v="1"/>
    <n v="2389.6999999999998"/>
    <x v="1"/>
    <n v="1.07"/>
    <x v="2"/>
    <x v="2"/>
    <n v="14.5"/>
    <n v="5.2"/>
  </r>
  <r>
    <x v="0"/>
    <x v="1"/>
    <n v="11876.4"/>
    <x v="1"/>
    <n v="0.92"/>
    <x v="2"/>
    <x v="71"/>
    <n v="14.1"/>
    <n v="2.4"/>
  </r>
  <r>
    <x v="0"/>
    <x v="1"/>
    <n v="1215.5"/>
    <x v="1"/>
    <n v="1.1299999999999999"/>
    <x v="2"/>
    <x v="112"/>
    <n v="17.399999999999999"/>
    <n v="7.1"/>
  </r>
  <r>
    <x v="0"/>
    <x v="1"/>
    <n v="224.2"/>
    <x v="1"/>
    <n v="1.29"/>
    <x v="0"/>
    <x v="149"/>
    <n v="14.1"/>
    <n v="1.8"/>
  </r>
  <r>
    <x v="0"/>
    <x v="1"/>
    <n v="3935.9"/>
    <x v="1"/>
    <n v="1.04"/>
    <x v="2"/>
    <x v="95"/>
    <n v="23.9"/>
    <n v="9.8000000000000007"/>
  </r>
  <r>
    <x v="0"/>
    <x v="1"/>
    <n v="901"/>
    <x v="1"/>
    <n v="1.1200000000000001"/>
    <x v="0"/>
    <x v="60"/>
    <n v="12.5"/>
    <n v="-2.9"/>
  </r>
  <r>
    <x v="0"/>
    <x v="1"/>
    <n v="883.8"/>
    <x v="1"/>
    <n v="1.1100000000000001"/>
    <x v="0"/>
    <x v="150"/>
    <n v="19.3"/>
    <n v="3.7"/>
  </r>
  <r>
    <x v="0"/>
    <x v="1"/>
    <n v="96.4"/>
    <x v="0"/>
    <n v="1.25"/>
    <x v="2"/>
    <x v="23"/>
    <n v="14.1"/>
    <n v="2.1"/>
  </r>
  <r>
    <x v="0"/>
    <x v="1"/>
    <n v="731.4"/>
    <x v="0"/>
    <n v="0.6"/>
    <x v="0"/>
    <x v="130"/>
    <n v="15.8"/>
    <n v="3.2"/>
  </r>
  <r>
    <x v="0"/>
    <x v="1"/>
    <n v="136.69999999999999"/>
    <x v="0"/>
    <n v="0.96"/>
    <x v="2"/>
    <x v="30"/>
    <n v="15.7"/>
    <n v="4.0999999999999996"/>
  </r>
  <r>
    <x v="0"/>
    <x v="1"/>
    <n v="4767.6000000000004"/>
    <x v="1"/>
    <n v="1.1399999999999999"/>
    <x v="2"/>
    <x v="120"/>
    <n v="17.100000000000001"/>
    <n v="5.8"/>
  </r>
  <r>
    <x v="0"/>
    <x v="1"/>
    <n v="223.3"/>
    <x v="1"/>
    <n v="1.22"/>
    <x v="0"/>
    <x v="72"/>
    <n v="16.399999999999999"/>
    <n v="6.1"/>
  </r>
  <r>
    <x v="0"/>
    <x v="1"/>
    <n v="7869.1"/>
    <x v="0"/>
    <n v="0.92"/>
    <x v="2"/>
    <x v="151"/>
    <n v="17.2"/>
    <n v="3.5"/>
  </r>
  <r>
    <x v="0"/>
    <x v="1"/>
    <n v="103.1"/>
    <x v="1"/>
    <n v="1.62"/>
    <x v="0"/>
    <x v="143"/>
    <n v="20.2"/>
    <n v="1.6"/>
  </r>
  <r>
    <x v="0"/>
    <x v="1"/>
    <n v="1071.5"/>
    <x v="1"/>
    <n v="1.05"/>
    <x v="2"/>
    <x v="88"/>
    <n v="14.9"/>
    <n v="2.6"/>
  </r>
  <r>
    <x v="0"/>
    <x v="1"/>
    <n v="3590"/>
    <x v="0"/>
    <n v="1"/>
    <x v="2"/>
    <x v="89"/>
    <n v="9.6999999999999993"/>
    <n v="7.3"/>
  </r>
  <r>
    <x v="0"/>
    <x v="1"/>
    <n v="94.1"/>
    <x v="1"/>
    <n v="1.1399999999999999"/>
    <x v="2"/>
    <x v="26"/>
    <n v="11.8"/>
    <n v="0.5"/>
  </r>
  <r>
    <x v="0"/>
    <x v="1"/>
    <n v="3872"/>
    <x v="1"/>
    <n v="0.93"/>
    <x v="2"/>
    <x v="42"/>
    <n v="12.3"/>
    <n v="2.5"/>
  </r>
  <r>
    <x v="0"/>
    <x v="1"/>
    <n v="2251.8000000000002"/>
    <x v="1"/>
    <n v="1.08"/>
    <x v="1"/>
    <x v="52"/>
    <n v="15.8"/>
    <n v="1.3"/>
  </r>
  <r>
    <x v="0"/>
    <x v="1"/>
    <n v="383.2"/>
    <x v="1"/>
    <n v="0.92"/>
    <x v="0"/>
    <x v="36"/>
    <n v="15"/>
    <n v="0.4"/>
  </r>
  <r>
    <x v="0"/>
    <x v="1"/>
    <n v="2237.9"/>
    <x v="0"/>
    <n v="0.98"/>
    <x v="2"/>
    <x v="69"/>
    <n v="17.5"/>
    <n v="6.4"/>
  </r>
  <r>
    <x v="0"/>
    <x v="1"/>
    <n v="79.599999999999994"/>
    <x v="0"/>
    <n v="1.93"/>
    <x v="2"/>
    <x v="108"/>
    <n v="16"/>
    <n v="2.8"/>
  </r>
  <r>
    <x v="0"/>
    <x v="1"/>
    <n v="67.5"/>
    <x v="1"/>
    <n v="1.2"/>
    <x v="2"/>
    <x v="114"/>
    <n v="13.5"/>
    <n v="4"/>
  </r>
  <r>
    <x v="0"/>
    <x v="1"/>
    <n v="144"/>
    <x v="0"/>
    <n v="2.5299999999999998"/>
    <x v="0"/>
    <x v="103"/>
    <n v="14.2"/>
    <n v="2"/>
  </r>
  <r>
    <x v="0"/>
    <x v="1"/>
    <n v="98.7"/>
    <x v="0"/>
    <n v="0.21"/>
    <x v="2"/>
    <x v="118"/>
    <n v="14.2"/>
    <n v="2.8"/>
  </r>
  <r>
    <x v="0"/>
    <x v="1"/>
    <n v="67"/>
    <x v="0"/>
    <n v="0.97"/>
    <x v="2"/>
    <x v="69"/>
    <n v="18.2"/>
    <n v="6.8"/>
  </r>
  <r>
    <x v="0"/>
    <x v="1"/>
    <n v="90.8"/>
    <x v="0"/>
    <n v="1.6"/>
    <x v="2"/>
    <x v="111"/>
    <n v="9.4"/>
    <n v="5.3"/>
  </r>
  <r>
    <x v="0"/>
    <x v="1"/>
    <n v="445.3"/>
    <x v="1"/>
    <n v="1.72"/>
    <x v="0"/>
    <x v="58"/>
    <n v="15.3"/>
    <n v="2.7"/>
  </r>
  <r>
    <x v="0"/>
    <x v="1"/>
    <n v="129.9"/>
    <x v="1"/>
    <n v="1.63"/>
    <x v="2"/>
    <x v="99"/>
    <n v="14.1"/>
    <n v="7.4"/>
  </r>
  <r>
    <x v="0"/>
    <x v="1"/>
    <n v="774.4"/>
    <x v="0"/>
    <n v="0.78"/>
    <x v="2"/>
    <x v="101"/>
    <n v="13.1"/>
    <n v="2.6"/>
  </r>
  <r>
    <x v="0"/>
    <x v="1"/>
    <n v="17958.400000000001"/>
    <x v="0"/>
    <n v="0.74"/>
    <x v="2"/>
    <x v="79"/>
    <n v="14.7"/>
    <n v="5.9"/>
  </r>
  <r>
    <x v="0"/>
    <x v="1"/>
    <n v="1760.7"/>
    <x v="0"/>
    <n v="0.78"/>
    <x v="0"/>
    <x v="129"/>
    <n v="13.4"/>
    <n v="1.7"/>
  </r>
  <r>
    <x v="0"/>
    <x v="1"/>
    <n v="3071.6"/>
    <x v="0"/>
    <n v="0.93"/>
    <x v="2"/>
    <x v="19"/>
    <n v="16.8"/>
    <n v="6.2"/>
  </r>
  <r>
    <x v="0"/>
    <x v="1"/>
    <n v="363"/>
    <x v="0"/>
    <n v="1.01"/>
    <x v="2"/>
    <x v="31"/>
    <n v="13.8"/>
    <n v="4"/>
  </r>
  <r>
    <x v="0"/>
    <x v="1"/>
    <n v="872"/>
    <x v="0"/>
    <n v="1.33"/>
    <x v="2"/>
    <x v="20"/>
    <n v="16.7"/>
    <n v="7.9"/>
  </r>
  <r>
    <x v="0"/>
    <x v="1"/>
    <n v="96.4"/>
    <x v="0"/>
    <n v="0.74"/>
    <x v="0"/>
    <x v="107"/>
    <n v="17.899999999999999"/>
    <n v="3.6"/>
  </r>
  <r>
    <x v="0"/>
    <x v="1"/>
    <n v="55.3"/>
    <x v="1"/>
    <n v="1.52"/>
    <x v="0"/>
    <x v="152"/>
    <n v="18.5"/>
    <n v="7"/>
  </r>
  <r>
    <x v="0"/>
    <x v="1"/>
    <n v="89.2"/>
    <x v="0"/>
    <n v="1.29"/>
    <x v="2"/>
    <x v="153"/>
    <n v="11.4"/>
    <n v="2.9"/>
  </r>
  <r>
    <x v="0"/>
    <x v="1"/>
    <n v="73.3"/>
    <x v="1"/>
    <n v="1.3"/>
    <x v="0"/>
    <x v="85"/>
    <n v="13.4"/>
    <n v="1.1000000000000001"/>
  </r>
  <r>
    <x v="0"/>
    <x v="1"/>
    <n v="605.5"/>
    <x v="0"/>
    <n v="1.37"/>
    <x v="2"/>
    <x v="85"/>
    <n v="11.3"/>
    <n v="3.2"/>
  </r>
  <r>
    <x v="0"/>
    <x v="1"/>
    <n v="909.1"/>
    <x v="0"/>
    <n v="0.91"/>
    <x v="2"/>
    <x v="8"/>
    <n v="16.7"/>
    <n v="4.9000000000000004"/>
  </r>
  <r>
    <x v="0"/>
    <x v="1"/>
    <n v="383.6"/>
    <x v="0"/>
    <n v="0.9"/>
    <x v="2"/>
    <x v="90"/>
    <n v="17.5"/>
    <n v="6.6"/>
  </r>
  <r>
    <x v="0"/>
    <x v="1"/>
    <n v="1370.4"/>
    <x v="0"/>
    <n v="1"/>
    <x v="0"/>
    <x v="38"/>
    <n v="15.2"/>
    <n v="2.5"/>
  </r>
  <r>
    <x v="0"/>
    <x v="1"/>
    <n v="2077.9"/>
    <x v="0"/>
    <n v="0.78"/>
    <x v="2"/>
    <x v="112"/>
    <n v="14.2"/>
    <n v="3"/>
  </r>
  <r>
    <x v="0"/>
    <x v="1"/>
    <n v="11944.7"/>
    <x v="1"/>
    <n v="0.84"/>
    <x v="2"/>
    <x v="99"/>
    <n v="17.100000000000001"/>
    <n v="4.8"/>
  </r>
  <r>
    <x v="0"/>
    <x v="1"/>
    <n v="6437.7"/>
    <x v="1"/>
    <n v="0.81"/>
    <x v="2"/>
    <x v="151"/>
    <n v="16.899999999999999"/>
    <n v="5.0999999999999996"/>
  </r>
  <r>
    <x v="0"/>
    <x v="1"/>
    <n v="984.8"/>
    <x v="0"/>
    <n v="0.37"/>
    <x v="0"/>
    <x v="99"/>
    <n v="14.3"/>
    <n v="-1.5"/>
  </r>
  <r>
    <x v="0"/>
    <x v="1"/>
    <n v="2836.4"/>
    <x v="0"/>
    <n v="0.32"/>
    <x v="2"/>
    <x v="17"/>
    <n v="14"/>
    <n v="4.0999999999999996"/>
  </r>
  <r>
    <x v="0"/>
    <x v="1"/>
    <n v="1015.3"/>
    <x v="0"/>
    <n v="0.39"/>
    <x v="2"/>
    <x v="3"/>
    <n v="16.399999999999999"/>
    <n v="6.6"/>
  </r>
  <r>
    <x v="0"/>
    <x v="1"/>
    <n v="3360.1"/>
    <x v="0"/>
    <n v="0.21"/>
    <x v="0"/>
    <x v="61"/>
    <n v="17.8"/>
    <n v="2.6"/>
  </r>
  <r>
    <x v="0"/>
    <x v="1"/>
    <n v="28867.5"/>
    <x v="0"/>
    <n v="0.37"/>
    <x v="2"/>
    <x v="7"/>
    <n v="18.100000000000001"/>
    <n v="5.8"/>
  </r>
  <r>
    <x v="0"/>
    <x v="1"/>
    <n v="13275.4"/>
    <x v="0"/>
    <n v="0.39"/>
    <x v="0"/>
    <x v="21"/>
    <n v="17.7"/>
    <n v="6"/>
  </r>
  <r>
    <x v="0"/>
    <x v="1"/>
    <n v="1246.0999999999999"/>
    <x v="0"/>
    <n v="0.9"/>
    <x v="2"/>
    <x v="112"/>
    <n v="17.3"/>
    <n v="7.2"/>
  </r>
  <r>
    <x v="0"/>
    <x v="1"/>
    <n v="207.1"/>
    <x v="1"/>
    <n v="1.25"/>
    <x v="0"/>
    <x v="108"/>
    <n v="15.8"/>
    <n v="1.9"/>
  </r>
  <r>
    <x v="0"/>
    <x v="1"/>
    <n v="1945.8"/>
    <x v="1"/>
    <n v="1.1599999999999999"/>
    <x v="0"/>
    <x v="8"/>
    <n v="12.4"/>
    <n v="-1.5"/>
  </r>
  <r>
    <x v="0"/>
    <x v="1"/>
    <n v="490.2"/>
    <x v="1"/>
    <n v="1.34"/>
    <x v="2"/>
    <x v="52"/>
    <n v="13.9"/>
    <n v="6.2"/>
  </r>
  <r>
    <x v="0"/>
    <x v="1"/>
    <n v="62683.8"/>
    <x v="1"/>
    <n v="0.6"/>
    <x v="2"/>
    <x v="44"/>
    <n v="12.7"/>
    <n v="4.4000000000000004"/>
  </r>
  <r>
    <x v="0"/>
    <x v="1"/>
    <n v="212.7"/>
    <x v="0"/>
    <n v="1.4"/>
    <x v="2"/>
    <x v="58"/>
    <n v="15.6"/>
    <n v="2"/>
  </r>
  <r>
    <x v="0"/>
    <x v="1"/>
    <n v="727.3"/>
    <x v="0"/>
    <n v="0.85"/>
    <x v="2"/>
    <x v="63"/>
    <n v="14.1"/>
    <n v="2.4"/>
  </r>
  <r>
    <x v="0"/>
    <x v="1"/>
    <n v="61.4"/>
    <x v="0"/>
    <n v="1.1499999999999999"/>
    <x v="0"/>
    <x v="89"/>
    <n v="15.4"/>
    <n v="3.3"/>
  </r>
  <r>
    <x v="0"/>
    <x v="1"/>
    <n v="176"/>
    <x v="0"/>
    <n v="1.51"/>
    <x v="2"/>
    <x v="154"/>
    <n v="16.100000000000001"/>
    <n v="3"/>
  </r>
  <r>
    <x v="0"/>
    <x v="1"/>
    <n v="55.7"/>
    <x v="0"/>
    <n v="1.65"/>
    <x v="2"/>
    <x v="58"/>
    <n v="16.600000000000001"/>
    <n v="5.3"/>
  </r>
  <r>
    <x v="0"/>
    <x v="1"/>
    <n v="945"/>
    <x v="1"/>
    <n v="0.91"/>
    <x v="2"/>
    <x v="107"/>
    <n v="18.899999999999999"/>
    <n v="9.5"/>
  </r>
  <r>
    <x v="0"/>
    <x v="1"/>
    <n v="590.70000000000005"/>
    <x v="1"/>
    <n v="0.9"/>
    <x v="0"/>
    <x v="101"/>
    <n v="12.3"/>
    <n v="1.7"/>
  </r>
  <r>
    <x v="1"/>
    <x v="0"/>
    <n v="195"/>
    <x v="0"/>
    <n v="1"/>
    <x v="1"/>
    <x v="151"/>
    <n v="19.8"/>
    <n v="2.5"/>
  </r>
  <r>
    <x v="1"/>
    <x v="0"/>
    <n v="1244.4000000000001"/>
    <x v="1"/>
    <n v="1.29"/>
    <x v="1"/>
    <x v="9"/>
    <n v="14.6"/>
    <n v="-3"/>
  </r>
  <r>
    <x v="1"/>
    <x v="0"/>
    <n v="1811.2"/>
    <x v="0"/>
    <n v="1.1499999999999999"/>
    <x v="1"/>
    <x v="119"/>
    <n v="19.5"/>
    <n v="-5.2"/>
  </r>
  <r>
    <x v="1"/>
    <x v="0"/>
    <n v="89.9"/>
    <x v="1"/>
    <n v="1.74"/>
    <x v="1"/>
    <x v="90"/>
    <n v="18.399999999999999"/>
    <n v="-2.2999999999999998"/>
  </r>
  <r>
    <x v="1"/>
    <x v="0"/>
    <n v="67.400000000000006"/>
    <x v="1"/>
    <n v="1.2"/>
    <x v="1"/>
    <x v="13"/>
    <n v="15.4"/>
    <n v="-0.9"/>
  </r>
  <r>
    <x v="1"/>
    <x v="0"/>
    <n v="328.7"/>
    <x v="1"/>
    <n v="1.34"/>
    <x v="1"/>
    <x v="139"/>
    <n v="21.6"/>
    <n v="3"/>
  </r>
  <r>
    <x v="1"/>
    <x v="0"/>
    <n v="701.6"/>
    <x v="1"/>
    <n v="1.25"/>
    <x v="1"/>
    <x v="91"/>
    <n v="28.3"/>
    <n v="3.1"/>
  </r>
  <r>
    <x v="1"/>
    <x v="0"/>
    <n v="266"/>
    <x v="1"/>
    <n v="1.1000000000000001"/>
    <x v="0"/>
    <x v="155"/>
    <n v="20.3"/>
    <n v="2.2000000000000002"/>
  </r>
  <r>
    <x v="1"/>
    <x v="0"/>
    <n v="472.2"/>
    <x v="0"/>
    <n v="1.95"/>
    <x v="1"/>
    <x v="17"/>
    <n v="19"/>
    <n v="-4.4000000000000004"/>
  </r>
  <r>
    <x v="1"/>
    <x v="0"/>
    <n v="123.2"/>
    <x v="0"/>
    <n v="0.76"/>
    <x v="1"/>
    <x v="151"/>
    <n v="17.5"/>
    <n v="-2.1"/>
  </r>
  <r>
    <x v="1"/>
    <x v="0"/>
    <n v="966.2"/>
    <x v="0"/>
    <n v="1"/>
    <x v="1"/>
    <x v="156"/>
    <n v="16.2"/>
    <n v="-4.4000000000000004"/>
  </r>
  <r>
    <x v="1"/>
    <x v="0"/>
    <n v="848.8"/>
    <x v="0"/>
    <n v="1"/>
    <x v="0"/>
    <x v="157"/>
    <n v="16.8"/>
    <n v="-0.1"/>
  </r>
  <r>
    <x v="1"/>
    <x v="0"/>
    <n v="1986.6"/>
    <x v="0"/>
    <n v="1"/>
    <x v="0"/>
    <x v="58"/>
    <n v="21.7"/>
    <n v="0.6"/>
  </r>
  <r>
    <x v="1"/>
    <x v="0"/>
    <n v="6000"/>
    <x v="0"/>
    <n v="1.18"/>
    <x v="1"/>
    <x v="115"/>
    <n v="18.100000000000001"/>
    <n v="3.9"/>
  </r>
  <r>
    <x v="1"/>
    <x v="0"/>
    <n v="87.2"/>
    <x v="0"/>
    <n v="0.85"/>
    <x v="0"/>
    <x v="9"/>
    <n v="14.6"/>
    <n v="2.9"/>
  </r>
  <r>
    <x v="1"/>
    <x v="0"/>
    <n v="2688"/>
    <x v="0"/>
    <n v="1.34"/>
    <x v="0"/>
    <x v="80"/>
    <n v="22.1"/>
    <n v="5.5"/>
  </r>
  <r>
    <x v="1"/>
    <x v="0"/>
    <n v="146"/>
    <x v="0"/>
    <n v="1.5"/>
    <x v="1"/>
    <x v="7"/>
    <n v="32.700000000000003"/>
    <n v="9.8000000000000007"/>
  </r>
  <r>
    <x v="1"/>
    <x v="0"/>
    <n v="131.5"/>
    <x v="0"/>
    <n v="0.91"/>
    <x v="1"/>
    <x v="134"/>
    <n v="22.5"/>
    <n v="0.8"/>
  </r>
  <r>
    <x v="1"/>
    <x v="0"/>
    <n v="290.10000000000002"/>
    <x v="1"/>
    <n v="1.58"/>
    <x v="1"/>
    <x v="124"/>
    <n v="19.2"/>
    <n v="-4"/>
  </r>
  <r>
    <x v="1"/>
    <x v="0"/>
    <n v="190.3"/>
    <x v="0"/>
    <n v="1.2"/>
    <x v="0"/>
    <x v="158"/>
    <n v="18.2"/>
    <n v="2.1"/>
  </r>
  <r>
    <x v="1"/>
    <x v="0"/>
    <n v="110.9"/>
    <x v="1"/>
    <n v="1.68"/>
    <x v="1"/>
    <x v="98"/>
    <n v="12.2"/>
    <n v="-2.6"/>
  </r>
  <r>
    <x v="1"/>
    <x v="0"/>
    <n v="166"/>
    <x v="0"/>
    <n v="1.96"/>
    <x v="1"/>
    <x v="45"/>
    <n v="16.899999999999999"/>
    <n v="-5.2"/>
  </r>
  <r>
    <x v="1"/>
    <x v="0"/>
    <n v="740.4"/>
    <x v="1"/>
    <n v="1.47"/>
    <x v="2"/>
    <x v="159"/>
    <n v="19.399999999999999"/>
    <n v="11"/>
  </r>
  <r>
    <x v="1"/>
    <x v="0"/>
    <n v="818.5"/>
    <x v="0"/>
    <n v="0.98"/>
    <x v="1"/>
    <x v="116"/>
    <n v="17.7"/>
    <n v="-0.5"/>
  </r>
  <r>
    <x v="1"/>
    <x v="0"/>
    <n v="78.5"/>
    <x v="0"/>
    <n v="1.23"/>
    <x v="1"/>
    <x v="160"/>
    <n v="19.600000000000001"/>
    <n v="-1.5"/>
  </r>
  <r>
    <x v="1"/>
    <x v="0"/>
    <n v="297.7"/>
    <x v="0"/>
    <n v="1.4"/>
    <x v="1"/>
    <x v="38"/>
    <n v="20.9"/>
    <n v="-1.5"/>
  </r>
  <r>
    <x v="1"/>
    <x v="0"/>
    <n v="555.70000000000005"/>
    <x v="1"/>
    <n v="1.44"/>
    <x v="1"/>
    <x v="127"/>
    <n v="19.7"/>
    <n v="1.3"/>
  </r>
  <r>
    <x v="1"/>
    <x v="0"/>
    <n v="201.1"/>
    <x v="0"/>
    <n v="1.45"/>
    <x v="1"/>
    <x v="86"/>
    <n v="15.2"/>
    <n v="-5.2"/>
  </r>
  <r>
    <x v="1"/>
    <x v="0"/>
    <n v="111.3"/>
    <x v="0"/>
    <n v="1.33"/>
    <x v="1"/>
    <x v="161"/>
    <n v="22.2"/>
    <n v="1.9"/>
  </r>
  <r>
    <x v="1"/>
    <x v="0"/>
    <n v="102.8"/>
    <x v="1"/>
    <n v="1.27"/>
    <x v="1"/>
    <x v="65"/>
    <n v="17.399999999999999"/>
    <n v="1.1000000000000001"/>
  </r>
  <r>
    <x v="1"/>
    <x v="0"/>
    <n v="151.6"/>
    <x v="1"/>
    <n v="1.41"/>
    <x v="1"/>
    <x v="42"/>
    <n v="16.899999999999999"/>
    <n v="-0.2"/>
  </r>
  <r>
    <x v="1"/>
    <x v="0"/>
    <n v="546.5"/>
    <x v="1"/>
    <n v="1.1299999999999999"/>
    <x v="1"/>
    <x v="162"/>
    <n v="18.8"/>
    <n v="0.5"/>
  </r>
  <r>
    <x v="1"/>
    <x v="0"/>
    <n v="4034.6"/>
    <x v="0"/>
    <n v="1.95"/>
    <x v="0"/>
    <x v="159"/>
    <n v="22.5"/>
    <n v="9.3000000000000007"/>
  </r>
  <r>
    <x v="1"/>
    <x v="0"/>
    <n v="547.1"/>
    <x v="1"/>
    <n v="1.32"/>
    <x v="1"/>
    <x v="77"/>
    <n v="22.2"/>
    <n v="0.7"/>
  </r>
  <r>
    <x v="1"/>
    <x v="0"/>
    <n v="4348.8999999999996"/>
    <x v="0"/>
    <n v="0.78"/>
    <x v="1"/>
    <x v="88"/>
    <n v="16.7"/>
    <n v="-13.2"/>
  </r>
  <r>
    <x v="1"/>
    <x v="0"/>
    <n v="9684.2000000000007"/>
    <x v="0"/>
    <n v="0.62"/>
    <x v="1"/>
    <x v="163"/>
    <n v="19"/>
    <n v="1.3"/>
  </r>
  <r>
    <x v="1"/>
    <x v="0"/>
    <n v="3410.7"/>
    <x v="0"/>
    <n v="0.92"/>
    <x v="1"/>
    <x v="143"/>
    <n v="16.399999999999999"/>
    <n v="0.7"/>
  </r>
  <r>
    <x v="1"/>
    <x v="0"/>
    <n v="1354.4"/>
    <x v="0"/>
    <n v="0.23"/>
    <x v="0"/>
    <x v="127"/>
    <n v="22.7"/>
    <n v="6.7"/>
  </r>
  <r>
    <x v="1"/>
    <x v="0"/>
    <n v="1281.5999999999999"/>
    <x v="0"/>
    <n v="0.96"/>
    <x v="0"/>
    <x v="80"/>
    <n v="22.2"/>
    <n v="8.4"/>
  </r>
  <r>
    <x v="1"/>
    <x v="0"/>
    <n v="418.8"/>
    <x v="1"/>
    <n v="1.48"/>
    <x v="0"/>
    <x v="161"/>
    <n v="20.7"/>
    <n v="4.0999999999999996"/>
  </r>
  <r>
    <x v="1"/>
    <x v="0"/>
    <n v="6917.6"/>
    <x v="1"/>
    <n v="0.97"/>
    <x v="1"/>
    <x v="13"/>
    <n v="19.8"/>
    <n v="-0.8"/>
  </r>
  <r>
    <x v="1"/>
    <x v="0"/>
    <n v="1937.7"/>
    <x v="1"/>
    <n v="0.96"/>
    <x v="1"/>
    <x v="130"/>
    <n v="19"/>
    <n v="-0.6"/>
  </r>
  <r>
    <x v="1"/>
    <x v="0"/>
    <n v="993.3"/>
    <x v="1"/>
    <n v="1.49"/>
    <x v="1"/>
    <x v="17"/>
    <n v="17"/>
    <n v="4.0999999999999996"/>
  </r>
  <r>
    <x v="1"/>
    <x v="0"/>
    <n v="58.9"/>
    <x v="0"/>
    <n v="0.98"/>
    <x v="1"/>
    <x v="164"/>
    <n v="23.8"/>
    <n v="-1.3"/>
  </r>
  <r>
    <x v="1"/>
    <x v="0"/>
    <n v="576.29999999999995"/>
    <x v="1"/>
    <n v="1.08"/>
    <x v="1"/>
    <x v="165"/>
    <n v="24.9"/>
    <n v="1.2"/>
  </r>
  <r>
    <x v="1"/>
    <x v="0"/>
    <n v="135"/>
    <x v="1"/>
    <n v="1.38"/>
    <x v="1"/>
    <x v="61"/>
    <n v="16.2"/>
    <n v="7.3"/>
  </r>
  <r>
    <x v="1"/>
    <x v="0"/>
    <n v="125.1"/>
    <x v="1"/>
    <n v="1.36"/>
    <x v="2"/>
    <x v="29"/>
    <n v="19.899999999999999"/>
    <n v="6.6"/>
  </r>
  <r>
    <x v="1"/>
    <x v="0"/>
    <n v="123.5"/>
    <x v="0"/>
    <n v="2.37"/>
    <x v="1"/>
    <x v="81"/>
    <n v="18"/>
    <n v="-6"/>
  </r>
  <r>
    <x v="1"/>
    <x v="0"/>
    <n v="52.8"/>
    <x v="1"/>
    <n v="1.4"/>
    <x v="1"/>
    <x v="139"/>
    <n v="14.9"/>
    <n v="-8.6999999999999993"/>
  </r>
  <r>
    <x v="1"/>
    <x v="0"/>
    <n v="1724.7"/>
    <x v="0"/>
    <n v="0.25"/>
    <x v="0"/>
    <x v="95"/>
    <n v="19"/>
    <n v="4.5"/>
  </r>
  <r>
    <x v="1"/>
    <x v="0"/>
    <n v="89.3"/>
    <x v="1"/>
    <n v="1.65"/>
    <x v="0"/>
    <x v="78"/>
    <n v="20.2"/>
    <n v="2.4"/>
  </r>
  <r>
    <x v="1"/>
    <x v="0"/>
    <n v="106.7"/>
    <x v="1"/>
    <n v="1.75"/>
    <x v="1"/>
    <x v="150"/>
    <n v="16.5"/>
    <n v="-4.5999999999999996"/>
  </r>
  <r>
    <x v="1"/>
    <x v="0"/>
    <n v="258.39999999999998"/>
    <x v="0"/>
    <n v="0.91"/>
    <x v="1"/>
    <x v="78"/>
    <n v="22.1"/>
    <n v="-4.5999999999999996"/>
  </r>
  <r>
    <x v="1"/>
    <x v="0"/>
    <n v="1794.9"/>
    <x v="0"/>
    <n v="1.03"/>
    <x v="1"/>
    <x v="30"/>
    <n v="22.2"/>
    <n v="-4.7"/>
  </r>
  <r>
    <x v="1"/>
    <x v="0"/>
    <n v="311.60000000000002"/>
    <x v="1"/>
    <n v="1.2"/>
    <x v="1"/>
    <x v="166"/>
    <n v="26"/>
    <n v="1.2"/>
  </r>
  <r>
    <x v="1"/>
    <x v="0"/>
    <n v="458.6"/>
    <x v="1"/>
    <n v="1.35"/>
    <x v="0"/>
    <x v="133"/>
    <n v="20.399999999999999"/>
    <n v="3.7"/>
  </r>
  <r>
    <x v="1"/>
    <x v="0"/>
    <n v="1003.6"/>
    <x v="0"/>
    <n v="0.99"/>
    <x v="0"/>
    <x v="135"/>
    <n v="16.7"/>
    <n v="2.5"/>
  </r>
  <r>
    <x v="1"/>
    <x v="0"/>
    <n v="52.5"/>
    <x v="1"/>
    <n v="1.35"/>
    <x v="1"/>
    <x v="57"/>
    <n v="21.2"/>
    <n v="-2.1"/>
  </r>
  <r>
    <x v="1"/>
    <x v="0"/>
    <n v="3743.2"/>
    <x v="0"/>
    <n v="1.87"/>
    <x v="1"/>
    <x v="91"/>
    <n v="26.8"/>
    <n v="11.9"/>
  </r>
  <r>
    <x v="1"/>
    <x v="0"/>
    <n v="634.29999999999995"/>
    <x v="1"/>
    <n v="1.73"/>
    <x v="1"/>
    <x v="99"/>
    <n v="15.9"/>
    <n v="0.3"/>
  </r>
  <r>
    <x v="1"/>
    <x v="0"/>
    <n v="172.2"/>
    <x v="0"/>
    <n v="1.29"/>
    <x v="1"/>
    <x v="52"/>
    <n v="14.1"/>
    <n v="-1.9"/>
  </r>
  <r>
    <x v="1"/>
    <x v="0"/>
    <n v="179.3"/>
    <x v="1"/>
    <n v="1.3"/>
    <x v="1"/>
    <x v="35"/>
    <n v="13.9"/>
    <n v="-1.3"/>
  </r>
  <r>
    <x v="1"/>
    <x v="0"/>
    <n v="852.1"/>
    <x v="1"/>
    <n v="1.29"/>
    <x v="1"/>
    <x v="0"/>
    <n v="17.5"/>
    <n v="-7.4"/>
  </r>
  <r>
    <x v="1"/>
    <x v="0"/>
    <n v="199.3"/>
    <x v="1"/>
    <n v="1.4"/>
    <x v="0"/>
    <x v="148"/>
    <n v="20.8"/>
    <n v="8.6"/>
  </r>
  <r>
    <x v="1"/>
    <x v="0"/>
    <n v="144.30000000000001"/>
    <x v="0"/>
    <n v="2.2400000000000002"/>
    <x v="1"/>
    <x v="167"/>
    <n v="27.2"/>
    <n v="-7.5"/>
  </r>
  <r>
    <x v="1"/>
    <x v="0"/>
    <n v="272.39999999999998"/>
    <x v="1"/>
    <n v="1.0900000000000001"/>
    <x v="1"/>
    <x v="55"/>
    <n v="26.4"/>
    <n v="1.5"/>
  </r>
  <r>
    <x v="1"/>
    <x v="0"/>
    <n v="1063.0999999999999"/>
    <x v="0"/>
    <n v="0.87"/>
    <x v="1"/>
    <x v="168"/>
    <n v="26.9"/>
    <n v="-0.2"/>
  </r>
  <r>
    <x v="1"/>
    <x v="0"/>
    <n v="518.79999999999995"/>
    <x v="1"/>
    <n v="1.37"/>
    <x v="0"/>
    <x v="77"/>
    <n v="23.5"/>
    <n v="9.1"/>
  </r>
  <r>
    <x v="1"/>
    <x v="0"/>
    <n v="146.6"/>
    <x v="0"/>
    <n v="1.34"/>
    <x v="1"/>
    <x v="76"/>
    <n v="19"/>
    <n v="-1.1000000000000001"/>
  </r>
  <r>
    <x v="1"/>
    <x v="0"/>
    <n v="205.1"/>
    <x v="0"/>
    <n v="1.78"/>
    <x v="1"/>
    <x v="169"/>
    <n v="21.5"/>
    <n v="7.6"/>
  </r>
  <r>
    <x v="1"/>
    <x v="0"/>
    <n v="349.5"/>
    <x v="0"/>
    <n v="1.06"/>
    <x v="1"/>
    <x v="170"/>
    <n v="19.8"/>
    <n v="-3.6"/>
  </r>
  <r>
    <x v="1"/>
    <x v="0"/>
    <n v="104"/>
    <x v="1"/>
    <n v="1.77"/>
    <x v="1"/>
    <x v="30"/>
    <n v="16.5"/>
    <n v="-9.6"/>
  </r>
  <r>
    <x v="1"/>
    <x v="0"/>
    <n v="557.29999999999995"/>
    <x v="0"/>
    <n v="0.63"/>
    <x v="0"/>
    <x v="34"/>
    <n v="16.5"/>
    <n v="4.0999999999999996"/>
  </r>
  <r>
    <x v="1"/>
    <x v="0"/>
    <n v="111.4"/>
    <x v="1"/>
    <n v="1.54"/>
    <x v="0"/>
    <x v="134"/>
    <n v="19.5"/>
    <n v="6.6"/>
  </r>
  <r>
    <x v="1"/>
    <x v="0"/>
    <n v="307.39999999999998"/>
    <x v="0"/>
    <n v="1"/>
    <x v="1"/>
    <x v="34"/>
    <n v="15.2"/>
    <n v="-1.3"/>
  </r>
  <r>
    <x v="1"/>
    <x v="0"/>
    <n v="658.9"/>
    <x v="0"/>
    <n v="1.4"/>
    <x v="1"/>
    <x v="123"/>
    <n v="14.6"/>
    <n v="-7.3"/>
  </r>
  <r>
    <x v="1"/>
    <x v="0"/>
    <n v="663.1"/>
    <x v="1"/>
    <n v="1.33"/>
    <x v="1"/>
    <x v="150"/>
    <n v="18.2"/>
    <n v="-4.7"/>
  </r>
  <r>
    <x v="1"/>
    <x v="0"/>
    <n v="148.30000000000001"/>
    <x v="1"/>
    <n v="1.5"/>
    <x v="1"/>
    <x v="107"/>
    <n v="18.2"/>
    <n v="-6.5"/>
  </r>
  <r>
    <x v="1"/>
    <x v="0"/>
    <n v="152.4"/>
    <x v="0"/>
    <n v="1.1499999999999999"/>
    <x v="1"/>
    <x v="7"/>
    <n v="24.3"/>
    <n v="-13.3"/>
  </r>
  <r>
    <x v="1"/>
    <x v="0"/>
    <n v="491.3"/>
    <x v="1"/>
    <n v="0.9"/>
    <x v="1"/>
    <x v="20"/>
    <n v="15.6"/>
    <n v="-0.7"/>
  </r>
  <r>
    <x v="1"/>
    <x v="0"/>
    <n v="53.7"/>
    <x v="1"/>
    <n v="1.25"/>
    <x v="0"/>
    <x v="5"/>
    <n v="12.9"/>
    <n v="3.5"/>
  </r>
  <r>
    <x v="1"/>
    <x v="0"/>
    <n v="42.1"/>
    <x v="0"/>
    <n v="2.33"/>
    <x v="1"/>
    <x v="76"/>
    <n v="23.5"/>
    <n v="-2"/>
  </r>
  <r>
    <x v="1"/>
    <x v="0"/>
    <n v="728.1"/>
    <x v="1"/>
    <n v="1.4"/>
    <x v="1"/>
    <x v="89"/>
    <n v="16.3"/>
    <n v="-10.7"/>
  </r>
  <r>
    <x v="1"/>
    <x v="0"/>
    <n v="1973.5"/>
    <x v="1"/>
    <n v="1.1000000000000001"/>
    <x v="1"/>
    <x v="45"/>
    <n v="21.2"/>
    <n v="-3.9"/>
  </r>
  <r>
    <x v="1"/>
    <x v="0"/>
    <n v="318.5"/>
    <x v="1"/>
    <n v="1.29"/>
    <x v="0"/>
    <x v="171"/>
    <n v="21.5"/>
    <n v="7.3"/>
  </r>
  <r>
    <x v="1"/>
    <x v="0"/>
    <n v="1376"/>
    <x v="1"/>
    <n v="1.03"/>
    <x v="0"/>
    <x v="151"/>
    <n v="13.9"/>
    <n v="2.2000000000000002"/>
  </r>
  <r>
    <x v="1"/>
    <x v="0"/>
    <n v="420.4"/>
    <x v="1"/>
    <n v="1.22"/>
    <x v="1"/>
    <x v="81"/>
    <n v="15"/>
    <n v="-7.1"/>
  </r>
  <r>
    <x v="1"/>
    <x v="0"/>
    <n v="213.4"/>
    <x v="0"/>
    <n v="1.49"/>
    <x v="1"/>
    <x v="32"/>
    <n v="22.3"/>
    <n v="3"/>
  </r>
  <r>
    <x v="1"/>
    <x v="0"/>
    <n v="183.3"/>
    <x v="1"/>
    <n v="1.42"/>
    <x v="1"/>
    <x v="7"/>
    <n v="22.3"/>
    <n v="2.5"/>
  </r>
  <r>
    <x v="1"/>
    <x v="0"/>
    <n v="67.599999999999994"/>
    <x v="0"/>
    <n v="1.17"/>
    <x v="0"/>
    <x v="49"/>
    <n v="19.5"/>
    <n v="3.8"/>
  </r>
  <r>
    <x v="1"/>
    <x v="0"/>
    <n v="353.6"/>
    <x v="1"/>
    <n v="1.51"/>
    <x v="1"/>
    <x v="6"/>
    <n v="17.600000000000001"/>
    <n v="-1.6"/>
  </r>
  <r>
    <x v="1"/>
    <x v="0"/>
    <n v="166.1"/>
    <x v="1"/>
    <n v="1.24"/>
    <x v="1"/>
    <x v="114"/>
    <n v="18"/>
    <n v="-1.4"/>
  </r>
  <r>
    <x v="1"/>
    <x v="0"/>
    <n v="215.3"/>
    <x v="0"/>
    <n v="1.1499999999999999"/>
    <x v="1"/>
    <x v="113"/>
    <n v="23.2"/>
    <n v="-4"/>
  </r>
  <r>
    <x v="1"/>
    <x v="0"/>
    <n v="390.2"/>
    <x v="1"/>
    <n v="1.1599999999999999"/>
    <x v="0"/>
    <x v="89"/>
    <n v="15.5"/>
    <n v="2.1"/>
  </r>
  <r>
    <x v="1"/>
    <x v="0"/>
    <n v="62.3"/>
    <x v="0"/>
    <n v="2.93"/>
    <x v="1"/>
    <x v="43"/>
    <n v="15.7"/>
    <n v="-8.5"/>
  </r>
  <r>
    <x v="1"/>
    <x v="0"/>
    <n v="85.4"/>
    <x v="1"/>
    <n v="1.58"/>
    <x v="1"/>
    <x v="120"/>
    <n v="16.7"/>
    <n v="-4"/>
  </r>
  <r>
    <x v="1"/>
    <x v="0"/>
    <n v="280.39999999999998"/>
    <x v="0"/>
    <n v="0.4"/>
    <x v="0"/>
    <x v="127"/>
    <n v="23"/>
    <n v="6.6"/>
  </r>
  <r>
    <x v="1"/>
    <x v="0"/>
    <n v="14891.8"/>
    <x v="0"/>
    <n v="0.83"/>
    <x v="0"/>
    <x v="172"/>
    <n v="23.4"/>
    <n v="7.9"/>
  </r>
  <r>
    <x v="1"/>
    <x v="0"/>
    <n v="76.3"/>
    <x v="0"/>
    <n v="2.4"/>
    <x v="1"/>
    <x v="39"/>
    <n v="19"/>
    <n v="3.3"/>
  </r>
  <r>
    <x v="1"/>
    <x v="0"/>
    <n v="154"/>
    <x v="0"/>
    <n v="1.36"/>
    <x v="1"/>
    <x v="73"/>
    <n v="21.1"/>
    <n v="2.5"/>
  </r>
  <r>
    <x v="1"/>
    <x v="0"/>
    <n v="1011.6"/>
    <x v="0"/>
    <n v="1.2"/>
    <x v="1"/>
    <x v="78"/>
    <n v="23"/>
    <n v="-2.2000000000000002"/>
  </r>
  <r>
    <x v="1"/>
    <x v="0"/>
    <n v="362.5"/>
    <x v="0"/>
    <n v="1.1299999999999999"/>
    <x v="1"/>
    <x v="101"/>
    <n v="16.399999999999999"/>
    <n v="1.6"/>
  </r>
  <r>
    <x v="1"/>
    <x v="0"/>
    <n v="133.9"/>
    <x v="0"/>
    <n v="1.3"/>
    <x v="1"/>
    <x v="34"/>
    <n v="22.5"/>
    <n v="3.3"/>
  </r>
  <r>
    <x v="1"/>
    <x v="0"/>
    <n v="171.8"/>
    <x v="0"/>
    <n v="0.5"/>
    <x v="0"/>
    <x v="143"/>
    <n v="23"/>
    <n v="6.7"/>
  </r>
  <r>
    <x v="1"/>
    <x v="0"/>
    <n v="581.9"/>
    <x v="1"/>
    <n v="1.39"/>
    <x v="1"/>
    <x v="135"/>
    <n v="21.1"/>
    <n v="-6.7"/>
  </r>
  <r>
    <x v="1"/>
    <x v="0"/>
    <n v="578.5"/>
    <x v="1"/>
    <n v="1.4"/>
    <x v="1"/>
    <x v="96"/>
    <n v="22"/>
    <n v="1.8"/>
  </r>
  <r>
    <x v="1"/>
    <x v="0"/>
    <n v="5182"/>
    <x v="0"/>
    <n v="0.51"/>
    <x v="1"/>
    <x v="93"/>
    <n v="25.4"/>
    <n v="5.0999999999999996"/>
  </r>
  <r>
    <x v="1"/>
    <x v="0"/>
    <n v="5275.1"/>
    <x v="0"/>
    <n v="0.25"/>
    <x v="0"/>
    <x v="54"/>
    <n v="23.4"/>
    <n v="6.9"/>
  </r>
  <r>
    <x v="1"/>
    <x v="0"/>
    <n v="602.1"/>
    <x v="0"/>
    <n v="0.34"/>
    <x v="1"/>
    <x v="115"/>
    <n v="20.2"/>
    <n v="-1.5"/>
  </r>
  <r>
    <x v="1"/>
    <x v="0"/>
    <n v="95.7"/>
    <x v="0"/>
    <n v="0.32"/>
    <x v="0"/>
    <x v="151"/>
    <n v="22.7"/>
    <n v="6.4"/>
  </r>
  <r>
    <x v="1"/>
    <x v="0"/>
    <n v="1262"/>
    <x v="1"/>
    <n v="1.51"/>
    <x v="1"/>
    <x v="10"/>
    <n v="21.2"/>
    <n v="1.1000000000000001"/>
  </r>
  <r>
    <x v="1"/>
    <x v="0"/>
    <n v="201"/>
    <x v="0"/>
    <n v="1.9"/>
    <x v="1"/>
    <x v="173"/>
    <n v="19.5"/>
    <n v="-0.9"/>
  </r>
  <r>
    <x v="1"/>
    <x v="0"/>
    <n v="111.3"/>
    <x v="1"/>
    <n v="1.41"/>
    <x v="1"/>
    <x v="9"/>
    <n v="21"/>
    <n v="-0.8"/>
  </r>
  <r>
    <x v="1"/>
    <x v="0"/>
    <n v="194.6"/>
    <x v="0"/>
    <n v="1.1100000000000001"/>
    <x v="1"/>
    <x v="27"/>
    <n v="18.399999999999999"/>
    <n v="4.0999999999999996"/>
  </r>
  <r>
    <x v="1"/>
    <x v="1"/>
    <n v="1480.2"/>
    <x v="1"/>
    <n v="1.22"/>
    <x v="0"/>
    <x v="174"/>
    <n v="20.8"/>
    <n v="9.3000000000000007"/>
  </r>
  <r>
    <x v="1"/>
    <x v="1"/>
    <n v="3364.3"/>
    <x v="0"/>
    <n v="1.1399999999999999"/>
    <x v="2"/>
    <x v="24"/>
    <n v="15.1"/>
    <n v="9.6999999999999993"/>
  </r>
  <r>
    <x v="1"/>
    <x v="1"/>
    <n v="178.8"/>
    <x v="0"/>
    <n v="0.89"/>
    <x v="2"/>
    <x v="30"/>
    <n v="20.100000000000001"/>
    <n v="9.5"/>
  </r>
  <r>
    <x v="1"/>
    <x v="1"/>
    <n v="444"/>
    <x v="1"/>
    <n v="1.25"/>
    <x v="0"/>
    <x v="143"/>
    <n v="22.2"/>
    <n v="11.5"/>
  </r>
  <r>
    <x v="1"/>
    <x v="1"/>
    <n v="467.6"/>
    <x v="0"/>
    <n v="1.1399999999999999"/>
    <x v="1"/>
    <x v="175"/>
    <n v="31.9"/>
    <n v="6.8"/>
  </r>
  <r>
    <x v="1"/>
    <x v="1"/>
    <n v="157.69999999999999"/>
    <x v="0"/>
    <n v="1.1299999999999999"/>
    <x v="2"/>
    <x v="128"/>
    <n v="20.5"/>
    <n v="11.7"/>
  </r>
  <r>
    <x v="1"/>
    <x v="1"/>
    <n v="676.1"/>
    <x v="0"/>
    <n v="1.2"/>
    <x v="2"/>
    <x v="120"/>
    <n v="23.9"/>
    <n v="13.5"/>
  </r>
  <r>
    <x v="1"/>
    <x v="1"/>
    <n v="445.1"/>
    <x v="1"/>
    <n v="1.2"/>
    <x v="0"/>
    <x v="93"/>
    <n v="20"/>
    <n v="6.6"/>
  </r>
  <r>
    <x v="1"/>
    <x v="1"/>
    <n v="1349.7"/>
    <x v="0"/>
    <n v="1.1599999999999999"/>
    <x v="1"/>
    <x v="40"/>
    <n v="20"/>
    <n v="9.3000000000000007"/>
  </r>
  <r>
    <x v="1"/>
    <x v="1"/>
    <n v="217.2"/>
    <x v="0"/>
    <n v="1.1599999999999999"/>
    <x v="0"/>
    <x v="27"/>
    <n v="20.399999999999999"/>
    <n v="9.8000000000000007"/>
  </r>
  <r>
    <x v="1"/>
    <x v="1"/>
    <n v="1111.4000000000001"/>
    <x v="0"/>
    <n v="1.2"/>
    <x v="2"/>
    <x v="9"/>
    <n v="15.6"/>
    <n v="10.9"/>
  </r>
  <r>
    <x v="1"/>
    <x v="1"/>
    <n v="183"/>
    <x v="0"/>
    <n v="1.27"/>
    <x v="2"/>
    <x v="2"/>
    <n v="13.2"/>
    <n v="11.4"/>
  </r>
  <r>
    <x v="1"/>
    <x v="1"/>
    <n v="285.3"/>
    <x v="1"/>
    <n v="1.26"/>
    <x v="1"/>
    <x v="166"/>
    <n v="40.5"/>
    <n v="24.1"/>
  </r>
  <r>
    <x v="1"/>
    <x v="1"/>
    <n v="932.6"/>
    <x v="1"/>
    <n v="1.36"/>
    <x v="1"/>
    <x v="74"/>
    <n v="23.2"/>
    <n v="9.1"/>
  </r>
  <r>
    <x v="1"/>
    <x v="1"/>
    <n v="622.70000000000005"/>
    <x v="0"/>
    <n v="0.96"/>
    <x v="2"/>
    <x v="149"/>
    <n v="22.9"/>
    <n v="11"/>
  </r>
  <r>
    <x v="1"/>
    <x v="1"/>
    <n v="1512.3"/>
    <x v="1"/>
    <n v="1.0900000000000001"/>
    <x v="2"/>
    <x v="85"/>
    <n v="11.8"/>
    <n v="9.1999999999999993"/>
  </r>
  <r>
    <x v="1"/>
    <x v="1"/>
    <n v="1189.8"/>
    <x v="1"/>
    <n v="1.39"/>
    <x v="0"/>
    <x v="176"/>
    <n v="14.1"/>
    <n v="5.6"/>
  </r>
  <r>
    <x v="1"/>
    <x v="1"/>
    <n v="2894"/>
    <x v="1"/>
    <n v="1.22"/>
    <x v="2"/>
    <x v="177"/>
    <n v="21.6"/>
    <n v="13.8"/>
  </r>
  <r>
    <x v="1"/>
    <x v="1"/>
    <n v="64.8"/>
    <x v="0"/>
    <n v="1.1000000000000001"/>
    <x v="2"/>
    <x v="30"/>
    <n v="20.7"/>
    <n v="9.6999999999999993"/>
  </r>
  <r>
    <x v="1"/>
    <x v="1"/>
    <n v="461.1"/>
    <x v="0"/>
    <n v="0.82"/>
    <x v="2"/>
    <x v="135"/>
    <n v="17.100000000000001"/>
    <n v="8.5"/>
  </r>
  <r>
    <x v="1"/>
    <x v="1"/>
    <n v="2666"/>
    <x v="0"/>
    <n v="1.03"/>
    <x v="2"/>
    <x v="159"/>
    <n v="29.3"/>
    <n v="17.7"/>
  </r>
  <r>
    <x v="1"/>
    <x v="1"/>
    <n v="2462.8000000000002"/>
    <x v="0"/>
    <n v="0.25"/>
    <x v="2"/>
    <x v="6"/>
    <n v="22.7"/>
    <n v="12.1"/>
  </r>
  <r>
    <x v="1"/>
    <x v="1"/>
    <n v="4408.2"/>
    <x v="0"/>
    <n v="0.94"/>
    <x v="2"/>
    <x v="119"/>
    <n v="22.1"/>
    <n v="13.8"/>
  </r>
  <r>
    <x v="1"/>
    <x v="1"/>
    <n v="896.9"/>
    <x v="0"/>
    <n v="0.96"/>
    <x v="2"/>
    <x v="151"/>
    <n v="19.100000000000001"/>
    <n v="9.1"/>
  </r>
  <r>
    <x v="1"/>
    <x v="1"/>
    <n v="413.6"/>
    <x v="0"/>
    <n v="1.74"/>
    <x v="2"/>
    <x v="163"/>
    <n v="27.5"/>
    <n v="15.1"/>
  </r>
  <r>
    <x v="1"/>
    <x v="1"/>
    <n v="50"/>
    <x v="0"/>
    <n v="1.35"/>
    <x v="2"/>
    <x v="108"/>
    <n v="20.3"/>
    <n v="10.8"/>
  </r>
  <r>
    <x v="1"/>
    <x v="1"/>
    <n v="8885"/>
    <x v="0"/>
    <n v="0.9"/>
    <x v="2"/>
    <x v="131"/>
    <n v="14.4"/>
    <n v="8.6"/>
  </r>
  <r>
    <x v="1"/>
    <x v="1"/>
    <n v="7452"/>
    <x v="1"/>
    <n v="1.1499999999999999"/>
    <x v="2"/>
    <x v="18"/>
    <n v="18.8"/>
    <n v="10.3"/>
  </r>
  <r>
    <x v="1"/>
    <x v="1"/>
    <n v="1186.3"/>
    <x v="0"/>
    <n v="0.69"/>
    <x v="2"/>
    <x v="13"/>
    <n v="20.9"/>
    <n v="10.6"/>
  </r>
  <r>
    <x v="1"/>
    <x v="1"/>
    <n v="212.5"/>
    <x v="0"/>
    <n v="2.1800000000000002"/>
    <x v="2"/>
    <x v="5"/>
    <n v="15.5"/>
    <n v="6.6"/>
  </r>
  <r>
    <x v="1"/>
    <x v="1"/>
    <n v="649.79999999999995"/>
    <x v="0"/>
    <n v="1.2"/>
    <x v="2"/>
    <x v="88"/>
    <n v="19.3"/>
    <n v="12.9"/>
  </r>
  <r>
    <x v="1"/>
    <x v="1"/>
    <n v="2039.5"/>
    <x v="0"/>
    <n v="1.08"/>
    <x v="2"/>
    <x v="24"/>
    <n v="16.899999999999999"/>
    <n v="9.1"/>
  </r>
  <r>
    <x v="1"/>
    <x v="1"/>
    <n v="109.9"/>
    <x v="0"/>
    <n v="2.0499999999999998"/>
    <x v="0"/>
    <x v="132"/>
    <n v="20.2"/>
    <n v="10"/>
  </r>
  <r>
    <x v="1"/>
    <x v="1"/>
    <n v="152.69999999999999"/>
    <x v="0"/>
    <n v="1.24"/>
    <x v="2"/>
    <x v="178"/>
    <n v="15.4"/>
    <n v="9.1"/>
  </r>
  <r>
    <x v="1"/>
    <x v="1"/>
    <n v="3412.2"/>
    <x v="0"/>
    <n v="0.83"/>
    <x v="2"/>
    <x v="139"/>
    <n v="17.399999999999999"/>
    <n v="8.9"/>
  </r>
  <r>
    <x v="1"/>
    <x v="1"/>
    <n v="108.8"/>
    <x v="0"/>
    <n v="1.2"/>
    <x v="2"/>
    <x v="177"/>
    <n v="23.2"/>
    <n v="10"/>
  </r>
  <r>
    <x v="1"/>
    <x v="1"/>
    <n v="429.4"/>
    <x v="0"/>
    <n v="1.33"/>
    <x v="0"/>
    <x v="3"/>
    <n v="19.100000000000001"/>
    <n v="7.9"/>
  </r>
  <r>
    <x v="1"/>
    <x v="1"/>
    <n v="152.4"/>
    <x v="1"/>
    <n v="1.25"/>
    <x v="2"/>
    <x v="52"/>
    <n v="21.3"/>
    <n v="12.4"/>
  </r>
  <r>
    <x v="1"/>
    <x v="1"/>
    <n v="1998.5"/>
    <x v="1"/>
    <n v="1.21"/>
    <x v="2"/>
    <x v="120"/>
    <n v="21.5"/>
    <n v="10.7"/>
  </r>
  <r>
    <x v="1"/>
    <x v="1"/>
    <n v="552.5"/>
    <x v="1"/>
    <n v="1.3"/>
    <x v="2"/>
    <x v="80"/>
    <n v="20.100000000000001"/>
    <n v="11.1"/>
  </r>
  <r>
    <x v="1"/>
    <x v="1"/>
    <n v="50.3"/>
    <x v="0"/>
    <n v="1"/>
    <x v="2"/>
    <x v="124"/>
    <n v="22.1"/>
    <n v="11.1"/>
  </r>
  <r>
    <x v="1"/>
    <x v="1"/>
    <n v="1517"/>
    <x v="0"/>
    <n v="1.49"/>
    <x v="2"/>
    <x v="132"/>
    <n v="33.799999999999997"/>
    <n v="17.399999999999999"/>
  </r>
  <r>
    <x v="1"/>
    <x v="1"/>
    <n v="383.6"/>
    <x v="1"/>
    <n v="1.41"/>
    <x v="0"/>
    <x v="97"/>
    <n v="30.6"/>
    <n v="16.100000000000001"/>
  </r>
  <r>
    <x v="1"/>
    <x v="1"/>
    <n v="140.6"/>
    <x v="0"/>
    <n v="2.39"/>
    <x v="2"/>
    <x v="8"/>
    <n v="20.3"/>
    <n v="8.4"/>
  </r>
  <r>
    <x v="1"/>
    <x v="1"/>
    <n v="5319.8"/>
    <x v="0"/>
    <n v="0.84"/>
    <x v="2"/>
    <x v="120"/>
    <n v="21.8"/>
    <n v="13.8"/>
  </r>
  <r>
    <x v="1"/>
    <x v="1"/>
    <n v="953.5"/>
    <x v="0"/>
    <n v="0.93"/>
    <x v="1"/>
    <x v="19"/>
    <n v="20.6"/>
    <n v="11.3"/>
  </r>
  <r>
    <x v="1"/>
    <x v="1"/>
    <n v="189.5"/>
    <x v="0"/>
    <n v="1.34"/>
    <x v="0"/>
    <x v="149"/>
    <n v="21.8"/>
    <n v="7.7"/>
  </r>
  <r>
    <x v="1"/>
    <x v="1"/>
    <n v="370.2"/>
    <x v="0"/>
    <n v="1.1599999999999999"/>
    <x v="2"/>
    <x v="4"/>
    <n v="19"/>
    <n v="11.5"/>
  </r>
  <r>
    <x v="1"/>
    <x v="1"/>
    <n v="3866.5"/>
    <x v="0"/>
    <n v="0.6"/>
    <x v="2"/>
    <x v="8"/>
    <n v="21.7"/>
    <n v="13.3"/>
  </r>
  <r>
    <x v="1"/>
    <x v="1"/>
    <n v="283.60000000000002"/>
    <x v="0"/>
    <n v="1.34"/>
    <x v="2"/>
    <x v="179"/>
    <n v="20.5"/>
    <n v="8"/>
  </r>
  <r>
    <x v="1"/>
    <x v="1"/>
    <n v="201.2"/>
    <x v="1"/>
    <n v="1.27"/>
    <x v="2"/>
    <x v="180"/>
    <n v="21.8"/>
    <n v="11.6"/>
  </r>
  <r>
    <x v="1"/>
    <x v="1"/>
    <n v="546.5"/>
    <x v="0"/>
    <n v="1.3"/>
    <x v="2"/>
    <x v="122"/>
    <n v="22.5"/>
    <n v="12.8"/>
  </r>
  <r>
    <x v="2"/>
    <x v="0"/>
    <n v="576.79999999999995"/>
    <x v="0"/>
    <n v="1.43"/>
    <x v="1"/>
    <x v="85"/>
    <n v="21.3"/>
    <n v="-2.8"/>
  </r>
  <r>
    <x v="2"/>
    <x v="0"/>
    <n v="152.6"/>
    <x v="1"/>
    <n v="0.94"/>
    <x v="1"/>
    <x v="17"/>
    <n v="13.6"/>
    <n v="0"/>
  </r>
  <r>
    <x v="2"/>
    <x v="0"/>
    <n v="1161.7"/>
    <x v="1"/>
    <n v="1.4"/>
    <x v="1"/>
    <x v="93"/>
    <n v="17.2"/>
    <n v="0"/>
  </r>
  <r>
    <x v="2"/>
    <x v="0"/>
    <n v="363.8"/>
    <x v="0"/>
    <n v="1.45"/>
    <x v="1"/>
    <x v="63"/>
    <n v="16.8"/>
    <n v="-2.9"/>
  </r>
  <r>
    <x v="2"/>
    <x v="0"/>
    <n v="126.1"/>
    <x v="1"/>
    <n v="1.69"/>
    <x v="1"/>
    <x v="163"/>
    <n v="24.3"/>
    <n v="-0.9"/>
  </r>
  <r>
    <x v="2"/>
    <x v="0"/>
    <n v="212.6"/>
    <x v="1"/>
    <n v="1.63"/>
    <x v="1"/>
    <x v="83"/>
    <n v="20.3"/>
    <n v="0.8"/>
  </r>
  <r>
    <x v="2"/>
    <x v="0"/>
    <n v="142.6"/>
    <x v="0"/>
    <n v="2.0499999999999998"/>
    <x v="1"/>
    <x v="99"/>
    <n v="22.7"/>
    <n v="1.2"/>
  </r>
  <r>
    <x v="2"/>
    <x v="0"/>
    <n v="255"/>
    <x v="0"/>
    <n v="1.49"/>
    <x v="1"/>
    <x v="69"/>
    <n v="13.5"/>
    <n v="-4.4000000000000004"/>
  </r>
  <r>
    <x v="2"/>
    <x v="0"/>
    <n v="1200"/>
    <x v="0"/>
    <n v="1.18"/>
    <x v="1"/>
    <x v="7"/>
    <n v="23.3"/>
    <n v="8.5"/>
  </r>
  <r>
    <x v="2"/>
    <x v="0"/>
    <n v="61.2"/>
    <x v="0"/>
    <n v="1.53"/>
    <x v="1"/>
    <x v="34"/>
    <n v="22.4"/>
    <n v="2.5"/>
  </r>
  <r>
    <x v="2"/>
    <x v="0"/>
    <n v="5005"/>
    <x v="0"/>
    <n v="1.31"/>
    <x v="2"/>
    <x v="2"/>
    <n v="20.8"/>
    <n v="11.7"/>
  </r>
  <r>
    <x v="2"/>
    <x v="0"/>
    <n v="569.5"/>
    <x v="0"/>
    <n v="1.54"/>
    <x v="1"/>
    <x v="159"/>
    <n v="24.1"/>
    <n v="13.5"/>
  </r>
  <r>
    <x v="2"/>
    <x v="0"/>
    <n v="154.80000000000001"/>
    <x v="1"/>
    <n v="1.19"/>
    <x v="1"/>
    <x v="126"/>
    <n v="21.8"/>
    <n v="-3.1"/>
  </r>
  <r>
    <x v="2"/>
    <x v="0"/>
    <n v="217.1"/>
    <x v="1"/>
    <n v="1.37"/>
    <x v="1"/>
    <x v="54"/>
    <n v="20"/>
    <n v="5.5"/>
  </r>
  <r>
    <x v="2"/>
    <x v="0"/>
    <n v="79.900000000000006"/>
    <x v="1"/>
    <n v="1.23"/>
    <x v="1"/>
    <x v="181"/>
    <n v="12.1"/>
    <n v="-0.6"/>
  </r>
  <r>
    <x v="2"/>
    <x v="0"/>
    <n v="143.80000000000001"/>
    <x v="0"/>
    <n v="1.35"/>
    <x v="0"/>
    <x v="182"/>
    <n v="27.3"/>
    <n v="12.3"/>
  </r>
  <r>
    <x v="2"/>
    <x v="0"/>
    <n v="161.30000000000001"/>
    <x v="0"/>
    <n v="0.99"/>
    <x v="1"/>
    <x v="93"/>
    <n v="22.1"/>
    <n v="1.6"/>
  </r>
  <r>
    <x v="2"/>
    <x v="0"/>
    <n v="94.4"/>
    <x v="0"/>
    <n v="1.52"/>
    <x v="1"/>
    <x v="183"/>
    <n v="20.8"/>
    <n v="2.2000000000000002"/>
  </r>
  <r>
    <x v="2"/>
    <x v="0"/>
    <n v="114.4"/>
    <x v="0"/>
    <n v="1.23"/>
    <x v="1"/>
    <x v="48"/>
    <n v="20"/>
    <n v="-1.8"/>
  </r>
  <r>
    <x v="2"/>
    <x v="0"/>
    <n v="915.5"/>
    <x v="0"/>
    <n v="1.0900000000000001"/>
    <x v="0"/>
    <x v="161"/>
    <n v="26.1"/>
    <n v="14.3"/>
  </r>
  <r>
    <x v="2"/>
    <x v="0"/>
    <n v="10351.9"/>
    <x v="0"/>
    <n v="0.81"/>
    <x v="2"/>
    <x v="184"/>
    <n v="26"/>
    <n v="13"/>
  </r>
  <r>
    <x v="2"/>
    <x v="0"/>
    <n v="210.2"/>
    <x v="0"/>
    <n v="1.1599999999999999"/>
    <x v="1"/>
    <x v="184"/>
    <n v="21.4"/>
    <n v="2.4"/>
  </r>
  <r>
    <x v="2"/>
    <x v="0"/>
    <n v="135.5"/>
    <x v="1"/>
    <n v="1.32"/>
    <x v="1"/>
    <x v="3"/>
    <n v="17.100000000000001"/>
    <n v="0.3"/>
  </r>
  <r>
    <x v="2"/>
    <x v="0"/>
    <n v="149.30000000000001"/>
    <x v="0"/>
    <n v="1.0900000000000001"/>
    <x v="1"/>
    <x v="162"/>
    <n v="17.3"/>
    <n v="1.5"/>
  </r>
  <r>
    <x v="2"/>
    <x v="0"/>
    <n v="427.7"/>
    <x v="0"/>
    <n v="1.24"/>
    <x v="1"/>
    <x v="49"/>
    <n v="20.9"/>
    <n v="1.1000000000000001"/>
  </r>
  <r>
    <x v="2"/>
    <x v="0"/>
    <n v="69.7"/>
    <x v="0"/>
    <n v="1.4"/>
    <x v="1"/>
    <x v="185"/>
    <n v="16.3"/>
    <n v="-1.1000000000000001"/>
  </r>
  <r>
    <x v="2"/>
    <x v="0"/>
    <n v="748.2"/>
    <x v="1"/>
    <n v="1.4"/>
    <x v="1"/>
    <x v="71"/>
    <n v="16.3"/>
    <n v="1.3"/>
  </r>
  <r>
    <x v="2"/>
    <x v="0"/>
    <n v="379.3"/>
    <x v="0"/>
    <n v="1.34"/>
    <x v="1"/>
    <x v="102"/>
    <n v="14.5"/>
    <n v="-3.8"/>
  </r>
  <r>
    <x v="2"/>
    <x v="0"/>
    <n v="677"/>
    <x v="0"/>
    <n v="0.95"/>
    <x v="1"/>
    <x v="41"/>
    <n v="19.100000000000001"/>
    <n v="2.9"/>
  </r>
  <r>
    <x v="2"/>
    <x v="0"/>
    <n v="130.6"/>
    <x v="0"/>
    <n v="1.31"/>
    <x v="1"/>
    <x v="88"/>
    <n v="20.2"/>
    <n v="2.8"/>
  </r>
  <r>
    <x v="2"/>
    <x v="0"/>
    <n v="842.3"/>
    <x v="0"/>
    <n v="1.59"/>
    <x v="2"/>
    <x v="85"/>
    <n v="24.9"/>
    <n v="21.5"/>
  </r>
  <r>
    <x v="2"/>
    <x v="0"/>
    <n v="220.6"/>
    <x v="0"/>
    <n v="1.57"/>
    <x v="1"/>
    <x v="32"/>
    <n v="20.8"/>
    <n v="6.7"/>
  </r>
  <r>
    <x v="2"/>
    <x v="0"/>
    <n v="120.6"/>
    <x v="0"/>
    <n v="1.28"/>
    <x v="1"/>
    <x v="129"/>
    <n v="18.600000000000001"/>
    <n v="2.9"/>
  </r>
  <r>
    <x v="2"/>
    <x v="0"/>
    <n v="220.2"/>
    <x v="1"/>
    <n v="1.6"/>
    <x v="1"/>
    <x v="42"/>
    <n v="17.100000000000001"/>
    <n v="-2"/>
  </r>
  <r>
    <x v="2"/>
    <x v="0"/>
    <n v="1030.4000000000001"/>
    <x v="0"/>
    <n v="1.48"/>
    <x v="1"/>
    <x v="5"/>
    <n v="18.5"/>
    <n v="5.8"/>
  </r>
  <r>
    <x v="2"/>
    <x v="0"/>
    <n v="157.6"/>
    <x v="1"/>
    <n v="1.63"/>
    <x v="1"/>
    <x v="173"/>
    <n v="19.5"/>
    <n v="4.5"/>
  </r>
  <r>
    <x v="2"/>
    <x v="0"/>
    <n v="658.2"/>
    <x v="1"/>
    <n v="1.1499999999999999"/>
    <x v="1"/>
    <x v="12"/>
    <n v="19.899999999999999"/>
    <n v="3.9"/>
  </r>
  <r>
    <x v="2"/>
    <x v="0"/>
    <n v="138.19999999999999"/>
    <x v="1"/>
    <n v="1.21"/>
    <x v="0"/>
    <x v="186"/>
    <n v="18"/>
    <n v="5.2"/>
  </r>
  <r>
    <x v="2"/>
    <x v="0"/>
    <n v="665"/>
    <x v="0"/>
    <n v="0.83"/>
    <x v="0"/>
    <x v="9"/>
    <n v="19.2"/>
    <n v="6.7"/>
  </r>
  <r>
    <x v="2"/>
    <x v="0"/>
    <n v="117"/>
    <x v="0"/>
    <n v="1.25"/>
    <x v="0"/>
    <x v="79"/>
    <n v="25.1"/>
    <n v="8.5"/>
  </r>
  <r>
    <x v="2"/>
    <x v="0"/>
    <n v="168.1"/>
    <x v="1"/>
    <n v="1.45"/>
    <x v="1"/>
    <x v="187"/>
    <n v="27.8"/>
    <n v="4.0999999999999996"/>
  </r>
  <r>
    <x v="2"/>
    <x v="0"/>
    <n v="125"/>
    <x v="1"/>
    <n v="1.43"/>
    <x v="1"/>
    <x v="127"/>
    <n v="23.7"/>
    <n v="0.9"/>
  </r>
  <r>
    <x v="2"/>
    <x v="0"/>
    <n v="1116.0999999999999"/>
    <x v="0"/>
    <n v="1.25"/>
    <x v="0"/>
    <x v="78"/>
    <n v="24"/>
    <n v="15.3"/>
  </r>
  <r>
    <x v="2"/>
    <x v="0"/>
    <n v="254.5"/>
    <x v="0"/>
    <n v="1.33"/>
    <x v="1"/>
    <x v="136"/>
    <n v="28.1"/>
    <n v="10.9"/>
  </r>
  <r>
    <x v="2"/>
    <x v="0"/>
    <n v="2661.9"/>
    <x v="0"/>
    <n v="0.25"/>
    <x v="1"/>
    <x v="52"/>
    <n v="20.7"/>
    <n v="2"/>
  </r>
  <r>
    <x v="2"/>
    <x v="0"/>
    <n v="1303.5"/>
    <x v="0"/>
    <n v="0.25"/>
    <x v="0"/>
    <x v="59"/>
    <n v="22"/>
    <n v="8.6"/>
  </r>
  <r>
    <x v="2"/>
    <x v="0"/>
    <n v="221.8"/>
    <x v="1"/>
    <n v="1.48"/>
    <x v="1"/>
    <x v="18"/>
    <n v="22.1"/>
    <n v="2.4"/>
  </r>
  <r>
    <x v="2"/>
    <x v="0"/>
    <n v="480.5"/>
    <x v="1"/>
    <n v="1.51"/>
    <x v="1"/>
    <x v="92"/>
    <n v="13.7"/>
    <n v="-2.9"/>
  </r>
  <r>
    <x v="2"/>
    <x v="0"/>
    <n v="1327.8"/>
    <x v="0"/>
    <n v="0.9"/>
    <x v="1"/>
    <x v="64"/>
    <n v="23"/>
    <n v="3.6"/>
  </r>
  <r>
    <x v="2"/>
    <x v="0"/>
    <n v="75"/>
    <x v="1"/>
    <n v="1.5"/>
    <x v="1"/>
    <x v="35"/>
    <n v="17"/>
    <n v="1.2"/>
  </r>
  <r>
    <x v="2"/>
    <x v="0"/>
    <n v="425.4"/>
    <x v="0"/>
    <n v="0.99"/>
    <x v="1"/>
    <x v="91"/>
    <n v="20.100000000000001"/>
    <n v="5.0999999999999996"/>
  </r>
  <r>
    <x v="2"/>
    <x v="0"/>
    <n v="420.2"/>
    <x v="0"/>
    <n v="1.27"/>
    <x v="0"/>
    <x v="35"/>
    <n v="19.5"/>
    <n v="7.3"/>
  </r>
  <r>
    <x v="2"/>
    <x v="0"/>
    <n v="262.39999999999998"/>
    <x v="1"/>
    <n v="1.72"/>
    <x v="1"/>
    <x v="188"/>
    <n v="19.3"/>
    <n v="-11.9"/>
  </r>
  <r>
    <x v="2"/>
    <x v="0"/>
    <n v="111.8"/>
    <x v="0"/>
    <n v="1.55"/>
    <x v="1"/>
    <x v="0"/>
    <n v="23.4"/>
    <n v="6.6"/>
  </r>
  <r>
    <x v="2"/>
    <x v="0"/>
    <n v="499.5"/>
    <x v="1"/>
    <n v="1.2"/>
    <x v="1"/>
    <x v="189"/>
    <n v="18.399999999999999"/>
    <n v="1.7"/>
  </r>
  <r>
    <x v="2"/>
    <x v="0"/>
    <n v="165.4"/>
    <x v="0"/>
    <n v="2.66"/>
    <x v="1"/>
    <x v="85"/>
    <n v="15.8"/>
    <n v="-2.4"/>
  </r>
  <r>
    <x v="2"/>
    <x v="0"/>
    <n v="305.39999999999998"/>
    <x v="0"/>
    <n v="1.3"/>
    <x v="1"/>
    <x v="190"/>
    <n v="18.7"/>
    <n v="4.3"/>
  </r>
  <r>
    <x v="2"/>
    <x v="0"/>
    <n v="413"/>
    <x v="0"/>
    <n v="1.62"/>
    <x v="1"/>
    <x v="191"/>
    <n v="18.7"/>
    <n v="3.4"/>
  </r>
  <r>
    <x v="2"/>
    <x v="0"/>
    <n v="69.5"/>
    <x v="0"/>
    <n v="1.6"/>
    <x v="1"/>
    <x v="159"/>
    <n v="20.9"/>
    <n v="-1.6"/>
  </r>
  <r>
    <x v="2"/>
    <x v="0"/>
    <n v="140.19999999999999"/>
    <x v="0"/>
    <n v="1.25"/>
    <x v="1"/>
    <x v="29"/>
    <n v="19.899999999999999"/>
    <n v="5"/>
  </r>
  <r>
    <x v="2"/>
    <x v="0"/>
    <n v="162.19999999999999"/>
    <x v="0"/>
    <n v="1.55"/>
    <x v="1"/>
    <x v="70"/>
    <n v="23.5"/>
    <n v="7.9"/>
  </r>
  <r>
    <x v="2"/>
    <x v="0"/>
    <n v="1648.9"/>
    <x v="0"/>
    <n v="0.86"/>
    <x v="0"/>
    <x v="192"/>
    <n v="19.3"/>
    <n v="9.9"/>
  </r>
  <r>
    <x v="2"/>
    <x v="0"/>
    <n v="144.30000000000001"/>
    <x v="1"/>
    <n v="1.25"/>
    <x v="1"/>
    <x v="29"/>
    <n v="22.4"/>
    <n v="3.4"/>
  </r>
  <r>
    <x v="2"/>
    <x v="0"/>
    <n v="555.79999999999995"/>
    <x v="1"/>
    <n v="1.47"/>
    <x v="1"/>
    <x v="27"/>
    <n v="14.5"/>
    <n v="-1.1000000000000001"/>
  </r>
  <r>
    <x v="2"/>
    <x v="0"/>
    <n v="893.7"/>
    <x v="0"/>
    <n v="1.1000000000000001"/>
    <x v="1"/>
    <x v="56"/>
    <n v="24.9"/>
    <n v="5.9"/>
  </r>
  <r>
    <x v="2"/>
    <x v="0"/>
    <n v="60.8"/>
    <x v="1"/>
    <n v="1.79"/>
    <x v="1"/>
    <x v="177"/>
    <n v="24.7"/>
    <n v="-8.6"/>
  </r>
  <r>
    <x v="2"/>
    <x v="0"/>
    <n v="53.1"/>
    <x v="1"/>
    <n v="1.33"/>
    <x v="1"/>
    <x v="85"/>
    <n v="17.600000000000001"/>
    <n v="2"/>
  </r>
  <r>
    <x v="2"/>
    <x v="0"/>
    <n v="340.4"/>
    <x v="1"/>
    <n v="1.74"/>
    <x v="1"/>
    <x v="106"/>
    <n v="30.9"/>
    <n v="15.2"/>
  </r>
  <r>
    <x v="2"/>
    <x v="0"/>
    <n v="157.1"/>
    <x v="0"/>
    <n v="1.18"/>
    <x v="1"/>
    <x v="40"/>
    <n v="26"/>
    <n v="11.9"/>
  </r>
  <r>
    <x v="2"/>
    <x v="0"/>
    <n v="50.7"/>
    <x v="0"/>
    <n v="1.71"/>
    <x v="1"/>
    <x v="11"/>
    <n v="21.3"/>
    <n v="-3.3"/>
  </r>
  <r>
    <x v="2"/>
    <x v="0"/>
    <n v="171.7"/>
    <x v="0"/>
    <n v="0.91"/>
    <x v="1"/>
    <x v="89"/>
    <n v="19.600000000000001"/>
    <n v="7.2"/>
  </r>
  <r>
    <x v="2"/>
    <x v="0"/>
    <n v="84.3"/>
    <x v="0"/>
    <n v="1.28"/>
    <x v="1"/>
    <x v="86"/>
    <n v="16"/>
    <n v="-1.8"/>
  </r>
  <r>
    <x v="2"/>
    <x v="0"/>
    <n v="185.4"/>
    <x v="0"/>
    <n v="1.44"/>
    <x v="1"/>
    <x v="0"/>
    <n v="22.3"/>
    <n v="6.9"/>
  </r>
  <r>
    <x v="2"/>
    <x v="0"/>
    <n v="56.4"/>
    <x v="0"/>
    <n v="1.7"/>
    <x v="1"/>
    <x v="155"/>
    <n v="34"/>
    <n v="19.8"/>
  </r>
  <r>
    <x v="2"/>
    <x v="0"/>
    <n v="179.5"/>
    <x v="0"/>
    <n v="1.4"/>
    <x v="1"/>
    <x v="91"/>
    <n v="18.899999999999999"/>
    <n v="-9.9"/>
  </r>
  <r>
    <x v="2"/>
    <x v="0"/>
    <n v="50.9"/>
    <x v="0"/>
    <n v="1.5"/>
    <x v="1"/>
    <x v="112"/>
    <n v="20.100000000000001"/>
    <n v="0.8"/>
  </r>
  <r>
    <x v="2"/>
    <x v="0"/>
    <n v="590.29999999999995"/>
    <x v="1"/>
    <n v="1.26"/>
    <x v="1"/>
    <x v="31"/>
    <n v="13.6"/>
    <n v="-0.4"/>
  </r>
  <r>
    <x v="2"/>
    <x v="0"/>
    <n v="62.4"/>
    <x v="1"/>
    <n v="1.67"/>
    <x v="1"/>
    <x v="27"/>
    <n v="21.7"/>
    <n v="2.7"/>
  </r>
  <r>
    <x v="2"/>
    <x v="0"/>
    <n v="478.9"/>
    <x v="0"/>
    <n v="1.25"/>
    <x v="2"/>
    <x v="169"/>
    <n v="29.9"/>
    <n v="24.2"/>
  </r>
  <r>
    <x v="2"/>
    <x v="0"/>
    <n v="173.2"/>
    <x v="1"/>
    <n v="1.58"/>
    <x v="1"/>
    <x v="90"/>
    <n v="20.8"/>
    <n v="-3"/>
  </r>
  <r>
    <x v="2"/>
    <x v="0"/>
    <n v="423.9"/>
    <x v="0"/>
    <n v="1.03"/>
    <x v="1"/>
    <x v="5"/>
    <n v="22.8"/>
    <n v="7.4"/>
  </r>
  <r>
    <x v="2"/>
    <x v="0"/>
    <n v="208"/>
    <x v="1"/>
    <n v="1.79"/>
    <x v="0"/>
    <x v="19"/>
    <n v="21.3"/>
    <n v="7.1"/>
  </r>
  <r>
    <x v="2"/>
    <x v="0"/>
    <n v="116"/>
    <x v="0"/>
    <n v="1.28"/>
    <x v="1"/>
    <x v="130"/>
    <n v="23.6"/>
    <n v="0.3"/>
  </r>
  <r>
    <x v="2"/>
    <x v="0"/>
    <n v="118"/>
    <x v="0"/>
    <n v="0.99"/>
    <x v="1"/>
    <x v="62"/>
    <n v="18.2"/>
    <n v="-0.7"/>
  </r>
  <r>
    <x v="2"/>
    <x v="0"/>
    <n v="432.2"/>
    <x v="1"/>
    <n v="1.23"/>
    <x v="1"/>
    <x v="13"/>
    <n v="20.3"/>
    <n v="5.0999999999999996"/>
  </r>
  <r>
    <x v="2"/>
    <x v="0"/>
    <n v="89.3"/>
    <x v="0"/>
    <n v="1.98"/>
    <x v="1"/>
    <x v="136"/>
    <n v="24.3"/>
    <n v="5.8"/>
  </r>
  <r>
    <x v="2"/>
    <x v="0"/>
    <n v="56.3"/>
    <x v="0"/>
    <n v="1.73"/>
    <x v="1"/>
    <x v="193"/>
    <n v="17.399999999999999"/>
    <n v="-4.5999999999999996"/>
  </r>
  <r>
    <x v="2"/>
    <x v="0"/>
    <n v="450.6"/>
    <x v="0"/>
    <n v="1.58"/>
    <x v="1"/>
    <x v="194"/>
    <n v="16.399999999999999"/>
    <n v="-0.4"/>
  </r>
  <r>
    <x v="2"/>
    <x v="0"/>
    <n v="956.9"/>
    <x v="0"/>
    <n v="1.59"/>
    <x v="1"/>
    <x v="195"/>
    <n v="19.399999999999999"/>
    <n v="-5.8"/>
  </r>
  <r>
    <x v="2"/>
    <x v="0"/>
    <n v="234.9"/>
    <x v="0"/>
    <n v="1.59"/>
    <x v="1"/>
    <x v="91"/>
    <n v="25.8"/>
    <n v="5.5"/>
  </r>
  <r>
    <x v="2"/>
    <x v="0"/>
    <n v="60.9"/>
    <x v="0"/>
    <n v="1.79"/>
    <x v="1"/>
    <x v="131"/>
    <n v="18.399999999999999"/>
    <n v="-4.9000000000000004"/>
  </r>
  <r>
    <x v="2"/>
    <x v="0"/>
    <n v="363.9"/>
    <x v="1"/>
    <n v="1.21"/>
    <x v="1"/>
    <x v="14"/>
    <n v="22.2"/>
    <n v="2.7"/>
  </r>
  <r>
    <x v="2"/>
    <x v="0"/>
    <n v="148.80000000000001"/>
    <x v="0"/>
    <n v="1.62"/>
    <x v="2"/>
    <x v="3"/>
    <n v="22.3"/>
    <n v="10.6"/>
  </r>
  <r>
    <x v="2"/>
    <x v="0"/>
    <n v="335.1"/>
    <x v="0"/>
    <n v="1.25"/>
    <x v="1"/>
    <x v="38"/>
    <n v="13.8"/>
    <n v="0.9"/>
  </r>
  <r>
    <x v="2"/>
    <x v="0"/>
    <n v="236.5"/>
    <x v="0"/>
    <n v="1.5"/>
    <x v="1"/>
    <x v="171"/>
    <n v="19.399999999999999"/>
    <n v="-2"/>
  </r>
  <r>
    <x v="2"/>
    <x v="0"/>
    <n v="142.6"/>
    <x v="1"/>
    <n v="1.45"/>
    <x v="1"/>
    <x v="48"/>
    <n v="16.399999999999999"/>
    <n v="-4.3"/>
  </r>
  <r>
    <x v="2"/>
    <x v="0"/>
    <n v="69.400000000000006"/>
    <x v="0"/>
    <n v="0.26"/>
    <x v="1"/>
    <x v="70"/>
    <n v="22.6"/>
    <n v="0.6"/>
  </r>
  <r>
    <x v="2"/>
    <x v="0"/>
    <n v="233"/>
    <x v="1"/>
    <n v="1.72"/>
    <x v="1"/>
    <x v="115"/>
    <n v="23.3"/>
    <n v="3.7"/>
  </r>
  <r>
    <x v="2"/>
    <x v="0"/>
    <n v="87.8"/>
    <x v="0"/>
    <n v="1.25"/>
    <x v="1"/>
    <x v="13"/>
    <n v="19.5"/>
    <n v="2.2000000000000002"/>
  </r>
  <r>
    <x v="2"/>
    <x v="0"/>
    <n v="6530.1"/>
    <x v="0"/>
    <n v="0.87"/>
    <x v="1"/>
    <x v="189"/>
    <n v="25.4"/>
    <n v="7"/>
  </r>
  <r>
    <x v="2"/>
    <x v="0"/>
    <n v="260.60000000000002"/>
    <x v="0"/>
    <n v="1.25"/>
    <x v="1"/>
    <x v="112"/>
    <n v="23.6"/>
    <n v="0.5"/>
  </r>
  <r>
    <x v="2"/>
    <x v="0"/>
    <n v="200.7"/>
    <x v="0"/>
    <n v="1.03"/>
    <x v="1"/>
    <x v="41"/>
    <n v="19.600000000000001"/>
    <n v="4.5999999999999996"/>
  </r>
  <r>
    <x v="2"/>
    <x v="0"/>
    <n v="293.7"/>
    <x v="0"/>
    <n v="1.2"/>
    <x v="1"/>
    <x v="146"/>
    <n v="21"/>
    <n v="2.6"/>
  </r>
  <r>
    <x v="2"/>
    <x v="0"/>
    <n v="120.5"/>
    <x v="0"/>
    <n v="1"/>
    <x v="1"/>
    <x v="108"/>
    <n v="25.1"/>
    <n v="-0.5"/>
  </r>
  <r>
    <x v="2"/>
    <x v="0"/>
    <n v="326.5"/>
    <x v="0"/>
    <n v="1.34"/>
    <x v="0"/>
    <x v="22"/>
    <n v="17.8"/>
    <n v="5.7"/>
  </r>
  <r>
    <x v="2"/>
    <x v="0"/>
    <n v="526.1"/>
    <x v="0"/>
    <n v="1.1399999999999999"/>
    <x v="2"/>
    <x v="22"/>
    <n v="19"/>
    <n v="8.5"/>
  </r>
  <r>
    <x v="2"/>
    <x v="0"/>
    <n v="96.5"/>
    <x v="1"/>
    <n v="1.6"/>
    <x v="1"/>
    <x v="179"/>
    <n v="24.1"/>
    <n v="-3.1"/>
  </r>
  <r>
    <x v="2"/>
    <x v="0"/>
    <n v="8303.2999999999993"/>
    <x v="0"/>
    <n v="0.56999999999999995"/>
    <x v="1"/>
    <x v="139"/>
    <n v="21.5"/>
    <n v="6.3"/>
  </r>
  <r>
    <x v="2"/>
    <x v="0"/>
    <n v="1696.2"/>
    <x v="0"/>
    <n v="0.23"/>
    <x v="0"/>
    <x v="173"/>
    <n v="21.7"/>
    <n v="8.6"/>
  </r>
  <r>
    <x v="2"/>
    <x v="0"/>
    <n v="1223.5"/>
    <x v="0"/>
    <n v="1.22"/>
    <x v="1"/>
    <x v="29"/>
    <n v="23.8"/>
    <n v="0.2"/>
  </r>
  <r>
    <x v="2"/>
    <x v="0"/>
    <n v="656.3"/>
    <x v="1"/>
    <n v="1.61"/>
    <x v="0"/>
    <x v="177"/>
    <n v="19.600000000000001"/>
    <n v="6.5"/>
  </r>
  <r>
    <x v="2"/>
    <x v="0"/>
    <n v="581.9"/>
    <x v="0"/>
    <n v="2.1800000000000002"/>
    <x v="0"/>
    <x v="50"/>
    <n v="23.3"/>
    <n v="19.3"/>
  </r>
  <r>
    <x v="2"/>
    <x v="0"/>
    <n v="1387.6"/>
    <x v="0"/>
    <n v="1.18"/>
    <x v="1"/>
    <x v="71"/>
    <n v="17.899999999999999"/>
    <n v="9.3000000000000007"/>
  </r>
  <r>
    <x v="2"/>
    <x v="0"/>
    <n v="385.8"/>
    <x v="0"/>
    <n v="1.5"/>
    <x v="1"/>
    <x v="131"/>
    <n v="14.1"/>
    <n v="7.4"/>
  </r>
  <r>
    <x v="2"/>
    <x v="0"/>
    <n v="103.1"/>
    <x v="1"/>
    <n v="1.4"/>
    <x v="1"/>
    <x v="126"/>
    <n v="21.2"/>
    <n v="1.9"/>
  </r>
  <r>
    <x v="2"/>
    <x v="0"/>
    <n v="737.6"/>
    <x v="0"/>
    <n v="1.2"/>
    <x v="2"/>
    <x v="3"/>
    <n v="22.4"/>
    <n v="10.9"/>
  </r>
  <r>
    <x v="2"/>
    <x v="0"/>
    <n v="533.79999999999995"/>
    <x v="0"/>
    <n v="1.2"/>
    <x v="1"/>
    <x v="42"/>
    <n v="21"/>
    <n v="4.7"/>
  </r>
  <r>
    <x v="2"/>
    <x v="0"/>
    <n v="479.7"/>
    <x v="0"/>
    <n v="1.49"/>
    <x v="1"/>
    <x v="148"/>
    <n v="27.7"/>
    <n v="16.8"/>
  </r>
  <r>
    <x v="2"/>
    <x v="0"/>
    <n v="90.3"/>
    <x v="1"/>
    <n v="1.46"/>
    <x v="1"/>
    <x v="193"/>
    <n v="19.899999999999999"/>
    <n v="-4.7"/>
  </r>
  <r>
    <x v="2"/>
    <x v="1"/>
    <n v="154.6"/>
    <x v="0"/>
    <n v="1.3"/>
    <x v="0"/>
    <x v="85"/>
    <n v="21.6"/>
    <n v="12.7"/>
  </r>
  <r>
    <x v="2"/>
    <x v="1"/>
    <n v="523.5"/>
    <x v="0"/>
    <n v="1.41"/>
    <x v="2"/>
    <x v="67"/>
    <n v="17"/>
    <n v="18.3"/>
  </r>
  <r>
    <x v="2"/>
    <x v="1"/>
    <n v="686.2"/>
    <x v="0"/>
    <n v="1.22"/>
    <x v="2"/>
    <x v="196"/>
    <n v="18.7"/>
    <n v="11.9"/>
  </r>
  <r>
    <x v="2"/>
    <x v="1"/>
    <n v="1705.5"/>
    <x v="1"/>
    <n v="1.25"/>
    <x v="2"/>
    <x v="54"/>
    <n v="20.9"/>
    <n v="16.600000000000001"/>
  </r>
  <r>
    <x v="2"/>
    <x v="1"/>
    <n v="1373"/>
    <x v="0"/>
    <n v="1.1599999999999999"/>
    <x v="2"/>
    <x v="63"/>
    <n v="25.3"/>
    <n v="18.399999999999999"/>
  </r>
  <r>
    <x v="2"/>
    <x v="1"/>
    <n v="1330.3"/>
    <x v="0"/>
    <n v="1.25"/>
    <x v="2"/>
    <x v="49"/>
    <n v="21.6"/>
    <n v="15.8"/>
  </r>
  <r>
    <x v="2"/>
    <x v="1"/>
    <n v="4868"/>
    <x v="0"/>
    <n v="1.03"/>
    <x v="2"/>
    <x v="15"/>
    <n v="16.399999999999999"/>
    <n v="11.3"/>
  </r>
  <r>
    <x v="2"/>
    <x v="1"/>
    <n v="1700"/>
    <x v="0"/>
    <n v="1.18"/>
    <x v="2"/>
    <x v="28"/>
    <n v="23.7"/>
    <n v="15.8"/>
  </r>
  <r>
    <x v="2"/>
    <x v="1"/>
    <n v="256.10000000000002"/>
    <x v="1"/>
    <n v="1.59"/>
    <x v="2"/>
    <x v="0"/>
    <n v="19"/>
    <n v="9.1999999999999993"/>
  </r>
  <r>
    <x v="2"/>
    <x v="1"/>
    <n v="179.4"/>
    <x v="0"/>
    <n v="1.2"/>
    <x v="2"/>
    <x v="45"/>
    <n v="27.4"/>
    <n v="19.899999999999999"/>
  </r>
  <r>
    <x v="2"/>
    <x v="1"/>
    <n v="1583.3"/>
    <x v="1"/>
    <n v="1.4"/>
    <x v="0"/>
    <x v="24"/>
    <n v="21"/>
    <n v="10.5"/>
  </r>
  <r>
    <x v="2"/>
    <x v="1"/>
    <n v="205.2"/>
    <x v="0"/>
    <n v="1.05"/>
    <x v="2"/>
    <x v="51"/>
    <n v="26.1"/>
    <n v="16.600000000000001"/>
  </r>
  <r>
    <x v="2"/>
    <x v="1"/>
    <n v="737.3"/>
    <x v="0"/>
    <n v="0.73"/>
    <x v="2"/>
    <x v="42"/>
    <n v="30.5"/>
    <n v="23.7"/>
  </r>
  <r>
    <x v="2"/>
    <x v="1"/>
    <n v="58.7"/>
    <x v="1"/>
    <n v="1.43"/>
    <x v="2"/>
    <x v="194"/>
    <n v="20.2"/>
    <n v="13.5"/>
  </r>
  <r>
    <x v="2"/>
    <x v="1"/>
    <n v="1059.0999999999999"/>
    <x v="0"/>
    <n v="0.88"/>
    <x v="2"/>
    <x v="19"/>
    <n v="19.899999999999999"/>
    <n v="13.5"/>
  </r>
  <r>
    <x v="2"/>
    <x v="1"/>
    <n v="436.7"/>
    <x v="1"/>
    <n v="1.32"/>
    <x v="2"/>
    <x v="35"/>
    <n v="21.7"/>
    <n v="12.4"/>
  </r>
  <r>
    <x v="2"/>
    <x v="1"/>
    <n v="385.3"/>
    <x v="0"/>
    <n v="1.23"/>
    <x v="0"/>
    <x v="4"/>
    <n v="21.7"/>
    <n v="12.7"/>
  </r>
  <r>
    <x v="2"/>
    <x v="1"/>
    <n v="378.5"/>
    <x v="0"/>
    <n v="1.17"/>
    <x v="2"/>
    <x v="70"/>
    <n v="23.9"/>
    <n v="14.1"/>
  </r>
  <r>
    <x v="2"/>
    <x v="1"/>
    <n v="238"/>
    <x v="1"/>
    <n v="1.42"/>
    <x v="2"/>
    <x v="40"/>
    <n v="18.2"/>
    <n v="11.1"/>
  </r>
  <r>
    <x v="2"/>
    <x v="1"/>
    <n v="497.5"/>
    <x v="0"/>
    <n v="0.97"/>
    <x v="0"/>
    <x v="57"/>
    <n v="24.8"/>
    <n v="15.2"/>
  </r>
  <r>
    <x v="2"/>
    <x v="1"/>
    <n v="380.7"/>
    <x v="0"/>
    <n v="1.32"/>
    <x v="2"/>
    <x v="36"/>
    <n v="21.5"/>
    <n v="17"/>
  </r>
  <r>
    <x v="2"/>
    <x v="1"/>
    <n v="409.8"/>
    <x v="1"/>
    <n v="1.54"/>
    <x v="2"/>
    <x v="173"/>
    <n v="23.1"/>
    <n v="14.2"/>
  </r>
  <r>
    <x v="2"/>
    <x v="1"/>
    <n v="246.6"/>
    <x v="1"/>
    <n v="1.51"/>
    <x v="2"/>
    <x v="179"/>
    <n v="29.9"/>
    <n v="20.3"/>
  </r>
  <r>
    <x v="2"/>
    <x v="1"/>
    <n v="406.3"/>
    <x v="1"/>
    <n v="1.5"/>
    <x v="2"/>
    <x v="4"/>
    <n v="23.9"/>
    <n v="14.4"/>
  </r>
  <r>
    <x v="2"/>
    <x v="1"/>
    <n v="171.8"/>
    <x v="0"/>
    <n v="1.18"/>
    <x v="1"/>
    <x v="88"/>
    <n v="31.1"/>
    <n v="11.2"/>
  </r>
  <r>
    <x v="2"/>
    <x v="1"/>
    <n v="335.2"/>
    <x v="0"/>
    <n v="1.24"/>
    <x v="2"/>
    <x v="100"/>
    <n v="19.3"/>
    <n v="13"/>
  </r>
  <r>
    <x v="2"/>
    <x v="1"/>
    <n v="1200.0999999999999"/>
    <x v="1"/>
    <n v="1.35"/>
    <x v="2"/>
    <x v="119"/>
    <n v="21.5"/>
    <n v="14.5"/>
  </r>
  <r>
    <x v="2"/>
    <x v="1"/>
    <n v="36517.199999999997"/>
    <x v="0"/>
    <n v="0.94"/>
    <x v="2"/>
    <x v="70"/>
    <n v="23.2"/>
    <n v="17.3"/>
  </r>
  <r>
    <x v="2"/>
    <x v="1"/>
    <n v="95"/>
    <x v="0"/>
    <n v="1.35"/>
    <x v="0"/>
    <x v="197"/>
    <n v="27.7"/>
    <n v="20.7"/>
  </r>
  <r>
    <x v="2"/>
    <x v="1"/>
    <n v="360.9"/>
    <x v="0"/>
    <n v="0.99"/>
    <x v="0"/>
    <x v="88"/>
    <n v="22.5"/>
    <n v="10.7"/>
  </r>
  <r>
    <x v="2"/>
    <x v="1"/>
    <n v="131.4"/>
    <x v="0"/>
    <n v="1.28"/>
    <x v="2"/>
    <x v="106"/>
    <n v="19.899999999999999"/>
    <n v="15.3"/>
  </r>
  <r>
    <x v="2"/>
    <x v="1"/>
    <n v="444"/>
    <x v="0"/>
    <n v="1.21"/>
    <x v="2"/>
    <x v="107"/>
    <n v="17.3"/>
    <n v="12.5"/>
  </r>
  <r>
    <x v="2"/>
    <x v="1"/>
    <n v="4360.8999999999996"/>
    <x v="1"/>
    <n v="0.91"/>
    <x v="2"/>
    <x v="135"/>
    <n v="21.7"/>
    <n v="14.8"/>
  </r>
  <r>
    <x v="2"/>
    <x v="1"/>
    <n v="450.2"/>
    <x v="1"/>
    <n v="1.1200000000000001"/>
    <x v="2"/>
    <x v="45"/>
    <n v="21.1"/>
    <n v="21.1"/>
  </r>
  <r>
    <x v="2"/>
    <x v="1"/>
    <n v="529.29999999999995"/>
    <x v="1"/>
    <n v="1.35"/>
    <x v="0"/>
    <x v="115"/>
    <n v="21.7"/>
    <n v="13.4"/>
  </r>
  <r>
    <x v="2"/>
    <x v="1"/>
    <n v="741.7"/>
    <x v="0"/>
    <n v="1.44"/>
    <x v="2"/>
    <x v="34"/>
    <n v="21"/>
    <n v="11.9"/>
  </r>
  <r>
    <x v="2"/>
    <x v="1"/>
    <n v="57.3"/>
    <x v="1"/>
    <n v="1.24"/>
    <x v="2"/>
    <x v="139"/>
    <n v="16"/>
    <n v="8.5"/>
  </r>
  <r>
    <x v="2"/>
    <x v="1"/>
    <n v="250.4"/>
    <x v="0"/>
    <n v="0.9"/>
    <x v="2"/>
    <x v="12"/>
    <n v="19.5"/>
    <n v="10.9"/>
  </r>
  <r>
    <x v="2"/>
    <x v="1"/>
    <n v="1040.5"/>
    <x v="1"/>
    <n v="1.48"/>
    <x v="2"/>
    <x v="103"/>
    <n v="20.7"/>
    <n v="14.4"/>
  </r>
  <r>
    <x v="2"/>
    <x v="1"/>
    <n v="111"/>
    <x v="0"/>
    <n v="1.18"/>
    <x v="2"/>
    <x v="70"/>
    <n v="25.9"/>
    <n v="12.8"/>
  </r>
  <r>
    <x v="2"/>
    <x v="1"/>
    <n v="1576.5"/>
    <x v="0"/>
    <n v="1.2"/>
    <x v="0"/>
    <x v="26"/>
    <n v="23.7"/>
    <n v="16.8"/>
  </r>
  <r>
    <x v="2"/>
    <x v="1"/>
    <n v="277.60000000000002"/>
    <x v="0"/>
    <n v="1.23"/>
    <x v="2"/>
    <x v="31"/>
    <n v="22.1"/>
    <n v="18.7"/>
  </r>
  <r>
    <x v="2"/>
    <x v="1"/>
    <n v="70.400000000000006"/>
    <x v="1"/>
    <n v="1.58"/>
    <x v="2"/>
    <x v="71"/>
    <n v="21.9"/>
    <n v="12.6"/>
  </r>
  <r>
    <x v="2"/>
    <x v="1"/>
    <n v="562.1"/>
    <x v="0"/>
    <n v="1.06"/>
    <x v="2"/>
    <x v="106"/>
    <n v="32.200000000000003"/>
    <n v="25"/>
  </r>
  <r>
    <x v="2"/>
    <x v="1"/>
    <n v="50.5"/>
    <x v="0"/>
    <n v="1.86"/>
    <x v="1"/>
    <x v="14"/>
    <n v="20.5"/>
    <n v="9.5"/>
  </r>
  <r>
    <x v="2"/>
    <x v="1"/>
    <n v="2896"/>
    <x v="0"/>
    <n v="0.25"/>
    <x v="2"/>
    <x v="12"/>
    <n v="22.9"/>
    <n v="13.3"/>
  </r>
  <r>
    <x v="2"/>
    <x v="1"/>
    <n v="1636.5"/>
    <x v="0"/>
    <n v="0.25"/>
    <x v="0"/>
    <x v="34"/>
    <n v="22.1"/>
    <n v="11.8"/>
  </r>
  <r>
    <x v="2"/>
    <x v="1"/>
    <n v="79.2"/>
    <x v="1"/>
    <n v="1.76"/>
    <x v="0"/>
    <x v="44"/>
    <n v="21.7"/>
    <n v="11.2"/>
  </r>
  <r>
    <x v="2"/>
    <x v="1"/>
    <n v="78.900000000000006"/>
    <x v="0"/>
    <n v="1.5"/>
    <x v="2"/>
    <x v="46"/>
    <n v="27.7"/>
    <n v="16.5"/>
  </r>
  <r>
    <x v="2"/>
    <x v="1"/>
    <n v="1371.9"/>
    <x v="0"/>
    <n v="1.02"/>
    <x v="0"/>
    <x v="58"/>
    <n v="19.2"/>
    <n v="11.4"/>
  </r>
  <r>
    <x v="2"/>
    <x v="1"/>
    <n v="433.3"/>
    <x v="1"/>
    <n v="1.23"/>
    <x v="0"/>
    <x v="73"/>
    <n v="25.8"/>
    <n v="11.7"/>
  </r>
  <r>
    <x v="2"/>
    <x v="1"/>
    <n v="57.3"/>
    <x v="1"/>
    <n v="1.22"/>
    <x v="2"/>
    <x v="145"/>
    <n v="17.2"/>
    <n v="11.1"/>
  </r>
  <r>
    <x v="2"/>
    <x v="1"/>
    <n v="591.4"/>
    <x v="0"/>
    <n v="0.98"/>
    <x v="2"/>
    <x v="38"/>
    <n v="21.2"/>
    <n v="14.9"/>
  </r>
  <r>
    <x v="2"/>
    <x v="1"/>
    <n v="1000.5"/>
    <x v="1"/>
    <n v="1.52"/>
    <x v="2"/>
    <x v="163"/>
    <n v="29.1"/>
    <n v="17.5"/>
  </r>
  <r>
    <x v="2"/>
    <x v="1"/>
    <n v="229"/>
    <x v="0"/>
    <n v="2"/>
    <x v="2"/>
    <x v="26"/>
    <n v="19.8"/>
    <n v="14.4"/>
  </r>
  <r>
    <x v="2"/>
    <x v="1"/>
    <n v="371.6"/>
    <x v="0"/>
    <n v="0.96"/>
    <x v="2"/>
    <x v="73"/>
    <n v="23.5"/>
    <n v="12.3"/>
  </r>
  <r>
    <x v="2"/>
    <x v="1"/>
    <n v="2802.8"/>
    <x v="0"/>
    <n v="0.93"/>
    <x v="2"/>
    <x v="8"/>
    <n v="22.3"/>
    <n v="13.2"/>
  </r>
  <r>
    <x v="2"/>
    <x v="1"/>
    <n v="411.7"/>
    <x v="0"/>
    <n v="0.9"/>
    <x v="2"/>
    <x v="19"/>
    <n v="20.3"/>
    <n v="11.4"/>
  </r>
  <r>
    <x v="2"/>
    <x v="1"/>
    <n v="1713.6"/>
    <x v="1"/>
    <n v="1.39"/>
    <x v="2"/>
    <x v="29"/>
    <n v="26.2"/>
    <n v="14"/>
  </r>
  <r>
    <x v="2"/>
    <x v="1"/>
    <n v="339.7"/>
    <x v="0"/>
    <n v="1.18"/>
    <x v="2"/>
    <x v="28"/>
    <n v="29"/>
    <n v="18.8"/>
  </r>
  <r>
    <x v="2"/>
    <x v="1"/>
    <n v="65.8"/>
    <x v="0"/>
    <n v="2.4500000000000002"/>
    <x v="0"/>
    <x v="198"/>
    <n v="15.5"/>
    <n v="9"/>
  </r>
  <r>
    <x v="2"/>
    <x v="1"/>
    <n v="774.4"/>
    <x v="0"/>
    <n v="2.02"/>
    <x v="0"/>
    <x v="59"/>
    <n v="20.100000000000001"/>
    <n v="11.3"/>
  </r>
  <r>
    <x v="2"/>
    <x v="1"/>
    <n v="313.3"/>
    <x v="0"/>
    <n v="2.04"/>
    <x v="2"/>
    <x v="61"/>
    <n v="20.100000000000001"/>
    <n v="10.8"/>
  </r>
  <r>
    <x v="2"/>
    <x v="1"/>
    <n v="497.9"/>
    <x v="1"/>
    <n v="1.33"/>
    <x v="2"/>
    <x v="122"/>
    <n v="27.3"/>
    <n v="18.2"/>
  </r>
  <r>
    <x v="2"/>
    <x v="1"/>
    <n v="235.2"/>
    <x v="0"/>
    <n v="0.99"/>
    <x v="2"/>
    <x v="49"/>
    <n v="26.1"/>
    <n v="21.1"/>
  </r>
  <r>
    <x v="2"/>
    <x v="1"/>
    <n v="1895.5"/>
    <x v="0"/>
    <n v="1.04"/>
    <x v="2"/>
    <x v="116"/>
    <n v="22.1"/>
    <n v="14.6"/>
  </r>
  <r>
    <x v="2"/>
    <x v="1"/>
    <n v="520.70000000000005"/>
    <x v="0"/>
    <n v="1"/>
    <x v="0"/>
    <x v="40"/>
    <n v="23.3"/>
    <n v="13.2"/>
  </r>
  <r>
    <x v="2"/>
    <x v="1"/>
    <n v="52.8"/>
    <x v="0"/>
    <n v="1.5"/>
    <x v="1"/>
    <x v="26"/>
    <n v="17.899999999999999"/>
    <n v="3.2"/>
  </r>
  <r>
    <x v="2"/>
    <x v="1"/>
    <n v="1414.5"/>
    <x v="1"/>
    <n v="1.35"/>
    <x v="2"/>
    <x v="132"/>
    <n v="27.9"/>
    <n v="16"/>
  </r>
  <r>
    <x v="2"/>
    <x v="1"/>
    <n v="137.4"/>
    <x v="1"/>
    <n v="1.63"/>
    <x v="2"/>
    <x v="22"/>
    <n v="27.6"/>
    <n v="18.8"/>
  </r>
  <r>
    <x v="2"/>
    <x v="1"/>
    <n v="144.30000000000001"/>
    <x v="1"/>
    <n v="1.4"/>
    <x v="0"/>
    <x v="91"/>
    <n v="24.2"/>
    <n v="5.9"/>
  </r>
  <r>
    <x v="2"/>
    <x v="1"/>
    <n v="378.1"/>
    <x v="1"/>
    <n v="1.5"/>
    <x v="0"/>
    <x v="30"/>
    <n v="22.9"/>
    <n v="12.9"/>
  </r>
  <r>
    <x v="2"/>
    <x v="1"/>
    <n v="462.1"/>
    <x v="1"/>
    <n v="1.38"/>
    <x v="0"/>
    <x v="69"/>
    <n v="26.5"/>
    <n v="14.4"/>
  </r>
  <r>
    <x v="2"/>
    <x v="1"/>
    <n v="265.10000000000002"/>
    <x v="0"/>
    <n v="1.78"/>
    <x v="2"/>
    <x v="46"/>
    <n v="24.2"/>
    <n v="18.899999999999999"/>
  </r>
  <r>
    <x v="2"/>
    <x v="1"/>
    <n v="3031.6"/>
    <x v="0"/>
    <n v="1.4"/>
    <x v="1"/>
    <x v="90"/>
    <n v="21.5"/>
    <n v="13.4"/>
  </r>
  <r>
    <x v="2"/>
    <x v="1"/>
    <n v="490.5"/>
    <x v="0"/>
    <n v="1.47"/>
    <x v="0"/>
    <x v="6"/>
    <n v="25.4"/>
    <n v="16"/>
  </r>
  <r>
    <x v="2"/>
    <x v="1"/>
    <n v="1513.7"/>
    <x v="0"/>
    <n v="1.1399999999999999"/>
    <x v="1"/>
    <x v="14"/>
    <n v="28.6"/>
    <n v="15.7"/>
  </r>
  <r>
    <x v="2"/>
    <x v="1"/>
    <n v="1803"/>
    <x v="0"/>
    <n v="0.89"/>
    <x v="2"/>
    <x v="80"/>
    <n v="23.8"/>
    <n v="15.3"/>
  </r>
  <r>
    <x v="2"/>
    <x v="1"/>
    <n v="3276"/>
    <x v="0"/>
    <n v="1.1399999999999999"/>
    <x v="2"/>
    <x v="199"/>
    <n v="25.9"/>
    <n v="15.1"/>
  </r>
  <r>
    <x v="2"/>
    <x v="1"/>
    <n v="551.20000000000005"/>
    <x v="0"/>
    <n v="1.1499999999999999"/>
    <x v="2"/>
    <x v="200"/>
    <n v="12.9"/>
    <n v="16.8"/>
  </r>
  <r>
    <x v="2"/>
    <x v="1"/>
    <n v="4273.7"/>
    <x v="0"/>
    <n v="1.1499999999999999"/>
    <x v="2"/>
    <x v="18"/>
    <n v="18.2"/>
    <n v="13.3"/>
  </r>
  <r>
    <x v="2"/>
    <x v="1"/>
    <n v="57.8"/>
    <x v="0"/>
    <n v="1.49"/>
    <x v="0"/>
    <x v="70"/>
    <n v="21.8"/>
    <n v="12"/>
  </r>
  <r>
    <x v="2"/>
    <x v="1"/>
    <n v="2173.8000000000002"/>
    <x v="0"/>
    <n v="1.49"/>
    <x v="2"/>
    <x v="189"/>
    <n v="34.700000000000003"/>
    <n v="23.6"/>
  </r>
  <r>
    <x v="2"/>
    <x v="1"/>
    <n v="60.5"/>
    <x v="0"/>
    <n v="1.1000000000000001"/>
    <x v="0"/>
    <x v="133"/>
    <n v="42.3"/>
    <n v="24"/>
  </r>
  <r>
    <x v="2"/>
    <x v="1"/>
    <n v="70.5"/>
    <x v="0"/>
    <n v="1.82"/>
    <x v="2"/>
    <x v="72"/>
    <n v="21"/>
    <n v="14.1"/>
  </r>
  <r>
    <x v="2"/>
    <x v="1"/>
    <n v="703.3"/>
    <x v="1"/>
    <n v="1.29"/>
    <x v="2"/>
    <x v="90"/>
    <n v="25.2"/>
    <n v="14.9"/>
  </r>
  <r>
    <x v="2"/>
    <x v="1"/>
    <n v="103.5"/>
    <x v="0"/>
    <n v="1.1399999999999999"/>
    <x v="0"/>
    <x v="24"/>
    <n v="21.4"/>
    <n v="11.3"/>
  </r>
  <r>
    <x v="2"/>
    <x v="1"/>
    <n v="329.8"/>
    <x v="0"/>
    <n v="1.04"/>
    <x v="2"/>
    <x v="92"/>
    <n v="21.1"/>
    <n v="13.1"/>
  </r>
  <r>
    <x v="2"/>
    <x v="1"/>
    <n v="173.7"/>
    <x v="1"/>
    <n v="1.75"/>
    <x v="0"/>
    <x v="84"/>
    <n v="20.3"/>
    <n v="10.8"/>
  </r>
  <r>
    <x v="2"/>
    <x v="1"/>
    <n v="543.79999999999995"/>
    <x v="0"/>
    <n v="1.47"/>
    <x v="2"/>
    <x v="135"/>
    <n v="22.1"/>
    <n v="14"/>
  </r>
  <r>
    <x v="2"/>
    <x v="1"/>
    <n v="241.8"/>
    <x v="1"/>
    <n v="1.18"/>
    <x v="2"/>
    <x v="41"/>
    <n v="21"/>
    <n v="13.3"/>
  </r>
  <r>
    <x v="2"/>
    <x v="1"/>
    <n v="87.6"/>
    <x v="1"/>
    <n v="2.2000000000000002"/>
    <x v="2"/>
    <x v="41"/>
    <n v="23.5"/>
    <n v="14.2"/>
  </r>
  <r>
    <x v="2"/>
    <x v="1"/>
    <n v="355.9"/>
    <x v="0"/>
    <n v="1.47"/>
    <x v="2"/>
    <x v="135"/>
    <n v="28"/>
    <n v="16"/>
  </r>
  <r>
    <x v="2"/>
    <x v="1"/>
    <n v="101.1"/>
    <x v="0"/>
    <n v="0.26"/>
    <x v="2"/>
    <x v="34"/>
    <n v="19.5"/>
    <n v="13.3"/>
  </r>
  <r>
    <x v="2"/>
    <x v="1"/>
    <n v="332.2"/>
    <x v="1"/>
    <n v="1.72"/>
    <x v="0"/>
    <x v="178"/>
    <n v="20.6"/>
    <n v="11.7"/>
  </r>
  <r>
    <x v="2"/>
    <x v="1"/>
    <n v="4800.3999999999996"/>
    <x v="0"/>
    <n v="0.86"/>
    <x v="2"/>
    <x v="70"/>
    <n v="23.1"/>
    <n v="17.399999999999999"/>
  </r>
  <r>
    <x v="2"/>
    <x v="1"/>
    <n v="321.3"/>
    <x v="0"/>
    <n v="1.08"/>
    <x v="2"/>
    <x v="72"/>
    <n v="21.7"/>
    <n v="17.600000000000001"/>
  </r>
  <r>
    <x v="2"/>
    <x v="1"/>
    <n v="67"/>
    <x v="0"/>
    <n v="1.3"/>
    <x v="0"/>
    <x v="109"/>
    <n v="18.7"/>
    <n v="9.1"/>
  </r>
  <r>
    <x v="2"/>
    <x v="1"/>
    <n v="231.9"/>
    <x v="0"/>
    <n v="1.07"/>
    <x v="2"/>
    <x v="51"/>
    <n v="25.8"/>
    <n v="16.5"/>
  </r>
  <r>
    <x v="2"/>
    <x v="1"/>
    <n v="55.7"/>
    <x v="0"/>
    <n v="1.65"/>
    <x v="0"/>
    <x v="71"/>
    <n v="21.5"/>
    <n v="9.8000000000000007"/>
  </r>
  <r>
    <x v="2"/>
    <x v="1"/>
    <n v="1999.1"/>
    <x v="0"/>
    <n v="1.1399999999999999"/>
    <x v="2"/>
    <x v="28"/>
    <n v="23.3"/>
    <n v="14"/>
  </r>
  <r>
    <x v="2"/>
    <x v="1"/>
    <n v="57.6"/>
    <x v="0"/>
    <n v="1.41"/>
    <x v="1"/>
    <x v="201"/>
    <n v="16.600000000000001"/>
    <n v="8.3000000000000007"/>
  </r>
  <r>
    <x v="2"/>
    <x v="1"/>
    <n v="427.4"/>
    <x v="0"/>
    <n v="0.96"/>
    <x v="2"/>
    <x v="9"/>
    <n v="22.1"/>
    <n v="12.4"/>
  </r>
  <r>
    <x v="2"/>
    <x v="1"/>
    <n v="125.1"/>
    <x v="0"/>
    <n v="1.4"/>
    <x v="0"/>
    <x v="7"/>
    <n v="28.1"/>
    <n v="14.7"/>
  </r>
  <r>
    <x v="2"/>
    <x v="1"/>
    <n v="147"/>
    <x v="1"/>
    <n v="1.45"/>
    <x v="2"/>
    <x v="89"/>
    <n v="20.8"/>
    <n v="11.5"/>
  </r>
  <r>
    <x v="2"/>
    <x v="1"/>
    <n v="3473.3"/>
    <x v="0"/>
    <n v="0.23"/>
    <x v="0"/>
    <x v="40"/>
    <n v="21.8"/>
    <n v="11.9"/>
  </r>
  <r>
    <x v="2"/>
    <x v="1"/>
    <n v="93.5"/>
    <x v="0"/>
    <n v="1.35"/>
    <x v="2"/>
    <x v="118"/>
    <n v="19.600000000000001"/>
    <n v="8.4"/>
  </r>
  <r>
    <x v="2"/>
    <x v="1"/>
    <n v="722.8"/>
    <x v="0"/>
    <n v="1.72"/>
    <x v="0"/>
    <x v="14"/>
    <n v="25.3"/>
    <n v="17.100000000000001"/>
  </r>
  <r>
    <x v="2"/>
    <x v="1"/>
    <n v="2056.6"/>
    <x v="0"/>
    <n v="1.4"/>
    <x v="0"/>
    <x v="121"/>
    <n v="27.1"/>
    <n v="17.899999999999999"/>
  </r>
  <r>
    <x v="2"/>
    <x v="1"/>
    <n v="57.6"/>
    <x v="0"/>
    <n v="1.23"/>
    <x v="0"/>
    <x v="195"/>
    <n v="16.399999999999999"/>
    <n v="10.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missingCaption="0" updatedVersion="5" minRefreshableVersion="3" useAutoFormatting="1" itemPrintTitles="1" createdVersion="5" indent="0" outline="1" outlineData="1" multipleFieldFilters="0">
  <location ref="A3:D8" firstHeaderRow="1" firstDataRow="2" firstDataCol="1"/>
  <pivotFields count="9">
    <pivotField axis="axisRow" showAll="0">
      <items count="4">
        <item x="2"/>
        <item x="1"/>
        <item x="0"/>
        <item t="default"/>
      </items>
    </pivotField>
    <pivotField axis="axisCol" showAll="0">
      <items count="3">
        <item x="0"/>
        <item x="1"/>
        <item t="default"/>
      </items>
    </pivotField>
    <pivotField numFmtId="2" showAll="0"/>
    <pivotField showAll="0"/>
    <pivotField numFmtId="2" showAll="0"/>
    <pivotField showAll="0">
      <items count="4">
        <item x="2"/>
        <item x="0"/>
        <item x="1"/>
        <item t="default"/>
      </items>
    </pivotField>
    <pivotField dataField="1" numFmtId="164" showAll="0"/>
    <pivotField numFmtId="164" showAll="0"/>
    <pivotField numFmtId="164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ma de Retorno 2005" fld="6" baseField="0" baseItem="0" numFmtId="43"/>
  </dataFields>
  <formats count="2">
    <format dxfId="1">
      <pivotArea grandRow="1"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1:D15" firstHeaderRow="1" firstDataRow="2" firstDataCol="1"/>
  <pivotFields count="9">
    <pivotField axis="axisRow" showAll="0">
      <items count="4">
        <item x="2"/>
        <item x="0"/>
        <item x="1"/>
        <item t="default"/>
      </items>
    </pivotField>
    <pivotField dataField="1" showAll="0">
      <items count="3">
        <item x="0"/>
        <item x="1"/>
        <item t="default"/>
      </items>
    </pivotField>
    <pivotField numFmtId="2" showAll="0"/>
    <pivotField axis="axisCol" showAll="0">
      <items count="3">
        <item x="0"/>
        <item x="1"/>
        <item t="default"/>
      </items>
    </pivotField>
    <pivotField numFmtId="2" showAll="0"/>
    <pivotField axis="axisRow" showAll="0">
      <items count="4">
        <item x="1"/>
        <item x="2"/>
        <item x="0"/>
        <item t="default"/>
      </items>
    </pivotField>
    <pivotField numFmtId="164" showAll="0">
      <items count="203">
        <item x="125"/>
        <item x="201"/>
        <item x="174"/>
        <item x="185"/>
        <item x="84"/>
        <item x="105"/>
        <item x="181"/>
        <item x="191"/>
        <item x="109"/>
        <item x="198"/>
        <item x="190"/>
        <item x="193"/>
        <item x="194"/>
        <item x="82"/>
        <item x="145"/>
        <item x="196"/>
        <item x="200"/>
        <item x="147"/>
        <item x="102"/>
        <item x="183"/>
        <item x="98"/>
        <item x="197"/>
        <item x="176"/>
        <item x="186"/>
        <item x="25"/>
        <item x="153"/>
        <item x="192"/>
        <item x="188"/>
        <item x="178"/>
        <item x="195"/>
        <item x="33"/>
        <item x="15"/>
        <item x="1"/>
        <item x="148"/>
        <item x="37"/>
        <item x="31"/>
        <item x="92"/>
        <item x="111"/>
        <item x="64"/>
        <item x="162"/>
        <item x="146"/>
        <item x="65"/>
        <item x="26"/>
        <item x="16"/>
        <item x="74"/>
        <item x="85"/>
        <item x="62"/>
        <item x="140"/>
        <item x="129"/>
        <item x="0"/>
        <item x="141"/>
        <item x="24"/>
        <item x="20"/>
        <item x="4"/>
        <item x="103"/>
        <item x="101"/>
        <item x="114"/>
        <item x="44"/>
        <item x="131"/>
        <item x="43"/>
        <item x="72"/>
        <item x="67"/>
        <item x="52"/>
        <item x="42"/>
        <item x="99"/>
        <item x="79"/>
        <item x="17"/>
        <item x="12"/>
        <item x="27"/>
        <item x="83"/>
        <item x="14"/>
        <item x="5"/>
        <item x="21"/>
        <item x="71"/>
        <item x="48"/>
        <item x="35"/>
        <item x="118"/>
        <item x="63"/>
        <item x="9"/>
        <item x="2"/>
        <item x="112"/>
        <item x="34"/>
        <item x="36"/>
        <item x="126"/>
        <item x="130"/>
        <item x="19"/>
        <item x="3"/>
        <item x="23"/>
        <item x="41"/>
        <item x="91"/>
        <item x="69"/>
        <item x="38"/>
        <item x="7"/>
        <item x="61"/>
        <item x="88"/>
        <item x="51"/>
        <item x="60"/>
        <item x="46"/>
        <item x="86"/>
        <item x="120"/>
        <item x="89"/>
        <item x="122"/>
        <item x="22"/>
        <item x="40"/>
        <item x="18"/>
        <item x="93"/>
        <item x="49"/>
        <item x="108"/>
        <item x="173"/>
        <item x="70"/>
        <item x="100"/>
        <item x="58"/>
        <item x="59"/>
        <item x="115"/>
        <item x="136"/>
        <item x="139"/>
        <item x="81"/>
        <item x="107"/>
        <item x="32"/>
        <item x="90"/>
        <item x="133"/>
        <item x="151"/>
        <item x="127"/>
        <item x="143"/>
        <item x="124"/>
        <item x="54"/>
        <item x="119"/>
        <item x="13"/>
        <item x="57"/>
        <item x="8"/>
        <item x="159"/>
        <item x="135"/>
        <item x="50"/>
        <item x="28"/>
        <item x="123"/>
        <item x="106"/>
        <item x="30"/>
        <item x="6"/>
        <item x="10"/>
        <item x="132"/>
        <item x="150"/>
        <item x="189"/>
        <item x="78"/>
        <item x="128"/>
        <item x="45"/>
        <item x="76"/>
        <item x="177"/>
        <item x="80"/>
        <item x="149"/>
        <item x="155"/>
        <item x="77"/>
        <item x="179"/>
        <item x="161"/>
        <item x="184"/>
        <item x="29"/>
        <item x="95"/>
        <item x="170"/>
        <item x="56"/>
        <item x="160"/>
        <item x="104"/>
        <item x="154"/>
        <item x="39"/>
        <item x="68"/>
        <item x="142"/>
        <item x="66"/>
        <item x="134"/>
        <item x="73"/>
        <item x="169"/>
        <item x="75"/>
        <item x="172"/>
        <item x="121"/>
        <item x="11"/>
        <item x="113"/>
        <item x="110"/>
        <item x="87"/>
        <item x="97"/>
        <item x="165"/>
        <item x="117"/>
        <item x="163"/>
        <item x="53"/>
        <item x="137"/>
        <item x="116"/>
        <item x="158"/>
        <item x="199"/>
        <item x="166"/>
        <item x="182"/>
        <item x="96"/>
        <item x="138"/>
        <item x="144"/>
        <item x="168"/>
        <item x="55"/>
        <item x="171"/>
        <item x="180"/>
        <item x="152"/>
        <item x="164"/>
        <item x="187"/>
        <item x="47"/>
        <item x="167"/>
        <item x="94"/>
        <item x="156"/>
        <item x="157"/>
        <item x="175"/>
        <item t="default"/>
      </items>
    </pivotField>
    <pivotField numFmtId="164" showAll="0"/>
    <pivotField numFmtId="164" showAll="0"/>
  </pivotFields>
  <rowFields count="2">
    <field x="0"/>
    <field x="5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ntagem de Objetivo" fld="1" subtotal="count" baseField="0" baseItem="0"/>
  </dataFields>
  <chartFormats count="4">
    <chartFormat chart="0" format="211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212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13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21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9"/>
  <sheetViews>
    <sheetView tabSelected="1" workbookViewId="0">
      <selection activeCell="D4" sqref="D4"/>
    </sheetView>
  </sheetViews>
  <sheetFormatPr defaultRowHeight="12.75" x14ac:dyDescent="0.2"/>
  <cols>
    <col min="1" max="1" width="11.5703125" customWidth="1"/>
    <col min="2" max="2" width="11.42578125" customWidth="1"/>
    <col min="3" max="3" width="8.5703125" style="4" customWidth="1"/>
    <col min="4" max="4" width="10.5703125" bestFit="1" customWidth="1"/>
    <col min="5" max="5" width="14.42578125" style="4" bestFit="1" customWidth="1"/>
    <col min="6" max="6" width="7.5703125" customWidth="1"/>
    <col min="7" max="7" width="12.7109375" style="5" bestFit="1" customWidth="1"/>
    <col min="8" max="9" width="14.85546875" style="5" bestFit="1" customWidth="1"/>
  </cols>
  <sheetData>
    <row r="1" spans="1:9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17</v>
      </c>
      <c r="I1" s="3" t="s">
        <v>18</v>
      </c>
    </row>
    <row r="2" spans="1:9" x14ac:dyDescent="0.2">
      <c r="A2" t="s">
        <v>7</v>
      </c>
      <c r="B2" t="s">
        <v>8</v>
      </c>
      <c r="C2" s="4">
        <v>56</v>
      </c>
      <c r="D2" t="s">
        <v>10</v>
      </c>
      <c r="E2" s="4">
        <v>1.37</v>
      </c>
      <c r="F2" t="s">
        <v>9</v>
      </c>
      <c r="G2" s="5">
        <v>2.7</v>
      </c>
      <c r="H2" s="5">
        <v>10.199999999999999</v>
      </c>
      <c r="I2" s="5">
        <v>-3.7</v>
      </c>
    </row>
    <row r="3" spans="1:9" x14ac:dyDescent="0.2">
      <c r="A3" t="s">
        <v>7</v>
      </c>
      <c r="B3" t="s">
        <v>8</v>
      </c>
      <c r="C3" s="4">
        <v>873</v>
      </c>
      <c r="D3" t="s">
        <v>10</v>
      </c>
      <c r="E3" s="4">
        <v>1.0900000000000001</v>
      </c>
      <c r="F3" t="s">
        <v>9</v>
      </c>
      <c r="G3" s="5">
        <v>1</v>
      </c>
      <c r="H3" s="5">
        <v>9</v>
      </c>
      <c r="I3" s="5">
        <v>-1.9</v>
      </c>
    </row>
    <row r="4" spans="1:9" x14ac:dyDescent="0.2">
      <c r="A4" t="s">
        <v>7</v>
      </c>
      <c r="B4" t="s">
        <v>8</v>
      </c>
      <c r="C4" s="4">
        <v>1787.8</v>
      </c>
      <c r="D4" t="s">
        <v>10</v>
      </c>
      <c r="E4" s="4">
        <v>0.74</v>
      </c>
      <c r="F4" t="s">
        <v>9</v>
      </c>
      <c r="G4" s="5">
        <v>5.7</v>
      </c>
      <c r="H4" s="5">
        <v>9</v>
      </c>
      <c r="I4" s="5">
        <v>-2.7</v>
      </c>
    </row>
    <row r="5" spans="1:9" x14ac:dyDescent="0.2">
      <c r="A5" t="s">
        <v>7</v>
      </c>
      <c r="B5" t="s">
        <v>8</v>
      </c>
      <c r="C5" s="4">
        <v>133.19999999999999</v>
      </c>
      <c r="D5" t="s">
        <v>10</v>
      </c>
      <c r="E5" s="4">
        <v>0.91</v>
      </c>
      <c r="F5" t="s">
        <v>9</v>
      </c>
      <c r="G5" s="5">
        <v>6.4</v>
      </c>
      <c r="H5" s="5">
        <v>13.1</v>
      </c>
      <c r="I5" s="5">
        <v>-1.5</v>
      </c>
    </row>
    <row r="6" spans="1:9" x14ac:dyDescent="0.2">
      <c r="A6" t="s">
        <v>7</v>
      </c>
      <c r="B6" t="s">
        <v>8</v>
      </c>
      <c r="C6" s="4">
        <v>952.4</v>
      </c>
      <c r="D6" t="s">
        <v>13</v>
      </c>
      <c r="E6" s="4">
        <v>1.44</v>
      </c>
      <c r="F6" t="s">
        <v>11</v>
      </c>
      <c r="G6" s="5">
        <v>3.1</v>
      </c>
      <c r="H6" s="5">
        <v>10.4</v>
      </c>
      <c r="I6" s="5">
        <v>-5.2</v>
      </c>
    </row>
    <row r="7" spans="1:9" x14ac:dyDescent="0.2">
      <c r="A7" t="s">
        <v>7</v>
      </c>
      <c r="B7" t="s">
        <v>8</v>
      </c>
      <c r="C7" s="4">
        <v>1663.8</v>
      </c>
      <c r="D7" t="s">
        <v>13</v>
      </c>
      <c r="E7" s="4">
        <v>1.27</v>
      </c>
      <c r="F7" t="s">
        <v>9</v>
      </c>
      <c r="G7" s="5">
        <v>4.9000000000000004</v>
      </c>
      <c r="H7" s="5">
        <v>12.2</v>
      </c>
      <c r="I7" s="5">
        <v>-1.8</v>
      </c>
    </row>
    <row r="8" spans="1:9" x14ac:dyDescent="0.2">
      <c r="A8" t="s">
        <v>7</v>
      </c>
      <c r="B8" t="s">
        <v>8</v>
      </c>
      <c r="C8" s="4">
        <v>2322</v>
      </c>
      <c r="D8" t="s">
        <v>10</v>
      </c>
      <c r="E8" s="4">
        <v>0.96</v>
      </c>
      <c r="F8" t="s">
        <v>11</v>
      </c>
      <c r="G8" s="5">
        <v>11.5</v>
      </c>
      <c r="H8" s="5">
        <v>18.8</v>
      </c>
      <c r="I8" s="5">
        <v>-5</v>
      </c>
    </row>
    <row r="9" spans="1:9" x14ac:dyDescent="0.2">
      <c r="A9" t="s">
        <v>7</v>
      </c>
      <c r="B9" t="s">
        <v>8</v>
      </c>
      <c r="C9" s="4">
        <v>1766.1</v>
      </c>
      <c r="D9" t="s">
        <v>13</v>
      </c>
      <c r="E9" s="4">
        <v>1.4</v>
      </c>
      <c r="F9" t="s">
        <v>11</v>
      </c>
      <c r="G9" s="5">
        <v>7</v>
      </c>
      <c r="H9" s="5">
        <v>14.7</v>
      </c>
      <c r="I9" s="5">
        <v>-7.4</v>
      </c>
    </row>
    <row r="10" spans="1:9" x14ac:dyDescent="0.2">
      <c r="A10" t="s">
        <v>7</v>
      </c>
      <c r="B10" t="s">
        <v>8</v>
      </c>
      <c r="C10" s="4">
        <v>268.8</v>
      </c>
      <c r="D10" t="s">
        <v>10</v>
      </c>
      <c r="E10" s="4">
        <v>2.09</v>
      </c>
      <c r="F10" t="s">
        <v>11</v>
      </c>
      <c r="G10" s="5">
        <v>10.7</v>
      </c>
      <c r="H10" s="5">
        <v>15.8</v>
      </c>
      <c r="I10" s="5">
        <v>-2.1</v>
      </c>
    </row>
    <row r="11" spans="1:9" x14ac:dyDescent="0.2">
      <c r="A11" t="s">
        <v>7</v>
      </c>
      <c r="B11" t="s">
        <v>8</v>
      </c>
      <c r="C11" s="4">
        <v>498.8</v>
      </c>
      <c r="D11" t="s">
        <v>10</v>
      </c>
      <c r="E11" s="4">
        <v>0.98</v>
      </c>
      <c r="F11" t="s">
        <v>9</v>
      </c>
      <c r="G11" s="5">
        <v>5.6</v>
      </c>
      <c r="H11" s="5">
        <v>9.6</v>
      </c>
      <c r="I11" s="5">
        <v>-4.5999999999999996</v>
      </c>
    </row>
    <row r="12" spans="1:9" x14ac:dyDescent="0.2">
      <c r="A12" t="s">
        <v>7</v>
      </c>
      <c r="B12" t="s">
        <v>8</v>
      </c>
      <c r="C12" s="4">
        <v>1107.0999999999999</v>
      </c>
      <c r="D12" t="s">
        <v>13</v>
      </c>
      <c r="E12" s="4">
        <v>1.49</v>
      </c>
      <c r="F12" t="s">
        <v>11</v>
      </c>
      <c r="G12" s="5">
        <v>11.6</v>
      </c>
      <c r="H12" s="5">
        <v>20.100000000000001</v>
      </c>
      <c r="I12" s="5">
        <v>-1.4</v>
      </c>
    </row>
    <row r="13" spans="1:9" x14ac:dyDescent="0.2">
      <c r="A13" t="s">
        <v>7</v>
      </c>
      <c r="B13" t="s">
        <v>8</v>
      </c>
      <c r="C13" s="4">
        <v>79.2</v>
      </c>
      <c r="D13" t="s">
        <v>10</v>
      </c>
      <c r="E13" s="4">
        <v>0.9</v>
      </c>
      <c r="F13" t="s">
        <v>11</v>
      </c>
      <c r="G13" s="5">
        <v>15.2</v>
      </c>
      <c r="H13" s="5">
        <v>15.7</v>
      </c>
      <c r="I13" s="5">
        <v>-3.7</v>
      </c>
    </row>
    <row r="14" spans="1:9" x14ac:dyDescent="0.2">
      <c r="A14" t="s">
        <v>7</v>
      </c>
      <c r="B14" t="s">
        <v>8</v>
      </c>
      <c r="C14" s="4">
        <v>462.8</v>
      </c>
      <c r="D14" t="s">
        <v>10</v>
      </c>
      <c r="E14" s="4">
        <v>1.9</v>
      </c>
      <c r="F14" t="s">
        <v>11</v>
      </c>
      <c r="G14" s="5">
        <v>4.5</v>
      </c>
      <c r="H14" s="5">
        <v>12.2</v>
      </c>
      <c r="I14" s="5">
        <v>-6.9</v>
      </c>
    </row>
    <row r="15" spans="1:9" x14ac:dyDescent="0.2">
      <c r="A15" t="s">
        <v>7</v>
      </c>
      <c r="B15" t="s">
        <v>8</v>
      </c>
      <c r="C15" s="4">
        <v>349.5</v>
      </c>
      <c r="D15" t="s">
        <v>10</v>
      </c>
      <c r="E15" s="4">
        <v>0.74</v>
      </c>
      <c r="F15" t="s">
        <v>9</v>
      </c>
      <c r="G15" s="5">
        <v>10.5</v>
      </c>
      <c r="H15" s="5">
        <v>12</v>
      </c>
      <c r="I15" s="5">
        <v>-3.3</v>
      </c>
    </row>
    <row r="16" spans="1:9" x14ac:dyDescent="0.2">
      <c r="A16" t="s">
        <v>7</v>
      </c>
      <c r="B16" t="s">
        <v>8</v>
      </c>
      <c r="C16" s="4">
        <v>4165.8999999999996</v>
      </c>
      <c r="D16" t="s">
        <v>10</v>
      </c>
      <c r="E16" s="4">
        <v>1</v>
      </c>
      <c r="F16" t="s">
        <v>11</v>
      </c>
      <c r="G16" s="5">
        <v>4.8</v>
      </c>
      <c r="H16" s="5">
        <v>12.8</v>
      </c>
      <c r="I16" s="5">
        <v>-2.9</v>
      </c>
    </row>
    <row r="17" spans="1:9" x14ac:dyDescent="0.2">
      <c r="A17" t="s">
        <v>7</v>
      </c>
      <c r="B17" t="s">
        <v>8</v>
      </c>
      <c r="C17" s="4">
        <v>3425.7</v>
      </c>
      <c r="D17" t="s">
        <v>10</v>
      </c>
      <c r="E17" s="4">
        <v>1</v>
      </c>
      <c r="F17" t="s">
        <v>9</v>
      </c>
      <c r="G17" s="5">
        <v>0.9</v>
      </c>
      <c r="H17" s="5">
        <v>10.5</v>
      </c>
      <c r="I17" s="5">
        <v>-3.1</v>
      </c>
    </row>
    <row r="18" spans="1:9" x14ac:dyDescent="0.2">
      <c r="A18" t="s">
        <v>7</v>
      </c>
      <c r="B18" t="s">
        <v>8</v>
      </c>
      <c r="C18" s="4">
        <v>19570</v>
      </c>
      <c r="D18" t="s">
        <v>10</v>
      </c>
      <c r="E18" s="4">
        <v>0.99</v>
      </c>
      <c r="F18" t="s">
        <v>9</v>
      </c>
      <c r="G18" s="5">
        <v>2.1</v>
      </c>
      <c r="H18" s="5">
        <v>12.5</v>
      </c>
      <c r="I18" s="5">
        <v>-1.4</v>
      </c>
    </row>
    <row r="19" spans="1:9" x14ac:dyDescent="0.2">
      <c r="A19" t="s">
        <v>7</v>
      </c>
      <c r="B19" t="s">
        <v>8</v>
      </c>
      <c r="C19" s="4">
        <v>50.8</v>
      </c>
      <c r="D19" t="s">
        <v>10</v>
      </c>
      <c r="E19" s="4">
        <v>1.39</v>
      </c>
      <c r="F19" t="s">
        <v>11</v>
      </c>
      <c r="G19" s="5">
        <v>4.4000000000000004</v>
      </c>
      <c r="H19" s="5">
        <v>11.1</v>
      </c>
      <c r="I19" s="5">
        <v>-2.8</v>
      </c>
    </row>
    <row r="20" spans="1:9" x14ac:dyDescent="0.2">
      <c r="A20" t="s">
        <v>7</v>
      </c>
      <c r="B20" t="s">
        <v>8</v>
      </c>
      <c r="C20" s="4">
        <v>83.2</v>
      </c>
      <c r="D20" t="s">
        <v>10</v>
      </c>
      <c r="E20" s="4">
        <v>1.35</v>
      </c>
      <c r="F20" t="s">
        <v>11</v>
      </c>
      <c r="G20" s="5">
        <v>8.1999999999999993</v>
      </c>
      <c r="H20" s="5">
        <v>13.3</v>
      </c>
      <c r="I20" s="5">
        <v>-5.4</v>
      </c>
    </row>
    <row r="21" spans="1:9" x14ac:dyDescent="0.2">
      <c r="A21" t="s">
        <v>7</v>
      </c>
      <c r="B21" t="s">
        <v>8</v>
      </c>
      <c r="C21" s="4">
        <v>202.9</v>
      </c>
      <c r="D21" t="s">
        <v>13</v>
      </c>
      <c r="E21" s="4">
        <v>1.61</v>
      </c>
      <c r="F21" t="s">
        <v>9</v>
      </c>
      <c r="G21" s="5">
        <v>6.3</v>
      </c>
      <c r="H21" s="5">
        <v>16.5</v>
      </c>
      <c r="I21" s="5">
        <v>0.8</v>
      </c>
    </row>
    <row r="22" spans="1:9" x14ac:dyDescent="0.2">
      <c r="A22" t="s">
        <v>7</v>
      </c>
      <c r="B22" t="s">
        <v>8</v>
      </c>
      <c r="C22" s="4">
        <v>75.5</v>
      </c>
      <c r="D22" t="s">
        <v>13</v>
      </c>
      <c r="E22" s="4">
        <v>1.6</v>
      </c>
      <c r="F22" t="s">
        <v>11</v>
      </c>
      <c r="G22" s="5">
        <v>3</v>
      </c>
      <c r="H22" s="5">
        <v>20.6</v>
      </c>
      <c r="I22" s="5">
        <v>0</v>
      </c>
    </row>
    <row r="23" spans="1:9" x14ac:dyDescent="0.2">
      <c r="A23" t="s">
        <v>7</v>
      </c>
      <c r="B23" t="s">
        <v>8</v>
      </c>
      <c r="C23" s="4">
        <v>869.5</v>
      </c>
      <c r="D23" t="s">
        <v>13</v>
      </c>
      <c r="E23" s="4">
        <v>1.55</v>
      </c>
      <c r="F23" t="s">
        <v>9</v>
      </c>
      <c r="G23" s="5">
        <v>5</v>
      </c>
      <c r="H23" s="5">
        <v>8.1999999999999993</v>
      </c>
      <c r="I23" s="5">
        <v>-3.4</v>
      </c>
    </row>
    <row r="24" spans="1:9" x14ac:dyDescent="0.2">
      <c r="A24" t="s">
        <v>7</v>
      </c>
      <c r="B24" t="s">
        <v>8</v>
      </c>
      <c r="C24" s="4">
        <v>64</v>
      </c>
      <c r="D24" t="s">
        <v>10</v>
      </c>
      <c r="E24" s="4">
        <v>1.2</v>
      </c>
      <c r="F24" t="s">
        <v>11</v>
      </c>
      <c r="G24" s="5">
        <v>8</v>
      </c>
      <c r="H24" s="5">
        <v>11.7</v>
      </c>
      <c r="I24" s="5">
        <v>-2.7</v>
      </c>
    </row>
    <row r="25" spans="1:9" x14ac:dyDescent="0.2">
      <c r="A25" t="s">
        <v>7</v>
      </c>
      <c r="B25" t="s">
        <v>8</v>
      </c>
      <c r="C25" s="4">
        <v>121.7</v>
      </c>
      <c r="D25" t="s">
        <v>13</v>
      </c>
      <c r="E25" s="4">
        <v>1.44</v>
      </c>
      <c r="F25" t="s">
        <v>9</v>
      </c>
      <c r="G25" s="5">
        <v>6.5</v>
      </c>
      <c r="H25" s="5">
        <v>14.6</v>
      </c>
      <c r="I25" s="5">
        <v>-1.3</v>
      </c>
    </row>
    <row r="26" spans="1:9" x14ac:dyDescent="0.2">
      <c r="A26" t="s">
        <v>7</v>
      </c>
      <c r="B26" t="s">
        <v>8</v>
      </c>
      <c r="C26" s="4">
        <v>167</v>
      </c>
      <c r="D26" t="s">
        <v>10</v>
      </c>
      <c r="E26" s="4">
        <v>1.69</v>
      </c>
      <c r="F26" t="s">
        <v>9</v>
      </c>
      <c r="G26" s="5">
        <v>5</v>
      </c>
      <c r="H26" s="5">
        <v>9.6999999999999993</v>
      </c>
      <c r="I26" s="5">
        <v>-2.5</v>
      </c>
    </row>
    <row r="27" spans="1:9" x14ac:dyDescent="0.2">
      <c r="A27" t="s">
        <v>7</v>
      </c>
      <c r="B27" t="s">
        <v>8</v>
      </c>
      <c r="C27" s="4">
        <v>70.8</v>
      </c>
      <c r="D27" t="s">
        <v>10</v>
      </c>
      <c r="E27" s="4">
        <v>1.02</v>
      </c>
      <c r="F27" t="s">
        <v>9</v>
      </c>
      <c r="G27" s="5">
        <v>2.9</v>
      </c>
      <c r="H27" s="5">
        <v>11.7</v>
      </c>
      <c r="I27" s="5">
        <v>-2.5</v>
      </c>
    </row>
    <row r="28" spans="1:9" x14ac:dyDescent="0.2">
      <c r="A28" t="s">
        <v>7</v>
      </c>
      <c r="B28" t="s">
        <v>8</v>
      </c>
      <c r="C28" s="4">
        <v>50.1</v>
      </c>
      <c r="D28" t="s">
        <v>10</v>
      </c>
      <c r="E28" s="4">
        <v>0.15</v>
      </c>
      <c r="F28" t="s">
        <v>9</v>
      </c>
      <c r="G28" s="5">
        <v>0.1</v>
      </c>
      <c r="H28" s="5">
        <v>10.6</v>
      </c>
      <c r="I28" s="5">
        <v>0.1</v>
      </c>
    </row>
    <row r="29" spans="1:9" x14ac:dyDescent="0.2">
      <c r="A29" t="s">
        <v>7</v>
      </c>
      <c r="B29" t="s">
        <v>8</v>
      </c>
      <c r="C29" s="4">
        <v>58.5</v>
      </c>
      <c r="D29" t="s">
        <v>10</v>
      </c>
      <c r="E29" s="4">
        <v>1.05</v>
      </c>
      <c r="F29" t="s">
        <v>11</v>
      </c>
      <c r="G29" s="5">
        <v>2</v>
      </c>
      <c r="H29" s="5">
        <v>12.6</v>
      </c>
      <c r="I29" s="5">
        <v>-1.8</v>
      </c>
    </row>
    <row r="30" spans="1:9" x14ac:dyDescent="0.2">
      <c r="A30" t="s">
        <v>7</v>
      </c>
      <c r="B30" t="s">
        <v>8</v>
      </c>
      <c r="C30" s="4">
        <v>77.3</v>
      </c>
      <c r="D30" t="s">
        <v>10</v>
      </c>
      <c r="E30" s="4">
        <v>1.04</v>
      </c>
      <c r="F30" t="s">
        <v>11</v>
      </c>
      <c r="G30" s="5">
        <v>4.5999999999999996</v>
      </c>
      <c r="H30" s="5">
        <v>15.1</v>
      </c>
      <c r="I30" s="5">
        <v>0.3</v>
      </c>
    </row>
    <row r="31" spans="1:9" x14ac:dyDescent="0.2">
      <c r="A31" t="s">
        <v>7</v>
      </c>
      <c r="B31" t="s">
        <v>8</v>
      </c>
      <c r="C31" s="4">
        <v>443.4</v>
      </c>
      <c r="D31" t="s">
        <v>13</v>
      </c>
      <c r="E31" s="4">
        <v>1.55</v>
      </c>
      <c r="F31" t="s">
        <v>11</v>
      </c>
      <c r="G31" s="5">
        <v>11.1</v>
      </c>
      <c r="H31" s="5">
        <v>21.4</v>
      </c>
      <c r="I31" s="5">
        <v>2.6</v>
      </c>
    </row>
    <row r="32" spans="1:9" x14ac:dyDescent="0.2">
      <c r="A32" t="s">
        <v>7</v>
      </c>
      <c r="B32" t="s">
        <v>8</v>
      </c>
      <c r="C32" s="4">
        <v>696.2</v>
      </c>
      <c r="D32" t="s">
        <v>13</v>
      </c>
      <c r="E32" s="4">
        <v>1.42</v>
      </c>
      <c r="F32" t="s">
        <v>9</v>
      </c>
      <c r="G32" s="5">
        <v>13.2</v>
      </c>
      <c r="H32" s="5">
        <v>22.6</v>
      </c>
      <c r="I32" s="5">
        <v>1.9</v>
      </c>
    </row>
    <row r="33" spans="1:9" x14ac:dyDescent="0.2">
      <c r="A33" t="s">
        <v>7</v>
      </c>
      <c r="B33" t="s">
        <v>8</v>
      </c>
      <c r="C33" s="4">
        <v>506.9</v>
      </c>
      <c r="D33" t="s">
        <v>10</v>
      </c>
      <c r="E33" s="4">
        <v>1.18</v>
      </c>
      <c r="F33" t="s">
        <v>12</v>
      </c>
      <c r="G33" s="5">
        <v>11.4</v>
      </c>
      <c r="H33" s="5">
        <v>15.4</v>
      </c>
      <c r="I33" s="5">
        <v>2.7</v>
      </c>
    </row>
    <row r="34" spans="1:9" x14ac:dyDescent="0.2">
      <c r="A34" t="s">
        <v>7</v>
      </c>
      <c r="B34" t="s">
        <v>8</v>
      </c>
      <c r="C34" s="4">
        <v>636.79999999999995</v>
      </c>
      <c r="D34" t="s">
        <v>10</v>
      </c>
      <c r="E34" s="4">
        <v>1.33</v>
      </c>
      <c r="F34" t="s">
        <v>11</v>
      </c>
      <c r="G34" s="5">
        <v>1.3</v>
      </c>
      <c r="H34" s="5">
        <v>16.899999999999999</v>
      </c>
      <c r="I34" s="5">
        <v>1.2</v>
      </c>
    </row>
    <row r="35" spans="1:9" x14ac:dyDescent="0.2">
      <c r="A35" t="s">
        <v>7</v>
      </c>
      <c r="B35" t="s">
        <v>8</v>
      </c>
      <c r="C35" s="4">
        <v>290.5</v>
      </c>
      <c r="D35" t="s">
        <v>10</v>
      </c>
      <c r="E35" s="4">
        <v>1.55</v>
      </c>
      <c r="F35" t="s">
        <v>11</v>
      </c>
      <c r="G35" s="5">
        <v>9.6</v>
      </c>
      <c r="H35" s="5">
        <v>12.4</v>
      </c>
      <c r="I35" s="5">
        <v>-2.9</v>
      </c>
    </row>
    <row r="36" spans="1:9" x14ac:dyDescent="0.2">
      <c r="A36" t="s">
        <v>7</v>
      </c>
      <c r="B36" t="s">
        <v>8</v>
      </c>
      <c r="C36" s="4">
        <v>263.2</v>
      </c>
      <c r="D36" t="s">
        <v>10</v>
      </c>
      <c r="E36" s="4">
        <v>0.93</v>
      </c>
      <c r="F36" t="s">
        <v>11</v>
      </c>
      <c r="G36" s="5">
        <v>0.8</v>
      </c>
      <c r="H36" s="5">
        <v>7.3</v>
      </c>
      <c r="I36" s="5">
        <v>-7.9</v>
      </c>
    </row>
    <row r="37" spans="1:9" x14ac:dyDescent="0.2">
      <c r="A37" t="s">
        <v>7</v>
      </c>
      <c r="B37" t="s">
        <v>8</v>
      </c>
      <c r="C37" s="4">
        <v>202.8</v>
      </c>
      <c r="D37" t="s">
        <v>13</v>
      </c>
      <c r="E37" s="4">
        <v>1.1200000000000001</v>
      </c>
      <c r="F37" t="s">
        <v>9</v>
      </c>
      <c r="G37" s="5">
        <v>5.9</v>
      </c>
      <c r="H37" s="5">
        <v>13.4</v>
      </c>
      <c r="I37" s="5">
        <v>-1.6</v>
      </c>
    </row>
    <row r="38" spans="1:9" x14ac:dyDescent="0.2">
      <c r="A38" t="s">
        <v>7</v>
      </c>
      <c r="B38" t="s">
        <v>8</v>
      </c>
      <c r="C38" s="4">
        <v>1245.3</v>
      </c>
      <c r="D38" t="s">
        <v>10</v>
      </c>
      <c r="E38" s="4">
        <v>0.86</v>
      </c>
      <c r="F38" t="s">
        <v>11</v>
      </c>
      <c r="G38" s="5">
        <v>5.3</v>
      </c>
      <c r="H38" s="5">
        <v>11.5</v>
      </c>
      <c r="I38" s="5">
        <v>-3.7</v>
      </c>
    </row>
    <row r="39" spans="1:9" x14ac:dyDescent="0.2">
      <c r="A39" t="s">
        <v>7</v>
      </c>
      <c r="B39" t="s">
        <v>8</v>
      </c>
      <c r="C39" s="4">
        <v>398.4</v>
      </c>
      <c r="D39" t="s">
        <v>13</v>
      </c>
      <c r="E39" s="4">
        <v>1.4</v>
      </c>
      <c r="F39" t="s">
        <v>9</v>
      </c>
      <c r="G39" s="5">
        <v>8</v>
      </c>
      <c r="H39" s="5">
        <v>25.1</v>
      </c>
      <c r="I39" s="5">
        <v>7.5</v>
      </c>
    </row>
    <row r="40" spans="1:9" x14ac:dyDescent="0.2">
      <c r="A40" t="s">
        <v>7</v>
      </c>
      <c r="B40" t="s">
        <v>8</v>
      </c>
      <c r="C40" s="4">
        <v>1729.1</v>
      </c>
      <c r="D40" t="s">
        <v>13</v>
      </c>
      <c r="E40" s="4">
        <v>1.3</v>
      </c>
      <c r="F40" t="s">
        <v>9</v>
      </c>
      <c r="G40" s="5">
        <v>9.6</v>
      </c>
      <c r="H40" s="5">
        <v>16.8</v>
      </c>
      <c r="I40" s="5">
        <v>1.7</v>
      </c>
    </row>
    <row r="41" spans="1:9" x14ac:dyDescent="0.2">
      <c r="A41" t="s">
        <v>7</v>
      </c>
      <c r="B41" t="s">
        <v>8</v>
      </c>
      <c r="C41" s="4">
        <v>1584.6</v>
      </c>
      <c r="D41" t="s">
        <v>13</v>
      </c>
      <c r="E41" s="4">
        <v>1.3</v>
      </c>
      <c r="F41" t="s">
        <v>9</v>
      </c>
      <c r="G41" s="5">
        <v>5.9</v>
      </c>
      <c r="H41" s="5">
        <v>16.3</v>
      </c>
      <c r="I41" s="5">
        <v>1.3</v>
      </c>
    </row>
    <row r="42" spans="1:9" x14ac:dyDescent="0.2">
      <c r="A42" t="s">
        <v>7</v>
      </c>
      <c r="B42" t="s">
        <v>8</v>
      </c>
      <c r="C42" s="4">
        <v>148.6</v>
      </c>
      <c r="D42" t="s">
        <v>10</v>
      </c>
      <c r="E42" s="4">
        <v>2.14</v>
      </c>
      <c r="F42" t="s">
        <v>9</v>
      </c>
      <c r="G42" s="5">
        <v>4.4000000000000004</v>
      </c>
      <c r="H42" s="5">
        <v>11.3</v>
      </c>
      <c r="I42" s="5">
        <v>-2.4</v>
      </c>
    </row>
    <row r="43" spans="1:9" x14ac:dyDescent="0.2">
      <c r="A43" t="s">
        <v>7</v>
      </c>
      <c r="B43" t="s">
        <v>8</v>
      </c>
      <c r="C43" s="4">
        <v>664.9</v>
      </c>
      <c r="D43" t="s">
        <v>10</v>
      </c>
      <c r="E43" s="4">
        <v>1.0900000000000001</v>
      </c>
      <c r="F43" t="s">
        <v>11</v>
      </c>
      <c r="G43" s="5">
        <v>6.4</v>
      </c>
      <c r="H43" s="5">
        <v>13.7</v>
      </c>
      <c r="I43" s="5">
        <v>-2.9</v>
      </c>
    </row>
    <row r="44" spans="1:9" x14ac:dyDescent="0.2">
      <c r="A44" t="s">
        <v>7</v>
      </c>
      <c r="B44" t="s">
        <v>8</v>
      </c>
      <c r="C44" s="4">
        <v>154.19999999999999</v>
      </c>
      <c r="D44" t="s">
        <v>10</v>
      </c>
      <c r="E44" s="4">
        <v>1.1299999999999999</v>
      </c>
      <c r="F44" t="s">
        <v>11</v>
      </c>
      <c r="G44" s="5">
        <v>6</v>
      </c>
      <c r="H44" s="5">
        <v>12</v>
      </c>
      <c r="I44" s="5">
        <v>-2.7</v>
      </c>
    </row>
    <row r="45" spans="1:9" x14ac:dyDescent="0.2">
      <c r="A45" t="s">
        <v>7</v>
      </c>
      <c r="B45" t="s">
        <v>8</v>
      </c>
      <c r="C45" s="4">
        <v>118.7</v>
      </c>
      <c r="D45" t="s">
        <v>10</v>
      </c>
      <c r="E45" s="4">
        <v>1.1000000000000001</v>
      </c>
      <c r="F45" t="s">
        <v>11</v>
      </c>
      <c r="G45" s="5">
        <v>1.2</v>
      </c>
      <c r="H45" s="5">
        <v>11.6</v>
      </c>
      <c r="I45" s="5">
        <v>-4.7</v>
      </c>
    </row>
    <row r="46" spans="1:9" x14ac:dyDescent="0.2">
      <c r="A46" t="s">
        <v>7</v>
      </c>
      <c r="B46" t="s">
        <v>8</v>
      </c>
      <c r="C46" s="4">
        <v>210.6</v>
      </c>
      <c r="D46" t="s">
        <v>10</v>
      </c>
      <c r="E46" s="4">
        <v>1.36</v>
      </c>
      <c r="F46" t="s">
        <v>11</v>
      </c>
      <c r="G46" s="5">
        <v>9.6</v>
      </c>
      <c r="H46" s="5">
        <v>21.4</v>
      </c>
      <c r="I46" s="5">
        <v>1.7</v>
      </c>
    </row>
    <row r="47" spans="1:9" x14ac:dyDescent="0.2">
      <c r="A47" t="s">
        <v>7</v>
      </c>
      <c r="B47" t="s">
        <v>8</v>
      </c>
      <c r="C47" s="4">
        <v>1640.9</v>
      </c>
      <c r="D47" t="s">
        <v>10</v>
      </c>
      <c r="E47" s="4">
        <v>0.88</v>
      </c>
      <c r="F47" t="s">
        <v>11</v>
      </c>
      <c r="G47" s="5">
        <v>6.9</v>
      </c>
      <c r="H47" s="5">
        <v>18.3</v>
      </c>
      <c r="I47" s="5">
        <v>-2.1</v>
      </c>
    </row>
    <row r="48" spans="1:9" x14ac:dyDescent="0.2">
      <c r="A48" t="s">
        <v>7</v>
      </c>
      <c r="B48" t="s">
        <v>8</v>
      </c>
      <c r="C48" s="4">
        <v>299.5</v>
      </c>
      <c r="D48" t="s">
        <v>10</v>
      </c>
      <c r="E48" s="4">
        <v>1.1599999999999999</v>
      </c>
      <c r="F48" t="s">
        <v>11</v>
      </c>
      <c r="G48" s="5">
        <v>3</v>
      </c>
      <c r="H48" s="5">
        <v>12.5</v>
      </c>
      <c r="I48" s="5">
        <v>6.1</v>
      </c>
    </row>
    <row r="49" spans="1:9" x14ac:dyDescent="0.2">
      <c r="A49" t="s">
        <v>7</v>
      </c>
      <c r="B49" t="s">
        <v>8</v>
      </c>
      <c r="C49" s="4">
        <v>292.3</v>
      </c>
      <c r="D49" t="s">
        <v>10</v>
      </c>
      <c r="E49" s="4">
        <v>1.1000000000000001</v>
      </c>
      <c r="F49" t="s">
        <v>11</v>
      </c>
      <c r="G49" s="5">
        <v>13.9</v>
      </c>
      <c r="H49" s="5">
        <v>13.3</v>
      </c>
      <c r="I49" s="5">
        <v>-4.7</v>
      </c>
    </row>
    <row r="50" spans="1:9" x14ac:dyDescent="0.2">
      <c r="A50" t="s">
        <v>7</v>
      </c>
      <c r="B50" t="s">
        <v>8</v>
      </c>
      <c r="C50" s="4">
        <v>90.9</v>
      </c>
      <c r="D50" t="s">
        <v>10</v>
      </c>
      <c r="E50" s="4">
        <v>0.76</v>
      </c>
      <c r="F50" t="s">
        <v>11</v>
      </c>
      <c r="G50" s="5">
        <v>8.1</v>
      </c>
      <c r="H50" s="5">
        <v>14.2</v>
      </c>
      <c r="I50" s="5">
        <v>-3.3</v>
      </c>
    </row>
    <row r="51" spans="1:9" x14ac:dyDescent="0.2">
      <c r="A51" t="s">
        <v>7</v>
      </c>
      <c r="B51" t="s">
        <v>8</v>
      </c>
      <c r="C51" s="4">
        <v>1001</v>
      </c>
      <c r="D51" t="s">
        <v>10</v>
      </c>
      <c r="E51" s="4">
        <v>1.21</v>
      </c>
      <c r="F51" t="s">
        <v>9</v>
      </c>
      <c r="G51" s="5">
        <v>6.6</v>
      </c>
      <c r="H51" s="5">
        <v>12.8</v>
      </c>
      <c r="I51" s="5">
        <v>-2.9</v>
      </c>
    </row>
    <row r="52" spans="1:9" x14ac:dyDescent="0.2">
      <c r="A52" t="s">
        <v>7</v>
      </c>
      <c r="B52" t="s">
        <v>8</v>
      </c>
      <c r="C52" s="4">
        <v>588.9</v>
      </c>
      <c r="D52" t="s">
        <v>10</v>
      </c>
      <c r="E52" s="4">
        <v>1.1499999999999999</v>
      </c>
      <c r="F52" t="s">
        <v>9</v>
      </c>
      <c r="G52" s="5">
        <v>6.6</v>
      </c>
      <c r="H52" s="5">
        <v>13.2</v>
      </c>
      <c r="I52" s="5">
        <v>-2.9</v>
      </c>
    </row>
    <row r="53" spans="1:9" x14ac:dyDescent="0.2">
      <c r="A53" t="s">
        <v>7</v>
      </c>
      <c r="B53" t="s">
        <v>8</v>
      </c>
      <c r="C53" s="4">
        <v>4536.1000000000004</v>
      </c>
      <c r="D53" t="s">
        <v>10</v>
      </c>
      <c r="E53" s="4">
        <v>0.95</v>
      </c>
      <c r="F53" t="s">
        <v>12</v>
      </c>
      <c r="G53" s="5">
        <v>4.0999999999999996</v>
      </c>
      <c r="H53" s="5">
        <v>9.8000000000000007</v>
      </c>
      <c r="I53" s="5">
        <v>-0.4</v>
      </c>
    </row>
    <row r="54" spans="1:9" x14ac:dyDescent="0.2">
      <c r="A54" t="s">
        <v>7</v>
      </c>
      <c r="B54" t="s">
        <v>8</v>
      </c>
      <c r="C54" s="4">
        <v>218.7</v>
      </c>
      <c r="D54" t="s">
        <v>10</v>
      </c>
      <c r="E54" s="4">
        <v>1.06</v>
      </c>
      <c r="F54" t="s">
        <v>9</v>
      </c>
      <c r="G54" s="5">
        <v>4.5999999999999996</v>
      </c>
      <c r="H54" s="5">
        <v>14.2</v>
      </c>
      <c r="I54" s="5">
        <v>-1.7</v>
      </c>
    </row>
    <row r="55" spans="1:9" x14ac:dyDescent="0.2">
      <c r="A55" t="s">
        <v>7</v>
      </c>
      <c r="B55" t="s">
        <v>8</v>
      </c>
      <c r="C55" s="4">
        <v>346.4</v>
      </c>
      <c r="D55" t="s">
        <v>10</v>
      </c>
      <c r="E55" s="4">
        <v>1.33</v>
      </c>
      <c r="F55" t="s">
        <v>11</v>
      </c>
      <c r="G55" s="5">
        <v>4.0999999999999996</v>
      </c>
      <c r="H55" s="5">
        <v>13.8</v>
      </c>
      <c r="I55" s="5">
        <v>-4.7</v>
      </c>
    </row>
    <row r="56" spans="1:9" x14ac:dyDescent="0.2">
      <c r="A56" t="s">
        <v>7</v>
      </c>
      <c r="B56" t="s">
        <v>8</v>
      </c>
      <c r="C56" s="4">
        <v>93</v>
      </c>
      <c r="D56" t="s">
        <v>13</v>
      </c>
      <c r="E56" s="4">
        <v>1.35</v>
      </c>
      <c r="F56" t="s">
        <v>12</v>
      </c>
      <c r="G56" s="5">
        <v>3</v>
      </c>
      <c r="H56" s="5">
        <v>7.8</v>
      </c>
      <c r="I56" s="5">
        <v>-1.4</v>
      </c>
    </row>
    <row r="57" spans="1:9" x14ac:dyDescent="0.2">
      <c r="A57" t="s">
        <v>7</v>
      </c>
      <c r="B57" t="s">
        <v>8</v>
      </c>
      <c r="C57" s="4">
        <v>107.3</v>
      </c>
      <c r="D57" t="s">
        <v>13</v>
      </c>
      <c r="E57" s="4">
        <v>1.35</v>
      </c>
      <c r="F57" t="s">
        <v>12</v>
      </c>
      <c r="G57" s="5">
        <v>3.7</v>
      </c>
      <c r="H57" s="5">
        <v>8.6999999999999993</v>
      </c>
      <c r="I57" s="5">
        <v>-1</v>
      </c>
    </row>
    <row r="58" spans="1:9" x14ac:dyDescent="0.2">
      <c r="A58" t="s">
        <v>7</v>
      </c>
      <c r="B58" t="s">
        <v>8</v>
      </c>
      <c r="C58" s="4">
        <v>383.7</v>
      </c>
      <c r="D58" t="s">
        <v>10</v>
      </c>
      <c r="E58" s="4">
        <v>1.02</v>
      </c>
      <c r="F58" t="s">
        <v>11</v>
      </c>
      <c r="G58" s="5">
        <v>3.5</v>
      </c>
      <c r="H58" s="5">
        <v>11.3</v>
      </c>
      <c r="I58" s="5">
        <v>-5.8</v>
      </c>
    </row>
    <row r="59" spans="1:9" x14ac:dyDescent="0.2">
      <c r="A59" t="s">
        <v>7</v>
      </c>
      <c r="B59" t="s">
        <v>8</v>
      </c>
      <c r="C59" s="4">
        <v>377.3</v>
      </c>
      <c r="D59" t="s">
        <v>13</v>
      </c>
      <c r="E59" s="4">
        <v>1.1499999999999999</v>
      </c>
      <c r="F59" t="s">
        <v>11</v>
      </c>
      <c r="G59" s="5">
        <v>6.6</v>
      </c>
      <c r="H59" s="5">
        <v>12.5</v>
      </c>
      <c r="I59" s="5">
        <v>-2.4</v>
      </c>
    </row>
    <row r="60" spans="1:9" x14ac:dyDescent="0.2">
      <c r="A60" t="s">
        <v>7</v>
      </c>
      <c r="B60" t="s">
        <v>8</v>
      </c>
      <c r="C60" s="4">
        <v>344.9</v>
      </c>
      <c r="D60" t="s">
        <v>10</v>
      </c>
      <c r="E60" s="4">
        <v>1.28</v>
      </c>
      <c r="F60" t="s">
        <v>11</v>
      </c>
      <c r="G60" s="5">
        <v>12.2</v>
      </c>
      <c r="H60" s="5">
        <v>16.7</v>
      </c>
      <c r="I60" s="5">
        <v>-7.5</v>
      </c>
    </row>
    <row r="61" spans="1:9" x14ac:dyDescent="0.2">
      <c r="A61" t="s">
        <v>7</v>
      </c>
      <c r="B61" t="s">
        <v>8</v>
      </c>
      <c r="C61" s="4">
        <v>107.6</v>
      </c>
      <c r="D61" t="s">
        <v>13</v>
      </c>
      <c r="E61" s="4">
        <v>1.44</v>
      </c>
      <c r="F61" t="s">
        <v>11</v>
      </c>
      <c r="G61" s="5">
        <v>5.6</v>
      </c>
      <c r="H61" s="5">
        <v>10.8</v>
      </c>
      <c r="I61" s="5">
        <v>-6.4</v>
      </c>
    </row>
    <row r="62" spans="1:9" x14ac:dyDescent="0.2">
      <c r="A62" t="s">
        <v>7</v>
      </c>
      <c r="B62" t="s">
        <v>8</v>
      </c>
      <c r="C62" s="4">
        <v>9671</v>
      </c>
      <c r="D62" t="s">
        <v>10</v>
      </c>
      <c r="E62" s="4">
        <v>0.56999999999999995</v>
      </c>
      <c r="F62" t="s">
        <v>9</v>
      </c>
      <c r="G62" s="5">
        <v>7.5</v>
      </c>
      <c r="H62" s="5">
        <v>13.8</v>
      </c>
      <c r="I62" s="5">
        <v>0.4</v>
      </c>
    </row>
    <row r="63" spans="1:9" x14ac:dyDescent="0.2">
      <c r="A63" t="s">
        <v>7</v>
      </c>
      <c r="B63" t="s">
        <v>8</v>
      </c>
      <c r="C63" s="4">
        <v>89.4</v>
      </c>
      <c r="D63" t="s">
        <v>13</v>
      </c>
      <c r="E63" s="4">
        <v>1.03</v>
      </c>
      <c r="F63" t="s">
        <v>9</v>
      </c>
      <c r="G63" s="5">
        <v>11.5</v>
      </c>
      <c r="H63" s="5">
        <v>13.8</v>
      </c>
      <c r="I63" s="5">
        <v>-1.6</v>
      </c>
    </row>
    <row r="64" spans="1:9" x14ac:dyDescent="0.2">
      <c r="A64" t="s">
        <v>7</v>
      </c>
      <c r="B64" t="s">
        <v>8</v>
      </c>
      <c r="C64" s="4">
        <v>128</v>
      </c>
      <c r="D64" t="s">
        <v>13</v>
      </c>
      <c r="E64" s="4">
        <v>1.52</v>
      </c>
      <c r="F64" t="s">
        <v>11</v>
      </c>
      <c r="G64" s="5">
        <v>20.9</v>
      </c>
      <c r="H64" s="5">
        <v>15.5</v>
      </c>
      <c r="I64" s="5">
        <v>-0.6</v>
      </c>
    </row>
    <row r="65" spans="1:9" x14ac:dyDescent="0.2">
      <c r="A65" t="s">
        <v>7</v>
      </c>
      <c r="B65" t="s">
        <v>8</v>
      </c>
      <c r="C65" s="4">
        <v>3857.7</v>
      </c>
      <c r="D65" t="s">
        <v>13</v>
      </c>
      <c r="E65" s="4">
        <v>1.3</v>
      </c>
      <c r="F65" t="s">
        <v>11</v>
      </c>
      <c r="G65" s="5">
        <v>5.2</v>
      </c>
      <c r="H65" s="5">
        <v>12.5</v>
      </c>
      <c r="I65" s="5">
        <v>-4.2</v>
      </c>
    </row>
    <row r="66" spans="1:9" x14ac:dyDescent="0.2">
      <c r="A66" t="s">
        <v>7</v>
      </c>
      <c r="B66" t="s">
        <v>8</v>
      </c>
      <c r="C66" s="4">
        <v>609.79999999999995</v>
      </c>
      <c r="D66" t="s">
        <v>13</v>
      </c>
      <c r="E66" s="4">
        <v>1.32</v>
      </c>
      <c r="F66" t="s">
        <v>9</v>
      </c>
      <c r="G66" s="5">
        <v>7</v>
      </c>
      <c r="H66" s="5">
        <v>11.2</v>
      </c>
      <c r="I66" s="5">
        <v>0.3</v>
      </c>
    </row>
    <row r="67" spans="1:9" x14ac:dyDescent="0.2">
      <c r="A67" t="s">
        <v>7</v>
      </c>
      <c r="B67" t="s">
        <v>8</v>
      </c>
      <c r="C67" s="4">
        <v>3150.7</v>
      </c>
      <c r="D67" t="s">
        <v>13</v>
      </c>
      <c r="E67" s="4">
        <v>1.26</v>
      </c>
      <c r="F67" t="s">
        <v>9</v>
      </c>
      <c r="G67" s="5">
        <v>8.4</v>
      </c>
      <c r="H67" s="5">
        <v>14.4</v>
      </c>
      <c r="I67" s="5">
        <v>-0.3</v>
      </c>
    </row>
    <row r="68" spans="1:9" x14ac:dyDescent="0.2">
      <c r="A68" t="s">
        <v>7</v>
      </c>
      <c r="B68" t="s">
        <v>8</v>
      </c>
      <c r="C68" s="4">
        <v>287.5</v>
      </c>
      <c r="D68" t="s">
        <v>13</v>
      </c>
      <c r="E68" s="4">
        <v>1.39</v>
      </c>
      <c r="F68" t="s">
        <v>9</v>
      </c>
      <c r="G68" s="5">
        <v>11</v>
      </c>
      <c r="H68" s="5">
        <v>13.3</v>
      </c>
      <c r="I68" s="5">
        <v>-1.8</v>
      </c>
    </row>
    <row r="69" spans="1:9" x14ac:dyDescent="0.2">
      <c r="A69" t="s">
        <v>7</v>
      </c>
      <c r="B69" t="s">
        <v>8</v>
      </c>
      <c r="C69" s="4">
        <v>412.1</v>
      </c>
      <c r="D69" t="s">
        <v>10</v>
      </c>
      <c r="E69" s="4">
        <v>0.89</v>
      </c>
      <c r="F69" t="s">
        <v>11</v>
      </c>
      <c r="G69" s="5">
        <v>7.3</v>
      </c>
      <c r="H69" s="5">
        <v>21</v>
      </c>
      <c r="I69" s="5">
        <v>-0.6</v>
      </c>
    </row>
    <row r="70" spans="1:9" x14ac:dyDescent="0.2">
      <c r="A70" t="s">
        <v>7</v>
      </c>
      <c r="B70" t="s">
        <v>8</v>
      </c>
      <c r="C70" s="4">
        <v>22577.1</v>
      </c>
      <c r="D70" t="s">
        <v>10</v>
      </c>
      <c r="E70" s="4">
        <v>0.64</v>
      </c>
      <c r="F70" t="s">
        <v>9</v>
      </c>
      <c r="G70" s="5">
        <v>4</v>
      </c>
      <c r="H70" s="5">
        <v>11.3</v>
      </c>
      <c r="I70" s="5">
        <v>-3</v>
      </c>
    </row>
    <row r="71" spans="1:9" x14ac:dyDescent="0.2">
      <c r="A71" t="s">
        <v>7</v>
      </c>
      <c r="B71" t="s">
        <v>8</v>
      </c>
      <c r="C71" s="4">
        <v>58486.3</v>
      </c>
      <c r="D71" t="s">
        <v>10</v>
      </c>
      <c r="E71" s="4">
        <v>0.92</v>
      </c>
      <c r="F71" t="s">
        <v>12</v>
      </c>
      <c r="G71" s="5">
        <v>16.2</v>
      </c>
      <c r="H71" s="5">
        <v>19.600000000000001</v>
      </c>
      <c r="I71" s="5">
        <v>6.2</v>
      </c>
    </row>
    <row r="72" spans="1:9" x14ac:dyDescent="0.2">
      <c r="A72" t="s">
        <v>7</v>
      </c>
      <c r="B72" t="s">
        <v>8</v>
      </c>
      <c r="C72" s="4">
        <v>6082.8</v>
      </c>
      <c r="D72" t="s">
        <v>10</v>
      </c>
      <c r="E72" s="4">
        <v>0.88</v>
      </c>
      <c r="F72" t="s">
        <v>9</v>
      </c>
      <c r="G72" s="5">
        <v>10.3</v>
      </c>
      <c r="H72" s="5">
        <v>16.2</v>
      </c>
      <c r="I72" s="5">
        <v>1.9</v>
      </c>
    </row>
    <row r="73" spans="1:9" x14ac:dyDescent="0.2">
      <c r="A73" t="s">
        <v>7</v>
      </c>
      <c r="B73" t="s">
        <v>8</v>
      </c>
      <c r="C73" s="4">
        <v>130.1</v>
      </c>
      <c r="D73" t="s">
        <v>10</v>
      </c>
      <c r="E73" s="4">
        <v>1.02</v>
      </c>
      <c r="F73" t="s">
        <v>11</v>
      </c>
      <c r="G73" s="5">
        <v>18.2</v>
      </c>
      <c r="H73" s="5">
        <v>18.899999999999999</v>
      </c>
      <c r="I73" s="5">
        <v>-2.5</v>
      </c>
    </row>
    <row r="74" spans="1:9" x14ac:dyDescent="0.2">
      <c r="A74" t="s">
        <v>7</v>
      </c>
      <c r="B74" t="s">
        <v>8</v>
      </c>
      <c r="C74" s="4">
        <v>26818.3</v>
      </c>
      <c r="D74" t="s">
        <v>10</v>
      </c>
      <c r="E74" s="4">
        <v>0.82</v>
      </c>
      <c r="F74" t="s">
        <v>11</v>
      </c>
      <c r="G74" s="5">
        <v>13.5</v>
      </c>
      <c r="H74" s="5">
        <v>21.6</v>
      </c>
      <c r="I74" s="5">
        <v>-2.2000000000000002</v>
      </c>
    </row>
    <row r="75" spans="1:9" x14ac:dyDescent="0.2">
      <c r="A75" t="s">
        <v>7</v>
      </c>
      <c r="B75" t="s">
        <v>8</v>
      </c>
      <c r="C75" s="4">
        <v>4655.8</v>
      </c>
      <c r="D75" t="s">
        <v>10</v>
      </c>
      <c r="E75" s="4">
        <v>0.71</v>
      </c>
      <c r="F75" t="s">
        <v>11</v>
      </c>
      <c r="G75" s="5">
        <v>10.6</v>
      </c>
      <c r="H75" s="5">
        <v>15.1</v>
      </c>
      <c r="I75" s="5">
        <v>-1.3</v>
      </c>
    </row>
    <row r="76" spans="1:9" x14ac:dyDescent="0.2">
      <c r="A76" t="s">
        <v>7</v>
      </c>
      <c r="B76" t="s">
        <v>8</v>
      </c>
      <c r="C76" s="4">
        <v>664.3</v>
      </c>
      <c r="D76" t="s">
        <v>10</v>
      </c>
      <c r="E76" s="4">
        <v>0.75</v>
      </c>
      <c r="F76" t="s">
        <v>9</v>
      </c>
      <c r="G76" s="5">
        <v>7.5</v>
      </c>
      <c r="H76" s="5">
        <v>12.7</v>
      </c>
      <c r="I76" s="5">
        <v>-2</v>
      </c>
    </row>
    <row r="77" spans="1:9" x14ac:dyDescent="0.2">
      <c r="A77" t="s">
        <v>7</v>
      </c>
      <c r="B77" t="s">
        <v>8</v>
      </c>
      <c r="C77" s="4">
        <v>8208.7000000000007</v>
      </c>
      <c r="D77" t="s">
        <v>10</v>
      </c>
      <c r="E77" s="4">
        <v>0.75</v>
      </c>
      <c r="F77" t="s">
        <v>11</v>
      </c>
      <c r="G77" s="5">
        <v>8.9</v>
      </c>
      <c r="H77" s="5">
        <v>16.899999999999999</v>
      </c>
      <c r="I77" s="5">
        <v>-1.4</v>
      </c>
    </row>
    <row r="78" spans="1:9" x14ac:dyDescent="0.2">
      <c r="A78" t="s">
        <v>7</v>
      </c>
      <c r="B78" t="s">
        <v>8</v>
      </c>
      <c r="C78" s="4">
        <v>800.1</v>
      </c>
      <c r="D78" t="s">
        <v>10</v>
      </c>
      <c r="E78" s="4">
        <v>0.81</v>
      </c>
      <c r="F78" t="s">
        <v>9</v>
      </c>
      <c r="G78" s="5">
        <v>9</v>
      </c>
      <c r="H78" s="5">
        <v>15.1</v>
      </c>
      <c r="I78" s="5">
        <v>7.6</v>
      </c>
    </row>
    <row r="79" spans="1:9" x14ac:dyDescent="0.2">
      <c r="A79" t="s">
        <v>7</v>
      </c>
      <c r="B79" t="s">
        <v>8</v>
      </c>
      <c r="C79" s="4">
        <v>877.1</v>
      </c>
      <c r="D79" t="s">
        <v>10</v>
      </c>
      <c r="E79" s="4">
        <v>0.82</v>
      </c>
      <c r="F79" t="s">
        <v>9</v>
      </c>
      <c r="G79" s="5">
        <v>7.4</v>
      </c>
      <c r="H79" s="5">
        <v>14.9</v>
      </c>
      <c r="I79" s="5">
        <v>1</v>
      </c>
    </row>
    <row r="80" spans="1:9" x14ac:dyDescent="0.2">
      <c r="A80" t="s">
        <v>7</v>
      </c>
      <c r="B80" t="s">
        <v>8</v>
      </c>
      <c r="C80" s="4">
        <v>151.80000000000001</v>
      </c>
      <c r="D80" t="s">
        <v>13</v>
      </c>
      <c r="E80" s="4">
        <v>1.33</v>
      </c>
      <c r="F80" t="s">
        <v>11</v>
      </c>
      <c r="G80" s="5">
        <v>6</v>
      </c>
      <c r="H80" s="5">
        <v>11.2</v>
      </c>
      <c r="I80" s="5">
        <v>-4.5</v>
      </c>
    </row>
    <row r="81" spans="1:9" x14ac:dyDescent="0.2">
      <c r="A81" t="s">
        <v>7</v>
      </c>
      <c r="B81" t="s">
        <v>8</v>
      </c>
      <c r="C81" s="4">
        <v>889.1</v>
      </c>
      <c r="D81" t="s">
        <v>10</v>
      </c>
      <c r="E81" s="4">
        <v>0.92</v>
      </c>
      <c r="F81" t="s">
        <v>11</v>
      </c>
      <c r="G81" s="5">
        <v>7.1</v>
      </c>
      <c r="H81" s="5">
        <v>13.2</v>
      </c>
      <c r="I81" s="5">
        <v>-3.3</v>
      </c>
    </row>
    <row r="82" spans="1:9" x14ac:dyDescent="0.2">
      <c r="A82" t="s">
        <v>7</v>
      </c>
      <c r="B82" t="s">
        <v>8</v>
      </c>
      <c r="C82" s="4">
        <v>427.8</v>
      </c>
      <c r="D82" t="s">
        <v>13</v>
      </c>
      <c r="E82" s="4">
        <v>1.45</v>
      </c>
      <c r="F82" t="s">
        <v>9</v>
      </c>
      <c r="G82" s="5">
        <v>3.7</v>
      </c>
      <c r="H82" s="5">
        <v>11.4</v>
      </c>
      <c r="I82" s="5">
        <v>-3.8</v>
      </c>
    </row>
    <row r="83" spans="1:9" x14ac:dyDescent="0.2">
      <c r="A83" t="s">
        <v>7</v>
      </c>
      <c r="B83" t="s">
        <v>8</v>
      </c>
      <c r="C83" s="4">
        <v>1001.8</v>
      </c>
      <c r="D83" t="s">
        <v>13</v>
      </c>
      <c r="E83" s="4">
        <v>0.96</v>
      </c>
      <c r="F83" t="s">
        <v>11</v>
      </c>
      <c r="G83" s="5">
        <v>1</v>
      </c>
      <c r="H83" s="5">
        <v>11.7</v>
      </c>
      <c r="I83" s="5">
        <v>-4.4000000000000004</v>
      </c>
    </row>
    <row r="84" spans="1:9" x14ac:dyDescent="0.2">
      <c r="A84" t="s">
        <v>7</v>
      </c>
      <c r="B84" t="s">
        <v>8</v>
      </c>
      <c r="C84" s="4">
        <v>97.9</v>
      </c>
      <c r="D84" t="s">
        <v>13</v>
      </c>
      <c r="E84" s="4">
        <v>1.51</v>
      </c>
      <c r="F84" t="s">
        <v>11</v>
      </c>
      <c r="G84" s="5">
        <v>11.1</v>
      </c>
      <c r="H84" s="5">
        <v>23.3</v>
      </c>
      <c r="I84" s="5">
        <v>-1.4</v>
      </c>
    </row>
    <row r="85" spans="1:9" x14ac:dyDescent="0.2">
      <c r="A85" t="s">
        <v>7</v>
      </c>
      <c r="B85" t="s">
        <v>8</v>
      </c>
      <c r="C85" s="4">
        <v>1326.9</v>
      </c>
      <c r="D85" t="s">
        <v>10</v>
      </c>
      <c r="E85" s="4">
        <v>1.53</v>
      </c>
      <c r="F85" t="s">
        <v>11</v>
      </c>
      <c r="G85" s="5">
        <v>10.3</v>
      </c>
      <c r="H85" s="5">
        <v>14.9</v>
      </c>
      <c r="I85" s="5">
        <v>-5.3</v>
      </c>
    </row>
    <row r="86" spans="1:9" x14ac:dyDescent="0.2">
      <c r="A86" t="s">
        <v>7</v>
      </c>
      <c r="B86" t="s">
        <v>8</v>
      </c>
      <c r="C86" s="4">
        <v>209.5</v>
      </c>
      <c r="D86" t="s">
        <v>13</v>
      </c>
      <c r="E86" s="4">
        <v>0.85</v>
      </c>
      <c r="F86" t="s">
        <v>11</v>
      </c>
      <c r="G86" s="5">
        <v>6.6</v>
      </c>
      <c r="H86" s="5">
        <v>15.3</v>
      </c>
      <c r="I86" s="5">
        <v>-4.5999999999999996</v>
      </c>
    </row>
    <row r="87" spans="1:9" x14ac:dyDescent="0.2">
      <c r="A87" t="s">
        <v>7</v>
      </c>
      <c r="B87" t="s">
        <v>8</v>
      </c>
      <c r="C87" s="4">
        <v>94.6</v>
      </c>
      <c r="D87" t="s">
        <v>13</v>
      </c>
      <c r="E87" s="4">
        <v>1.64</v>
      </c>
      <c r="F87" t="s">
        <v>11</v>
      </c>
      <c r="G87" s="5">
        <v>11.6</v>
      </c>
      <c r="H87" s="5">
        <v>24.5</v>
      </c>
      <c r="I87" s="5">
        <v>5</v>
      </c>
    </row>
    <row r="88" spans="1:9" x14ac:dyDescent="0.2">
      <c r="A88" t="s">
        <v>7</v>
      </c>
      <c r="B88" t="s">
        <v>8</v>
      </c>
      <c r="C88" s="4">
        <v>82.7</v>
      </c>
      <c r="D88" t="s">
        <v>10</v>
      </c>
      <c r="E88" s="4">
        <v>0.27</v>
      </c>
      <c r="F88" t="s">
        <v>9</v>
      </c>
      <c r="G88" s="5">
        <v>4.5999999999999996</v>
      </c>
      <c r="H88" s="5">
        <v>11.5</v>
      </c>
      <c r="I88" s="5">
        <v>-1.3</v>
      </c>
    </row>
    <row r="89" spans="1:9" x14ac:dyDescent="0.2">
      <c r="A89" t="s">
        <v>7</v>
      </c>
      <c r="B89" t="s">
        <v>8</v>
      </c>
      <c r="C89" s="4">
        <v>362.2</v>
      </c>
      <c r="D89" t="s">
        <v>13</v>
      </c>
      <c r="E89" s="4">
        <v>1.39</v>
      </c>
      <c r="F89" t="s">
        <v>9</v>
      </c>
      <c r="G89" s="5">
        <v>2.4</v>
      </c>
      <c r="H89" s="5">
        <v>11.2</v>
      </c>
      <c r="I89" s="5">
        <v>2.6</v>
      </c>
    </row>
    <row r="90" spans="1:9" x14ac:dyDescent="0.2">
      <c r="A90" t="s">
        <v>7</v>
      </c>
      <c r="B90" t="s">
        <v>8</v>
      </c>
      <c r="C90" s="4">
        <v>199</v>
      </c>
      <c r="D90" t="s">
        <v>13</v>
      </c>
      <c r="E90" s="4">
        <v>1.1100000000000001</v>
      </c>
      <c r="F90" t="s">
        <v>11</v>
      </c>
      <c r="G90" s="5">
        <v>5.5</v>
      </c>
      <c r="H90" s="5">
        <v>14.9</v>
      </c>
      <c r="I90" s="5">
        <v>-2.8</v>
      </c>
    </row>
    <row r="91" spans="1:9" x14ac:dyDescent="0.2">
      <c r="A91" t="s">
        <v>7</v>
      </c>
      <c r="B91" t="s">
        <v>8</v>
      </c>
      <c r="C91" s="4">
        <v>85.6</v>
      </c>
      <c r="D91" t="s">
        <v>10</v>
      </c>
      <c r="E91" s="4">
        <v>2.2400000000000002</v>
      </c>
      <c r="F91" t="s">
        <v>11</v>
      </c>
      <c r="G91" s="5">
        <v>2.4</v>
      </c>
      <c r="H91" s="5">
        <v>12.6</v>
      </c>
      <c r="I91" s="5">
        <v>-5.8</v>
      </c>
    </row>
    <row r="92" spans="1:9" x14ac:dyDescent="0.2">
      <c r="A92" t="s">
        <v>7</v>
      </c>
      <c r="B92" t="s">
        <v>8</v>
      </c>
      <c r="C92" s="4">
        <v>138.69999999999999</v>
      </c>
      <c r="D92" t="s">
        <v>13</v>
      </c>
      <c r="E92" s="4">
        <v>1.44</v>
      </c>
      <c r="F92" t="s">
        <v>11</v>
      </c>
      <c r="G92" s="5">
        <v>1.6</v>
      </c>
      <c r="H92" s="5">
        <v>10</v>
      </c>
      <c r="I92" s="5">
        <v>-4.0999999999999996</v>
      </c>
    </row>
    <row r="93" spans="1:9" x14ac:dyDescent="0.2">
      <c r="A93" t="s">
        <v>7</v>
      </c>
      <c r="B93" t="s">
        <v>8</v>
      </c>
      <c r="C93" s="4">
        <v>130.4</v>
      </c>
      <c r="D93" t="s">
        <v>13</v>
      </c>
      <c r="E93" s="4">
        <v>1.5</v>
      </c>
      <c r="F93" t="s">
        <v>11</v>
      </c>
      <c r="G93" s="5">
        <v>1.9</v>
      </c>
      <c r="H93" s="5">
        <v>18.7</v>
      </c>
      <c r="I93" s="5">
        <v>-7.6</v>
      </c>
    </row>
    <row r="94" spans="1:9" x14ac:dyDescent="0.2">
      <c r="A94" t="s">
        <v>7</v>
      </c>
      <c r="B94" t="s">
        <v>8</v>
      </c>
      <c r="C94" s="4">
        <v>71536.399999999994</v>
      </c>
      <c r="D94" t="s">
        <v>13</v>
      </c>
      <c r="E94" s="4">
        <v>0.66</v>
      </c>
      <c r="F94" t="s">
        <v>9</v>
      </c>
      <c r="G94" s="5">
        <v>14.2</v>
      </c>
      <c r="H94" s="5">
        <v>19.3</v>
      </c>
      <c r="I94" s="5">
        <v>3.1</v>
      </c>
    </row>
    <row r="95" spans="1:9" x14ac:dyDescent="0.2">
      <c r="A95" t="s">
        <v>7</v>
      </c>
      <c r="B95" t="s">
        <v>8</v>
      </c>
      <c r="C95" s="4">
        <v>810.5</v>
      </c>
      <c r="D95" t="s">
        <v>13</v>
      </c>
      <c r="E95" s="4">
        <v>0.88</v>
      </c>
      <c r="F95" t="s">
        <v>9</v>
      </c>
      <c r="G95" s="5">
        <v>3.9</v>
      </c>
      <c r="H95" s="5">
        <v>9.9</v>
      </c>
      <c r="I95" s="5">
        <v>-4</v>
      </c>
    </row>
    <row r="96" spans="1:9" x14ac:dyDescent="0.2">
      <c r="A96" t="s">
        <v>7</v>
      </c>
      <c r="B96" t="s">
        <v>8</v>
      </c>
      <c r="C96" s="4">
        <v>7721.4</v>
      </c>
      <c r="D96" t="s">
        <v>10</v>
      </c>
      <c r="E96" s="4">
        <v>0.67</v>
      </c>
      <c r="F96" t="s">
        <v>11</v>
      </c>
      <c r="G96" s="5">
        <v>14</v>
      </c>
      <c r="H96" s="5">
        <v>17.600000000000001</v>
      </c>
      <c r="I96" s="5">
        <v>-1.5</v>
      </c>
    </row>
    <row r="97" spans="1:9" x14ac:dyDescent="0.2">
      <c r="A97" t="s">
        <v>7</v>
      </c>
      <c r="B97" t="s">
        <v>8</v>
      </c>
      <c r="C97" s="4">
        <v>360.7</v>
      </c>
      <c r="D97" t="s">
        <v>13</v>
      </c>
      <c r="E97" s="4">
        <v>1.18</v>
      </c>
      <c r="F97" t="s">
        <v>11</v>
      </c>
      <c r="G97" s="5">
        <v>5.2</v>
      </c>
      <c r="H97" s="5">
        <v>14.5</v>
      </c>
      <c r="I97" s="5">
        <v>0.8</v>
      </c>
    </row>
    <row r="98" spans="1:9" x14ac:dyDescent="0.2">
      <c r="A98" t="s">
        <v>7</v>
      </c>
      <c r="B98" t="s">
        <v>8</v>
      </c>
      <c r="C98" s="4">
        <v>242.2</v>
      </c>
      <c r="D98" t="s">
        <v>13</v>
      </c>
      <c r="E98" s="4">
        <v>1.26</v>
      </c>
      <c r="F98" t="s">
        <v>9</v>
      </c>
      <c r="G98" s="5">
        <v>6.8</v>
      </c>
      <c r="H98" s="5">
        <v>13</v>
      </c>
      <c r="I98" s="5">
        <v>0.5</v>
      </c>
    </row>
    <row r="99" spans="1:9" x14ac:dyDescent="0.2">
      <c r="A99" t="s">
        <v>7</v>
      </c>
      <c r="B99" t="s">
        <v>8</v>
      </c>
      <c r="C99" s="4">
        <v>55.3</v>
      </c>
      <c r="D99" t="s">
        <v>13</v>
      </c>
      <c r="E99" s="4">
        <v>1.21</v>
      </c>
      <c r="F99" t="s">
        <v>11</v>
      </c>
      <c r="G99" s="5">
        <v>8.6999999999999993</v>
      </c>
      <c r="H99" s="5">
        <v>14.6</v>
      </c>
      <c r="I99" s="5">
        <v>-5</v>
      </c>
    </row>
    <row r="100" spans="1:9" x14ac:dyDescent="0.2">
      <c r="A100" t="s">
        <v>7</v>
      </c>
      <c r="B100" t="s">
        <v>8</v>
      </c>
      <c r="C100" s="4">
        <v>109.5</v>
      </c>
      <c r="D100" t="s">
        <v>13</v>
      </c>
      <c r="E100" s="4">
        <v>1.43</v>
      </c>
      <c r="F100" t="s">
        <v>11</v>
      </c>
      <c r="G100" s="5">
        <v>4</v>
      </c>
      <c r="H100" s="5">
        <v>16.100000000000001</v>
      </c>
      <c r="I100" s="5">
        <v>-9.3000000000000007</v>
      </c>
    </row>
    <row r="101" spans="1:9" x14ac:dyDescent="0.2">
      <c r="A101" t="s">
        <v>7</v>
      </c>
      <c r="B101" t="s">
        <v>8</v>
      </c>
      <c r="C101" s="4">
        <v>5195</v>
      </c>
      <c r="D101" t="s">
        <v>10</v>
      </c>
      <c r="E101" s="4">
        <v>0.2</v>
      </c>
      <c r="F101" t="s">
        <v>11</v>
      </c>
      <c r="G101" s="5">
        <v>5.0999999999999996</v>
      </c>
      <c r="H101" s="5">
        <v>13</v>
      </c>
      <c r="I101" s="5">
        <v>-3.8</v>
      </c>
    </row>
    <row r="102" spans="1:9" x14ac:dyDescent="0.2">
      <c r="A102" t="s">
        <v>7</v>
      </c>
      <c r="B102" t="s">
        <v>8</v>
      </c>
      <c r="C102" s="4">
        <v>181.4</v>
      </c>
      <c r="D102" t="s">
        <v>10</v>
      </c>
      <c r="E102" s="4">
        <v>0.25</v>
      </c>
      <c r="F102" t="s">
        <v>11</v>
      </c>
      <c r="G102" s="5">
        <v>4.9000000000000004</v>
      </c>
      <c r="H102" s="5">
        <v>13.5</v>
      </c>
      <c r="I102" s="5">
        <v>-3.4</v>
      </c>
    </row>
    <row r="103" spans="1:9" x14ac:dyDescent="0.2">
      <c r="A103" t="s">
        <v>7</v>
      </c>
      <c r="B103" t="s">
        <v>8</v>
      </c>
      <c r="C103" s="4">
        <v>3124.6</v>
      </c>
      <c r="D103" t="s">
        <v>10</v>
      </c>
      <c r="E103" s="4">
        <v>0.18</v>
      </c>
      <c r="F103" t="s">
        <v>9</v>
      </c>
      <c r="G103" s="5">
        <v>3.8</v>
      </c>
      <c r="H103" s="5">
        <v>11.3</v>
      </c>
      <c r="I103" s="5">
        <v>-1.7</v>
      </c>
    </row>
    <row r="104" spans="1:9" x14ac:dyDescent="0.2">
      <c r="A104" t="s">
        <v>7</v>
      </c>
      <c r="B104" t="s">
        <v>8</v>
      </c>
      <c r="C104" s="4">
        <v>153.80000000000001</v>
      </c>
      <c r="D104" t="s">
        <v>13</v>
      </c>
      <c r="E104" s="4">
        <v>1.5</v>
      </c>
      <c r="F104" t="s">
        <v>9</v>
      </c>
      <c r="G104" s="5">
        <v>14.4</v>
      </c>
      <c r="H104" s="5">
        <v>16</v>
      </c>
      <c r="I104" s="5">
        <v>-0.8</v>
      </c>
    </row>
    <row r="105" spans="1:9" x14ac:dyDescent="0.2">
      <c r="A105" t="s">
        <v>7</v>
      </c>
      <c r="B105" t="s">
        <v>8</v>
      </c>
      <c r="C105" s="4">
        <v>67.7</v>
      </c>
      <c r="D105" t="s">
        <v>10</v>
      </c>
      <c r="E105" s="4">
        <v>2.35</v>
      </c>
      <c r="F105" t="s">
        <v>11</v>
      </c>
      <c r="G105" s="5">
        <v>6.4</v>
      </c>
      <c r="H105" s="5">
        <v>13</v>
      </c>
      <c r="I105" s="5">
        <v>-6.5</v>
      </c>
    </row>
    <row r="106" spans="1:9" x14ac:dyDescent="0.2">
      <c r="A106" t="s">
        <v>7</v>
      </c>
      <c r="B106" t="s">
        <v>8</v>
      </c>
      <c r="C106" s="4">
        <v>1291.9000000000001</v>
      </c>
      <c r="D106" t="s">
        <v>13</v>
      </c>
      <c r="E106" s="4">
        <v>1.32</v>
      </c>
      <c r="F106" t="s">
        <v>12</v>
      </c>
      <c r="G106" s="5">
        <v>2.2000000000000002</v>
      </c>
      <c r="H106" s="5">
        <v>9.6999999999999993</v>
      </c>
      <c r="I106" s="5">
        <v>1</v>
      </c>
    </row>
    <row r="107" spans="1:9" x14ac:dyDescent="0.2">
      <c r="A107" t="s">
        <v>7</v>
      </c>
      <c r="B107" t="s">
        <v>8</v>
      </c>
      <c r="C107" s="4">
        <v>11389.1</v>
      </c>
      <c r="D107" t="s">
        <v>10</v>
      </c>
      <c r="E107" s="4">
        <v>0.9</v>
      </c>
      <c r="F107" t="s">
        <v>11</v>
      </c>
      <c r="G107" s="5">
        <v>4</v>
      </c>
      <c r="H107" s="5">
        <v>12.8</v>
      </c>
      <c r="I107" s="5">
        <v>-5.2</v>
      </c>
    </row>
    <row r="108" spans="1:9" x14ac:dyDescent="0.2">
      <c r="A108" t="s">
        <v>7</v>
      </c>
      <c r="B108" t="s">
        <v>8</v>
      </c>
      <c r="C108" s="4">
        <v>1294.8</v>
      </c>
      <c r="D108" t="s">
        <v>10</v>
      </c>
      <c r="E108" s="4">
        <v>1.1599999999999999</v>
      </c>
      <c r="F108" t="s">
        <v>9</v>
      </c>
      <c r="G108" s="5">
        <v>14.6</v>
      </c>
      <c r="H108" s="5">
        <v>17</v>
      </c>
      <c r="I108" s="5">
        <v>1.1000000000000001</v>
      </c>
    </row>
    <row r="109" spans="1:9" x14ac:dyDescent="0.2">
      <c r="A109" t="s">
        <v>7</v>
      </c>
      <c r="B109" t="s">
        <v>8</v>
      </c>
      <c r="C109" s="4">
        <v>244.2</v>
      </c>
      <c r="D109" t="s">
        <v>10</v>
      </c>
      <c r="E109" s="4">
        <v>1.2</v>
      </c>
      <c r="F109" t="s">
        <v>9</v>
      </c>
      <c r="G109" s="5">
        <v>12.3</v>
      </c>
      <c r="H109" s="5">
        <v>15.8</v>
      </c>
      <c r="I109" s="5">
        <v>1.7</v>
      </c>
    </row>
    <row r="110" spans="1:9" x14ac:dyDescent="0.2">
      <c r="A110" t="s">
        <v>7</v>
      </c>
      <c r="B110" t="s">
        <v>8</v>
      </c>
      <c r="C110" s="4">
        <v>202</v>
      </c>
      <c r="D110" t="s">
        <v>10</v>
      </c>
      <c r="E110" s="4">
        <v>1.1599999999999999</v>
      </c>
      <c r="F110" t="s">
        <v>11</v>
      </c>
      <c r="G110" s="5">
        <v>4</v>
      </c>
      <c r="H110" s="5">
        <v>12.2</v>
      </c>
      <c r="I110" s="5">
        <v>-4.4000000000000004</v>
      </c>
    </row>
    <row r="111" spans="1:9" x14ac:dyDescent="0.2">
      <c r="A111" t="s">
        <v>7</v>
      </c>
      <c r="B111" t="s">
        <v>8</v>
      </c>
      <c r="C111" s="4">
        <v>564.79999999999995</v>
      </c>
      <c r="D111" t="s">
        <v>10</v>
      </c>
      <c r="E111" s="4">
        <v>0.56999999999999995</v>
      </c>
      <c r="F111" t="s">
        <v>9</v>
      </c>
      <c r="G111" s="5">
        <v>12.8</v>
      </c>
      <c r="H111" s="5">
        <v>17.2</v>
      </c>
      <c r="I111" s="5">
        <v>1.2</v>
      </c>
    </row>
    <row r="112" spans="1:9" x14ac:dyDescent="0.2">
      <c r="A112" t="s">
        <v>7</v>
      </c>
      <c r="B112" t="s">
        <v>8</v>
      </c>
      <c r="C112" s="4">
        <v>55.1</v>
      </c>
      <c r="D112" t="s">
        <v>10</v>
      </c>
      <c r="E112" s="4">
        <v>1.02</v>
      </c>
      <c r="F112" t="s">
        <v>9</v>
      </c>
      <c r="G112" s="5">
        <v>12</v>
      </c>
      <c r="H112" s="5">
        <v>15.6</v>
      </c>
      <c r="I112" s="5">
        <v>0.9</v>
      </c>
    </row>
    <row r="113" spans="1:9" x14ac:dyDescent="0.2">
      <c r="A113" t="s">
        <v>7</v>
      </c>
      <c r="B113" t="s">
        <v>8</v>
      </c>
      <c r="C113" s="4">
        <v>735.7</v>
      </c>
      <c r="D113" t="s">
        <v>10</v>
      </c>
      <c r="E113" s="4">
        <v>0.66</v>
      </c>
      <c r="F113" t="s">
        <v>11</v>
      </c>
      <c r="G113" s="5">
        <v>4.3</v>
      </c>
      <c r="H113" s="5">
        <v>12.8</v>
      </c>
      <c r="I113" s="5">
        <v>-4.5</v>
      </c>
    </row>
    <row r="114" spans="1:9" x14ac:dyDescent="0.2">
      <c r="A114" t="s">
        <v>7</v>
      </c>
      <c r="B114" t="s">
        <v>8</v>
      </c>
      <c r="C114" s="4">
        <v>6022.4</v>
      </c>
      <c r="D114" t="s">
        <v>10</v>
      </c>
      <c r="E114" s="4">
        <v>0.92</v>
      </c>
      <c r="F114" t="s">
        <v>9</v>
      </c>
      <c r="G114" s="5">
        <v>12.5</v>
      </c>
      <c r="H114" s="5">
        <v>16.2</v>
      </c>
      <c r="I114" s="5">
        <v>1.1000000000000001</v>
      </c>
    </row>
    <row r="115" spans="1:9" x14ac:dyDescent="0.2">
      <c r="A115" t="s">
        <v>7</v>
      </c>
      <c r="B115" t="s">
        <v>8</v>
      </c>
      <c r="C115" s="4">
        <v>4806.7</v>
      </c>
      <c r="D115" t="s">
        <v>10</v>
      </c>
      <c r="E115" s="4">
        <v>0.97</v>
      </c>
      <c r="F115" t="s">
        <v>11</v>
      </c>
      <c r="G115" s="5">
        <v>6.8</v>
      </c>
      <c r="H115" s="5">
        <v>16.100000000000001</v>
      </c>
      <c r="I115" s="5">
        <v>-4.9000000000000004</v>
      </c>
    </row>
    <row r="116" spans="1:9" x14ac:dyDescent="0.2">
      <c r="A116" t="s">
        <v>7</v>
      </c>
      <c r="B116" t="s">
        <v>8</v>
      </c>
      <c r="C116" s="4">
        <v>2334.1999999999998</v>
      </c>
      <c r="D116" t="s">
        <v>10</v>
      </c>
      <c r="E116" s="4">
        <v>1.03</v>
      </c>
      <c r="F116" t="s">
        <v>11</v>
      </c>
      <c r="G116" s="5">
        <v>14.2</v>
      </c>
      <c r="H116" s="5">
        <v>17.8</v>
      </c>
      <c r="I116" s="5">
        <v>-4.4000000000000004</v>
      </c>
    </row>
    <row r="117" spans="1:9" x14ac:dyDescent="0.2">
      <c r="A117" t="s">
        <v>7</v>
      </c>
      <c r="B117" t="s">
        <v>8</v>
      </c>
      <c r="C117" s="4">
        <v>9816.6</v>
      </c>
      <c r="D117" t="s">
        <v>10</v>
      </c>
      <c r="E117" s="4">
        <v>0.89</v>
      </c>
      <c r="F117" t="s">
        <v>11</v>
      </c>
      <c r="G117" s="5">
        <v>9.4</v>
      </c>
      <c r="H117" s="5">
        <v>19.3</v>
      </c>
      <c r="I117" s="5">
        <v>-1.8</v>
      </c>
    </row>
    <row r="118" spans="1:9" x14ac:dyDescent="0.2">
      <c r="A118" t="s">
        <v>7</v>
      </c>
      <c r="B118" t="s">
        <v>8</v>
      </c>
      <c r="C118" s="4">
        <v>1336.2</v>
      </c>
      <c r="D118" t="s">
        <v>13</v>
      </c>
      <c r="E118" s="4">
        <v>1.06</v>
      </c>
      <c r="F118" t="s">
        <v>11</v>
      </c>
      <c r="G118" s="5">
        <v>13.9</v>
      </c>
      <c r="H118" s="5">
        <v>17.2</v>
      </c>
      <c r="I118" s="5">
        <v>-2.1</v>
      </c>
    </row>
    <row r="119" spans="1:9" x14ac:dyDescent="0.2">
      <c r="A119" t="s">
        <v>7</v>
      </c>
      <c r="B119" t="s">
        <v>8</v>
      </c>
      <c r="C119" s="4">
        <v>2372.8000000000002</v>
      </c>
      <c r="D119" t="s">
        <v>10</v>
      </c>
      <c r="E119" s="4">
        <v>0.85</v>
      </c>
      <c r="F119" t="s">
        <v>12</v>
      </c>
      <c r="G119" s="5">
        <v>-1.4</v>
      </c>
      <c r="H119" s="5">
        <v>6.7</v>
      </c>
      <c r="I119" s="5">
        <v>1.6</v>
      </c>
    </row>
    <row r="120" spans="1:9" x14ac:dyDescent="0.2">
      <c r="A120" t="s">
        <v>7</v>
      </c>
      <c r="B120" t="s">
        <v>8</v>
      </c>
      <c r="C120" s="4">
        <v>231.2</v>
      </c>
      <c r="D120" t="s">
        <v>13</v>
      </c>
      <c r="E120" s="4">
        <v>1.24</v>
      </c>
      <c r="F120" t="s">
        <v>11</v>
      </c>
      <c r="G120" s="5">
        <v>4.7</v>
      </c>
      <c r="H120" s="5">
        <v>12.4</v>
      </c>
      <c r="I120" s="5">
        <v>-4.2</v>
      </c>
    </row>
    <row r="121" spans="1:9" x14ac:dyDescent="0.2">
      <c r="A121" t="s">
        <v>7</v>
      </c>
      <c r="B121" t="s">
        <v>8</v>
      </c>
      <c r="C121" s="4">
        <v>147.1</v>
      </c>
      <c r="D121" t="s">
        <v>13</v>
      </c>
      <c r="E121" s="4">
        <v>1.84</v>
      </c>
      <c r="F121" t="s">
        <v>11</v>
      </c>
      <c r="G121" s="5">
        <v>-3.1</v>
      </c>
      <c r="H121" s="5">
        <v>12</v>
      </c>
      <c r="I121" s="5">
        <v>-8.5</v>
      </c>
    </row>
    <row r="122" spans="1:9" x14ac:dyDescent="0.2">
      <c r="A122" t="s">
        <v>7</v>
      </c>
      <c r="B122" t="s">
        <v>8</v>
      </c>
      <c r="C122" s="4">
        <v>153.1</v>
      </c>
      <c r="D122" t="s">
        <v>10</v>
      </c>
      <c r="E122" s="4">
        <v>1.25</v>
      </c>
      <c r="F122" t="s">
        <v>9</v>
      </c>
      <c r="G122" s="5">
        <v>4.5999999999999996</v>
      </c>
      <c r="H122" s="5">
        <v>15.3</v>
      </c>
      <c r="I122" s="5">
        <v>1.1000000000000001</v>
      </c>
    </row>
    <row r="123" spans="1:9" x14ac:dyDescent="0.2">
      <c r="A123" t="s">
        <v>7</v>
      </c>
      <c r="B123" t="s">
        <v>8</v>
      </c>
      <c r="C123" s="4">
        <v>416.2</v>
      </c>
      <c r="D123" t="s">
        <v>10</v>
      </c>
      <c r="E123" s="4">
        <v>1.87</v>
      </c>
      <c r="F123" t="s">
        <v>11</v>
      </c>
      <c r="G123" s="5">
        <v>2.2999999999999998</v>
      </c>
      <c r="H123" s="5">
        <v>21.6</v>
      </c>
      <c r="I123" s="5">
        <v>8.8000000000000007</v>
      </c>
    </row>
    <row r="124" spans="1:9" x14ac:dyDescent="0.2">
      <c r="A124" t="s">
        <v>7</v>
      </c>
      <c r="B124" t="s">
        <v>8</v>
      </c>
      <c r="C124" s="4">
        <v>106.7</v>
      </c>
      <c r="D124" t="s">
        <v>10</v>
      </c>
      <c r="E124" s="4">
        <v>0.85</v>
      </c>
      <c r="F124" t="s">
        <v>11</v>
      </c>
      <c r="G124" s="5">
        <v>10.6</v>
      </c>
      <c r="H124" s="5">
        <v>19.399999999999999</v>
      </c>
      <c r="I124" s="5">
        <v>-0.2</v>
      </c>
    </row>
    <row r="125" spans="1:9" x14ac:dyDescent="0.2">
      <c r="A125" t="s">
        <v>7</v>
      </c>
      <c r="B125" t="s">
        <v>8</v>
      </c>
      <c r="C125" s="4">
        <v>98</v>
      </c>
      <c r="D125" t="s">
        <v>13</v>
      </c>
      <c r="E125" s="4">
        <v>1.65</v>
      </c>
      <c r="F125" t="s">
        <v>11</v>
      </c>
      <c r="G125" s="5">
        <v>7.6</v>
      </c>
      <c r="H125" s="5">
        <v>12.4</v>
      </c>
      <c r="I125" s="5">
        <v>-8.3000000000000007</v>
      </c>
    </row>
    <row r="126" spans="1:9" x14ac:dyDescent="0.2">
      <c r="A126" t="s">
        <v>7</v>
      </c>
      <c r="B126" t="s">
        <v>8</v>
      </c>
      <c r="C126" s="4">
        <v>308.89999999999998</v>
      </c>
      <c r="D126" t="s">
        <v>10</v>
      </c>
      <c r="E126" s="4">
        <v>0.93</v>
      </c>
      <c r="F126" t="s">
        <v>11</v>
      </c>
      <c r="G126" s="5">
        <v>15.5</v>
      </c>
      <c r="H126" s="5">
        <v>16.2</v>
      </c>
      <c r="I126" s="5">
        <v>-3.7</v>
      </c>
    </row>
    <row r="127" spans="1:9" x14ac:dyDescent="0.2">
      <c r="A127" t="s">
        <v>7</v>
      </c>
      <c r="B127" t="s">
        <v>8</v>
      </c>
      <c r="C127" s="4">
        <v>1030</v>
      </c>
      <c r="D127" t="s">
        <v>10</v>
      </c>
      <c r="E127" s="4">
        <v>2</v>
      </c>
      <c r="F127" t="s">
        <v>11</v>
      </c>
      <c r="G127" s="5">
        <v>7.2</v>
      </c>
      <c r="H127" s="5">
        <v>11.3</v>
      </c>
      <c r="I127" s="5">
        <v>-6.7</v>
      </c>
    </row>
    <row r="128" spans="1:9" x14ac:dyDescent="0.2">
      <c r="A128" t="s">
        <v>7</v>
      </c>
      <c r="B128" t="s">
        <v>8</v>
      </c>
      <c r="C128" s="4">
        <v>105.7</v>
      </c>
      <c r="D128" t="s">
        <v>10</v>
      </c>
      <c r="E128" s="4">
        <v>1.34</v>
      </c>
      <c r="F128" t="s">
        <v>11</v>
      </c>
      <c r="G128" s="5">
        <v>3.8</v>
      </c>
      <c r="H128" s="5">
        <v>10.9</v>
      </c>
      <c r="I128" s="5">
        <v>-8.3000000000000007</v>
      </c>
    </row>
    <row r="129" spans="1:9" x14ac:dyDescent="0.2">
      <c r="A129" t="s">
        <v>7</v>
      </c>
      <c r="B129" t="s">
        <v>8</v>
      </c>
      <c r="C129" s="4">
        <v>236.3</v>
      </c>
      <c r="D129" t="s">
        <v>10</v>
      </c>
      <c r="E129" s="4">
        <v>1.26</v>
      </c>
      <c r="F129" t="s">
        <v>9</v>
      </c>
      <c r="G129" s="5">
        <v>4.9000000000000004</v>
      </c>
      <c r="H129" s="5">
        <v>12.5</v>
      </c>
      <c r="I129" s="5">
        <v>-2.1</v>
      </c>
    </row>
    <row r="130" spans="1:9" x14ac:dyDescent="0.2">
      <c r="A130" t="s">
        <v>7</v>
      </c>
      <c r="B130" t="s">
        <v>8</v>
      </c>
      <c r="C130" s="4">
        <v>427.6</v>
      </c>
      <c r="D130" t="s">
        <v>10</v>
      </c>
      <c r="E130" s="4">
        <v>1.36</v>
      </c>
      <c r="F130" t="s">
        <v>9</v>
      </c>
      <c r="G130" s="5">
        <v>7.8</v>
      </c>
      <c r="H130" s="5">
        <v>25.2</v>
      </c>
      <c r="I130" s="5">
        <v>7.1</v>
      </c>
    </row>
    <row r="131" spans="1:9" x14ac:dyDescent="0.2">
      <c r="A131" t="s">
        <v>7</v>
      </c>
      <c r="B131" t="s">
        <v>8</v>
      </c>
      <c r="C131" s="4">
        <v>3965.1</v>
      </c>
      <c r="D131" t="s">
        <v>10</v>
      </c>
      <c r="E131" s="4">
        <v>1.25</v>
      </c>
      <c r="F131" t="s">
        <v>9</v>
      </c>
      <c r="G131" s="5">
        <v>9.6999999999999993</v>
      </c>
      <c r="H131" s="5">
        <v>17.2</v>
      </c>
      <c r="I131" s="5">
        <v>1.2</v>
      </c>
    </row>
    <row r="132" spans="1:9" x14ac:dyDescent="0.2">
      <c r="A132" t="s">
        <v>7</v>
      </c>
      <c r="B132" t="s">
        <v>8</v>
      </c>
      <c r="C132" s="4">
        <v>2245.1999999999998</v>
      </c>
      <c r="D132" t="s">
        <v>10</v>
      </c>
      <c r="E132" s="4">
        <v>1.26</v>
      </c>
      <c r="F132" t="s">
        <v>9</v>
      </c>
      <c r="G132" s="5">
        <v>6.7</v>
      </c>
      <c r="H132" s="5">
        <v>17.2</v>
      </c>
      <c r="I132" s="5">
        <v>1.3</v>
      </c>
    </row>
    <row r="133" spans="1:9" x14ac:dyDescent="0.2">
      <c r="A133" t="s">
        <v>7</v>
      </c>
      <c r="B133" t="s">
        <v>8</v>
      </c>
      <c r="C133" s="4">
        <v>146.4</v>
      </c>
      <c r="D133" t="s">
        <v>10</v>
      </c>
      <c r="E133" s="4">
        <v>1.3</v>
      </c>
      <c r="F133" t="s">
        <v>9</v>
      </c>
      <c r="G133" s="5">
        <v>6.7</v>
      </c>
      <c r="H133" s="5">
        <v>10.1</v>
      </c>
      <c r="I133" s="5">
        <v>-2.5</v>
      </c>
    </row>
    <row r="134" spans="1:9" x14ac:dyDescent="0.2">
      <c r="A134" t="s">
        <v>7</v>
      </c>
      <c r="B134" t="s">
        <v>8</v>
      </c>
      <c r="C134" s="4">
        <v>4771.2</v>
      </c>
      <c r="D134" t="s">
        <v>10</v>
      </c>
      <c r="E134" s="4">
        <v>0.92</v>
      </c>
      <c r="F134" t="s">
        <v>11</v>
      </c>
      <c r="G134" s="5">
        <v>3.9</v>
      </c>
      <c r="H134" s="5">
        <v>11.8</v>
      </c>
      <c r="I134" s="5">
        <v>5.5</v>
      </c>
    </row>
    <row r="135" spans="1:9" x14ac:dyDescent="0.2">
      <c r="A135" t="s">
        <v>7</v>
      </c>
      <c r="B135" t="s">
        <v>8</v>
      </c>
      <c r="C135" s="4">
        <v>20458.3</v>
      </c>
      <c r="D135" t="s">
        <v>10</v>
      </c>
      <c r="E135" s="4">
        <v>0.2</v>
      </c>
      <c r="F135" t="s">
        <v>11</v>
      </c>
      <c r="G135" s="5">
        <v>1.4</v>
      </c>
      <c r="H135" s="5">
        <v>18.5</v>
      </c>
      <c r="I135" s="5">
        <v>7</v>
      </c>
    </row>
    <row r="136" spans="1:9" x14ac:dyDescent="0.2">
      <c r="A136" t="s">
        <v>7</v>
      </c>
      <c r="B136" t="s">
        <v>8</v>
      </c>
      <c r="C136" s="4">
        <v>894.2</v>
      </c>
      <c r="D136" t="s">
        <v>10</v>
      </c>
      <c r="E136" s="4">
        <v>1.1100000000000001</v>
      </c>
      <c r="F136" t="s">
        <v>9</v>
      </c>
      <c r="G136" s="5">
        <v>8.3000000000000007</v>
      </c>
      <c r="H136" s="5">
        <v>15.2</v>
      </c>
      <c r="I136" s="5">
        <v>1.2</v>
      </c>
    </row>
    <row r="137" spans="1:9" x14ac:dyDescent="0.2">
      <c r="A137" t="s">
        <v>7</v>
      </c>
      <c r="B137" t="s">
        <v>8</v>
      </c>
      <c r="C137" s="4">
        <v>135</v>
      </c>
      <c r="D137" t="s">
        <v>10</v>
      </c>
      <c r="E137" s="4">
        <v>1.32</v>
      </c>
      <c r="F137" t="s">
        <v>9</v>
      </c>
      <c r="G137" s="5">
        <v>11.4</v>
      </c>
      <c r="H137" s="5">
        <v>15.8</v>
      </c>
      <c r="I137" s="5">
        <v>-0.1</v>
      </c>
    </row>
    <row r="138" spans="1:9" x14ac:dyDescent="0.2">
      <c r="A138" t="s">
        <v>7</v>
      </c>
      <c r="B138" t="s">
        <v>8</v>
      </c>
      <c r="C138" s="4">
        <v>747.9</v>
      </c>
      <c r="D138" t="s">
        <v>10</v>
      </c>
      <c r="E138" s="4">
        <v>1</v>
      </c>
      <c r="F138" t="s">
        <v>9</v>
      </c>
      <c r="G138" s="5">
        <v>5.9</v>
      </c>
      <c r="H138" s="5">
        <v>12.7</v>
      </c>
      <c r="I138" s="5">
        <v>-1.8</v>
      </c>
    </row>
    <row r="139" spans="1:9" x14ac:dyDescent="0.2">
      <c r="A139" t="s">
        <v>7</v>
      </c>
      <c r="B139" t="s">
        <v>8</v>
      </c>
      <c r="C139" s="4">
        <v>1161.3</v>
      </c>
      <c r="D139" t="s">
        <v>10</v>
      </c>
      <c r="E139" s="4">
        <v>1.94</v>
      </c>
      <c r="F139" t="s">
        <v>9</v>
      </c>
      <c r="G139" s="5">
        <v>8.1999999999999993</v>
      </c>
      <c r="H139" s="5">
        <v>13.3</v>
      </c>
      <c r="I139" s="5">
        <v>-4</v>
      </c>
    </row>
    <row r="140" spans="1:9" x14ac:dyDescent="0.2">
      <c r="A140" t="s">
        <v>7</v>
      </c>
      <c r="B140" t="s">
        <v>8</v>
      </c>
      <c r="C140" s="4">
        <v>135.5</v>
      </c>
      <c r="D140" t="s">
        <v>10</v>
      </c>
      <c r="E140" s="4">
        <v>2.16</v>
      </c>
      <c r="F140" t="s">
        <v>9</v>
      </c>
      <c r="G140" s="5">
        <v>10.7</v>
      </c>
      <c r="H140" s="5">
        <v>16.8</v>
      </c>
      <c r="I140" s="5">
        <v>1</v>
      </c>
    </row>
    <row r="141" spans="1:9" x14ac:dyDescent="0.2">
      <c r="A141" t="s">
        <v>7</v>
      </c>
      <c r="B141" t="s">
        <v>8</v>
      </c>
      <c r="C141" s="4">
        <v>961.2</v>
      </c>
      <c r="D141" t="s">
        <v>13</v>
      </c>
      <c r="E141" s="4">
        <v>1.2</v>
      </c>
      <c r="F141" t="s">
        <v>11</v>
      </c>
      <c r="G141" s="5">
        <v>1.3</v>
      </c>
      <c r="H141" s="5">
        <v>13.3</v>
      </c>
      <c r="I141" s="5">
        <v>-5.4</v>
      </c>
    </row>
    <row r="142" spans="1:9" x14ac:dyDescent="0.2">
      <c r="A142" t="s">
        <v>7</v>
      </c>
      <c r="B142" t="s">
        <v>8</v>
      </c>
      <c r="C142" s="4">
        <v>634.6</v>
      </c>
      <c r="D142" t="s">
        <v>13</v>
      </c>
      <c r="E142" s="4">
        <v>1.28</v>
      </c>
      <c r="F142" t="s">
        <v>11</v>
      </c>
      <c r="G142" s="5">
        <v>6.4</v>
      </c>
      <c r="H142" s="5">
        <v>12.5</v>
      </c>
      <c r="I142" s="5">
        <v>-5</v>
      </c>
    </row>
    <row r="143" spans="1:9" x14ac:dyDescent="0.2">
      <c r="A143" t="s">
        <v>7</v>
      </c>
      <c r="B143" t="s">
        <v>8</v>
      </c>
      <c r="C143" s="4">
        <v>2359.9</v>
      </c>
      <c r="D143" t="s">
        <v>13</v>
      </c>
      <c r="E143" s="4">
        <v>1.26</v>
      </c>
      <c r="F143" t="s">
        <v>11</v>
      </c>
      <c r="G143" s="5">
        <v>8.6999999999999993</v>
      </c>
      <c r="H143" s="5">
        <v>17.399999999999999</v>
      </c>
      <c r="I143" s="5">
        <v>-5</v>
      </c>
    </row>
    <row r="144" spans="1:9" x14ac:dyDescent="0.2">
      <c r="A144" t="s">
        <v>7</v>
      </c>
      <c r="B144" t="s">
        <v>8</v>
      </c>
      <c r="C144" s="4">
        <v>417.7</v>
      </c>
      <c r="D144" t="s">
        <v>13</v>
      </c>
      <c r="E144" s="4">
        <v>0.94</v>
      </c>
      <c r="F144" t="s">
        <v>11</v>
      </c>
      <c r="G144" s="5">
        <v>0.9</v>
      </c>
      <c r="H144" s="5">
        <v>12.9</v>
      </c>
      <c r="I144" s="5">
        <v>-5.3</v>
      </c>
    </row>
    <row r="145" spans="1:9" x14ac:dyDescent="0.2">
      <c r="A145" t="s">
        <v>7</v>
      </c>
      <c r="B145" t="s">
        <v>8</v>
      </c>
      <c r="C145" s="4">
        <v>507.1</v>
      </c>
      <c r="D145" t="s">
        <v>13</v>
      </c>
      <c r="E145" s="4">
        <v>1.28</v>
      </c>
      <c r="F145" t="s">
        <v>11</v>
      </c>
      <c r="G145" s="5">
        <v>1.3</v>
      </c>
      <c r="H145" s="5">
        <v>11.1</v>
      </c>
      <c r="I145" s="5">
        <v>6.3</v>
      </c>
    </row>
    <row r="146" spans="1:9" x14ac:dyDescent="0.2">
      <c r="A146" t="s">
        <v>7</v>
      </c>
      <c r="B146" t="s">
        <v>8</v>
      </c>
      <c r="C146" s="4">
        <v>245.7</v>
      </c>
      <c r="D146" t="s">
        <v>10</v>
      </c>
      <c r="E146" s="4">
        <v>2.17</v>
      </c>
      <c r="F146" t="s">
        <v>9</v>
      </c>
      <c r="G146" s="5">
        <v>21.6</v>
      </c>
      <c r="H146" s="5">
        <v>18</v>
      </c>
      <c r="I146" s="5">
        <v>-2.8</v>
      </c>
    </row>
    <row r="147" spans="1:9" x14ac:dyDescent="0.2">
      <c r="A147" t="s">
        <v>7</v>
      </c>
      <c r="B147" t="s">
        <v>8</v>
      </c>
      <c r="C147" s="4">
        <v>1340.6</v>
      </c>
      <c r="D147" t="s">
        <v>10</v>
      </c>
      <c r="E147" s="4">
        <v>1.73</v>
      </c>
      <c r="F147" t="s">
        <v>9</v>
      </c>
      <c r="G147" s="5">
        <v>13.3</v>
      </c>
      <c r="H147" s="5">
        <v>13</v>
      </c>
      <c r="I147" s="5">
        <v>-4.2</v>
      </c>
    </row>
    <row r="148" spans="1:9" x14ac:dyDescent="0.2">
      <c r="A148" t="s">
        <v>7</v>
      </c>
      <c r="B148" t="s">
        <v>8</v>
      </c>
      <c r="C148" s="4">
        <v>366.9</v>
      </c>
      <c r="D148" t="s">
        <v>13</v>
      </c>
      <c r="E148" s="4">
        <v>1.1599999999999999</v>
      </c>
      <c r="F148" t="s">
        <v>11</v>
      </c>
      <c r="G148" s="5">
        <v>15.5</v>
      </c>
      <c r="H148" s="5">
        <v>16.399999999999999</v>
      </c>
      <c r="I148" s="5">
        <v>-0.8</v>
      </c>
    </row>
    <row r="149" spans="1:9" x14ac:dyDescent="0.2">
      <c r="A149" t="s">
        <v>7</v>
      </c>
      <c r="B149" t="s">
        <v>8</v>
      </c>
      <c r="C149" s="4">
        <v>52.9</v>
      </c>
      <c r="D149" t="s">
        <v>10</v>
      </c>
      <c r="E149" s="4">
        <v>1</v>
      </c>
      <c r="F149" t="s">
        <v>11</v>
      </c>
      <c r="G149" s="5">
        <v>17.600000000000001</v>
      </c>
      <c r="H149" s="5">
        <v>18.100000000000001</v>
      </c>
      <c r="I149" s="5">
        <v>-0.1</v>
      </c>
    </row>
    <row r="150" spans="1:9" x14ac:dyDescent="0.2">
      <c r="A150" t="s">
        <v>7</v>
      </c>
      <c r="B150" t="s">
        <v>8</v>
      </c>
      <c r="C150" s="4">
        <v>861.8</v>
      </c>
      <c r="D150" t="s">
        <v>10</v>
      </c>
      <c r="E150" s="4">
        <v>0.77</v>
      </c>
      <c r="F150" t="s">
        <v>11</v>
      </c>
      <c r="G150" s="5">
        <v>15.7</v>
      </c>
      <c r="H150" s="5">
        <v>16.399999999999999</v>
      </c>
      <c r="I150" s="5">
        <v>-0.6</v>
      </c>
    </row>
    <row r="151" spans="1:9" x14ac:dyDescent="0.2">
      <c r="A151" t="s">
        <v>7</v>
      </c>
      <c r="B151" t="s">
        <v>8</v>
      </c>
      <c r="C151" s="4">
        <v>264.8</v>
      </c>
      <c r="D151" t="s">
        <v>10</v>
      </c>
      <c r="E151" s="4">
        <v>1</v>
      </c>
      <c r="F151" t="s">
        <v>9</v>
      </c>
      <c r="G151" s="5">
        <v>3.9</v>
      </c>
      <c r="H151" s="5">
        <v>9.5</v>
      </c>
      <c r="I151" s="5">
        <v>-6.2</v>
      </c>
    </row>
    <row r="152" spans="1:9" x14ac:dyDescent="0.2">
      <c r="A152" t="s">
        <v>7</v>
      </c>
      <c r="B152" t="s">
        <v>8</v>
      </c>
      <c r="C152" s="4">
        <v>69.5</v>
      </c>
      <c r="D152" t="s">
        <v>10</v>
      </c>
      <c r="E152" s="4">
        <v>2.23</v>
      </c>
      <c r="F152" t="s">
        <v>9</v>
      </c>
      <c r="G152" s="5">
        <v>-0.4</v>
      </c>
      <c r="H152" s="5">
        <v>6.7</v>
      </c>
      <c r="I152" s="5">
        <v>-6.8</v>
      </c>
    </row>
    <row r="153" spans="1:9" x14ac:dyDescent="0.2">
      <c r="A153" t="s">
        <v>7</v>
      </c>
      <c r="B153" t="s">
        <v>8</v>
      </c>
      <c r="C153" s="4">
        <v>129.4</v>
      </c>
      <c r="D153" t="s">
        <v>10</v>
      </c>
      <c r="E153" s="4">
        <v>1.32</v>
      </c>
      <c r="F153" t="s">
        <v>11</v>
      </c>
      <c r="G153" s="5">
        <v>4.4000000000000004</v>
      </c>
      <c r="H153" s="5">
        <v>13.9</v>
      </c>
      <c r="I153" s="5">
        <v>-5.5</v>
      </c>
    </row>
    <row r="154" spans="1:9" x14ac:dyDescent="0.2">
      <c r="A154" t="s">
        <v>7</v>
      </c>
      <c r="B154" t="s">
        <v>8</v>
      </c>
      <c r="C154" s="4">
        <v>152.80000000000001</v>
      </c>
      <c r="D154" t="s">
        <v>10</v>
      </c>
      <c r="E154" s="4">
        <v>1.46</v>
      </c>
      <c r="F154" t="s">
        <v>11</v>
      </c>
      <c r="G154" s="5">
        <v>5.3</v>
      </c>
      <c r="H154" s="5">
        <v>14.6</v>
      </c>
      <c r="I154" s="5">
        <v>-7.8</v>
      </c>
    </row>
    <row r="155" spans="1:9" x14ac:dyDescent="0.2">
      <c r="A155" t="s">
        <v>7</v>
      </c>
      <c r="B155" t="s">
        <v>8</v>
      </c>
      <c r="C155" s="4">
        <v>160</v>
      </c>
      <c r="D155" t="s">
        <v>10</v>
      </c>
      <c r="E155" s="4">
        <v>1.53</v>
      </c>
      <c r="F155" t="s">
        <v>11</v>
      </c>
      <c r="G155" s="5">
        <v>4.2</v>
      </c>
      <c r="H155" s="5">
        <v>13.2</v>
      </c>
      <c r="I155" s="5">
        <v>-10.8</v>
      </c>
    </row>
    <row r="156" spans="1:9" x14ac:dyDescent="0.2">
      <c r="A156" t="s">
        <v>7</v>
      </c>
      <c r="B156" t="s">
        <v>8</v>
      </c>
      <c r="C156" s="4">
        <v>5710.7</v>
      </c>
      <c r="D156" t="s">
        <v>13</v>
      </c>
      <c r="E156" s="4">
        <v>1.06</v>
      </c>
      <c r="F156" t="s">
        <v>11</v>
      </c>
      <c r="G156" s="5">
        <v>4.7</v>
      </c>
      <c r="H156" s="5">
        <v>13</v>
      </c>
      <c r="I156" s="5">
        <v>-1.5</v>
      </c>
    </row>
    <row r="157" spans="1:9" x14ac:dyDescent="0.2">
      <c r="A157" t="s">
        <v>7</v>
      </c>
      <c r="B157" t="s">
        <v>8</v>
      </c>
      <c r="C157" s="4">
        <v>124.9</v>
      </c>
      <c r="D157" t="s">
        <v>13</v>
      </c>
      <c r="E157" s="4">
        <v>1.42</v>
      </c>
      <c r="F157" t="s">
        <v>11</v>
      </c>
      <c r="G157" s="5">
        <v>8.8000000000000007</v>
      </c>
      <c r="H157" s="5">
        <v>18.100000000000001</v>
      </c>
      <c r="I157" s="5">
        <v>-8</v>
      </c>
    </row>
    <row r="158" spans="1:9" x14ac:dyDescent="0.2">
      <c r="A158" t="s">
        <v>7</v>
      </c>
      <c r="B158" t="s">
        <v>8</v>
      </c>
      <c r="C158" s="4">
        <v>2317.3000000000002</v>
      </c>
      <c r="D158" t="s">
        <v>13</v>
      </c>
      <c r="E158" s="4">
        <v>0.89</v>
      </c>
      <c r="F158" t="s">
        <v>9</v>
      </c>
      <c r="G158" s="5">
        <v>8.1999999999999993</v>
      </c>
      <c r="H158" s="5">
        <v>14.8</v>
      </c>
      <c r="I158" s="5">
        <v>2.2000000000000002</v>
      </c>
    </row>
    <row r="159" spans="1:9" x14ac:dyDescent="0.2">
      <c r="A159" t="s">
        <v>7</v>
      </c>
      <c r="B159" t="s">
        <v>8</v>
      </c>
      <c r="C159" s="4">
        <v>1075.3</v>
      </c>
      <c r="D159" t="s">
        <v>13</v>
      </c>
      <c r="E159" s="4">
        <v>1.1499999999999999</v>
      </c>
      <c r="F159" t="s">
        <v>11</v>
      </c>
      <c r="G159" s="5">
        <v>8.9</v>
      </c>
      <c r="H159" s="5">
        <v>10.1</v>
      </c>
      <c r="I159" s="5">
        <v>-5.6</v>
      </c>
    </row>
    <row r="160" spans="1:9" x14ac:dyDescent="0.2">
      <c r="A160" t="s">
        <v>7</v>
      </c>
      <c r="B160" t="s">
        <v>8</v>
      </c>
      <c r="C160" s="4">
        <v>133.30000000000001</v>
      </c>
      <c r="D160" t="s">
        <v>10</v>
      </c>
      <c r="E160" s="4">
        <v>1.17</v>
      </c>
      <c r="F160" t="s">
        <v>11</v>
      </c>
      <c r="G160" s="5">
        <v>4.8</v>
      </c>
      <c r="H160" s="5">
        <v>13</v>
      </c>
      <c r="I160" s="5">
        <v>-3.6</v>
      </c>
    </row>
    <row r="161" spans="1:9" x14ac:dyDescent="0.2">
      <c r="A161" t="s">
        <v>7</v>
      </c>
      <c r="B161" t="s">
        <v>8</v>
      </c>
      <c r="C161" s="4">
        <v>208.3</v>
      </c>
      <c r="D161" t="s">
        <v>10</v>
      </c>
      <c r="E161" s="4">
        <v>1.1499999999999999</v>
      </c>
      <c r="F161" t="s">
        <v>11</v>
      </c>
      <c r="G161" s="5">
        <v>3.3</v>
      </c>
      <c r="H161" s="5">
        <v>10.4</v>
      </c>
      <c r="I161" s="5">
        <v>-7.3</v>
      </c>
    </row>
    <row r="162" spans="1:9" x14ac:dyDescent="0.2">
      <c r="A162" t="s">
        <v>7</v>
      </c>
      <c r="B162" t="s">
        <v>8</v>
      </c>
      <c r="C162" s="4">
        <v>59.1</v>
      </c>
      <c r="D162" t="s">
        <v>10</v>
      </c>
      <c r="E162" s="4">
        <v>1.03</v>
      </c>
      <c r="F162" t="s">
        <v>9</v>
      </c>
      <c r="G162" s="5">
        <v>7.6</v>
      </c>
      <c r="H162" s="5">
        <v>12.8</v>
      </c>
      <c r="I162" s="5">
        <v>0.1</v>
      </c>
    </row>
    <row r="163" spans="1:9" x14ac:dyDescent="0.2">
      <c r="A163" t="s">
        <v>7</v>
      </c>
      <c r="B163" t="s">
        <v>8</v>
      </c>
      <c r="C163" s="4">
        <v>140.19999999999999</v>
      </c>
      <c r="D163" t="s">
        <v>13</v>
      </c>
      <c r="E163" s="4">
        <v>1.43</v>
      </c>
      <c r="F163" t="s">
        <v>11</v>
      </c>
      <c r="G163" s="5">
        <v>7.6</v>
      </c>
      <c r="H163" s="5">
        <v>18.3</v>
      </c>
      <c r="I163" s="5">
        <v>-2.9</v>
      </c>
    </row>
    <row r="164" spans="1:9" x14ac:dyDescent="0.2">
      <c r="A164" t="s">
        <v>7</v>
      </c>
      <c r="B164" t="s">
        <v>8</v>
      </c>
      <c r="C164" s="4">
        <v>595.79999999999995</v>
      </c>
      <c r="D164" t="s">
        <v>13</v>
      </c>
      <c r="E164" s="4">
        <v>1.34</v>
      </c>
      <c r="F164" t="s">
        <v>11</v>
      </c>
      <c r="G164" s="5">
        <v>3.5</v>
      </c>
      <c r="H164" s="5">
        <v>10.8</v>
      </c>
      <c r="I164" s="5">
        <v>-8</v>
      </c>
    </row>
    <row r="165" spans="1:9" x14ac:dyDescent="0.2">
      <c r="A165" t="s">
        <v>7</v>
      </c>
      <c r="B165" t="s">
        <v>8</v>
      </c>
      <c r="C165" s="4">
        <v>94.1</v>
      </c>
      <c r="D165" t="s">
        <v>13</v>
      </c>
      <c r="E165" s="4">
        <v>1.31</v>
      </c>
      <c r="F165" t="s">
        <v>11</v>
      </c>
      <c r="G165" s="5">
        <v>-1.4</v>
      </c>
      <c r="H165" s="5">
        <v>8.5</v>
      </c>
      <c r="I165" s="5">
        <v>-5</v>
      </c>
    </row>
    <row r="166" spans="1:9" x14ac:dyDescent="0.2">
      <c r="A166" t="s">
        <v>7</v>
      </c>
      <c r="B166" t="s">
        <v>8</v>
      </c>
      <c r="C166" s="4">
        <v>54.5</v>
      </c>
      <c r="D166" t="s">
        <v>13</v>
      </c>
      <c r="E166" s="4">
        <v>1.6</v>
      </c>
      <c r="F166" t="s">
        <v>11</v>
      </c>
      <c r="G166" s="5">
        <v>3.8</v>
      </c>
      <c r="H166" s="5">
        <v>12.8</v>
      </c>
      <c r="I166" s="5">
        <v>-9.3000000000000007</v>
      </c>
    </row>
    <row r="167" spans="1:9" x14ac:dyDescent="0.2">
      <c r="A167" t="s">
        <v>7</v>
      </c>
      <c r="B167" t="s">
        <v>8</v>
      </c>
      <c r="C167" s="4">
        <v>115.5</v>
      </c>
      <c r="D167" t="s">
        <v>13</v>
      </c>
      <c r="E167" s="4">
        <v>1.56</v>
      </c>
      <c r="F167" t="s">
        <v>11</v>
      </c>
      <c r="G167" s="5">
        <v>-0.7</v>
      </c>
      <c r="H167" s="5">
        <v>12.8</v>
      </c>
      <c r="I167" s="5">
        <v>-7.8</v>
      </c>
    </row>
    <row r="168" spans="1:9" x14ac:dyDescent="0.2">
      <c r="A168" t="s">
        <v>7</v>
      </c>
      <c r="B168" t="s">
        <v>8</v>
      </c>
      <c r="C168" s="4">
        <v>59.4</v>
      </c>
      <c r="D168" t="s">
        <v>13</v>
      </c>
      <c r="E168" s="4">
        <v>1.25</v>
      </c>
      <c r="F168" t="s">
        <v>11</v>
      </c>
      <c r="G168" s="5">
        <v>5.7</v>
      </c>
      <c r="H168" s="5">
        <v>9.5</v>
      </c>
      <c r="I168" s="5">
        <v>-2.7</v>
      </c>
    </row>
    <row r="169" spans="1:9" x14ac:dyDescent="0.2">
      <c r="A169" t="s">
        <v>7</v>
      </c>
      <c r="B169" t="s">
        <v>8</v>
      </c>
      <c r="C169" s="4">
        <v>412.2</v>
      </c>
      <c r="D169" t="s">
        <v>13</v>
      </c>
      <c r="E169" s="4">
        <v>1.37</v>
      </c>
      <c r="F169" t="s">
        <v>11</v>
      </c>
      <c r="G169" s="5">
        <v>3.2</v>
      </c>
      <c r="H169" s="5">
        <v>11.5</v>
      </c>
      <c r="I169" s="5">
        <v>-6.1</v>
      </c>
    </row>
    <row r="170" spans="1:9" x14ac:dyDescent="0.2">
      <c r="A170" t="s">
        <v>7</v>
      </c>
      <c r="B170" t="s">
        <v>8</v>
      </c>
      <c r="C170" s="4">
        <v>467.7</v>
      </c>
      <c r="D170" t="s">
        <v>10</v>
      </c>
      <c r="E170" s="4">
        <v>0.94</v>
      </c>
      <c r="F170" t="s">
        <v>11</v>
      </c>
      <c r="G170" s="5">
        <v>13.7</v>
      </c>
      <c r="H170" s="5">
        <v>17.100000000000001</v>
      </c>
      <c r="I170" s="5">
        <v>-1.8</v>
      </c>
    </row>
    <row r="171" spans="1:9" x14ac:dyDescent="0.2">
      <c r="A171" t="s">
        <v>7</v>
      </c>
      <c r="B171" t="s">
        <v>8</v>
      </c>
      <c r="C171" s="4">
        <v>349.3</v>
      </c>
      <c r="D171" t="s">
        <v>10</v>
      </c>
      <c r="E171" s="4">
        <v>1.37</v>
      </c>
      <c r="F171" t="s">
        <v>11</v>
      </c>
      <c r="G171" s="5">
        <v>-3</v>
      </c>
      <c r="H171" s="5">
        <v>31.3</v>
      </c>
      <c r="I171" s="5">
        <v>-26.5</v>
      </c>
    </row>
    <row r="172" spans="1:9" x14ac:dyDescent="0.2">
      <c r="A172" t="s">
        <v>7</v>
      </c>
      <c r="B172" t="s">
        <v>8</v>
      </c>
      <c r="C172" s="4">
        <v>582.4</v>
      </c>
      <c r="D172" t="s">
        <v>13</v>
      </c>
      <c r="E172" s="4">
        <v>1.43</v>
      </c>
      <c r="F172" t="s">
        <v>11</v>
      </c>
      <c r="G172" s="5">
        <v>6.8</v>
      </c>
      <c r="H172" s="5">
        <v>14.9</v>
      </c>
      <c r="I172" s="5">
        <v>-5.7</v>
      </c>
    </row>
    <row r="173" spans="1:9" x14ac:dyDescent="0.2">
      <c r="A173" t="s">
        <v>7</v>
      </c>
      <c r="B173" t="s">
        <v>8</v>
      </c>
      <c r="C173" s="4">
        <v>416.2</v>
      </c>
      <c r="D173" t="s">
        <v>13</v>
      </c>
      <c r="E173" s="4">
        <v>1.37</v>
      </c>
      <c r="F173" t="s">
        <v>11</v>
      </c>
      <c r="G173" s="5">
        <v>3.7</v>
      </c>
      <c r="H173" s="5">
        <v>9.1</v>
      </c>
      <c r="I173" s="5">
        <v>-9.1999999999999993</v>
      </c>
    </row>
    <row r="174" spans="1:9" x14ac:dyDescent="0.2">
      <c r="A174" t="s">
        <v>7</v>
      </c>
      <c r="B174" t="s">
        <v>8</v>
      </c>
      <c r="C174" s="4">
        <v>2201.1999999999998</v>
      </c>
      <c r="D174" t="s">
        <v>13</v>
      </c>
      <c r="E174" s="4">
        <v>1.07</v>
      </c>
      <c r="F174" t="s">
        <v>11</v>
      </c>
      <c r="G174" s="5">
        <v>8.8000000000000007</v>
      </c>
      <c r="H174" s="5">
        <v>16.100000000000001</v>
      </c>
      <c r="I174" s="5">
        <v>-2.1</v>
      </c>
    </row>
    <row r="175" spans="1:9" x14ac:dyDescent="0.2">
      <c r="A175" t="s">
        <v>7</v>
      </c>
      <c r="B175" t="s">
        <v>8</v>
      </c>
      <c r="C175" s="4">
        <v>6943.9</v>
      </c>
      <c r="D175" t="s">
        <v>13</v>
      </c>
      <c r="E175" s="4">
        <v>1.08</v>
      </c>
      <c r="F175" t="s">
        <v>11</v>
      </c>
      <c r="G175" s="5">
        <v>5.5</v>
      </c>
      <c r="H175" s="5">
        <v>11.3</v>
      </c>
      <c r="I175" s="5">
        <v>-4.7</v>
      </c>
    </row>
    <row r="176" spans="1:9" x14ac:dyDescent="0.2">
      <c r="A176" t="s">
        <v>7</v>
      </c>
      <c r="B176" t="s">
        <v>8</v>
      </c>
      <c r="C176" s="4">
        <v>55.8</v>
      </c>
      <c r="D176" t="s">
        <v>10</v>
      </c>
      <c r="E176" s="4">
        <v>1.77</v>
      </c>
      <c r="F176" t="s">
        <v>9</v>
      </c>
      <c r="G176" s="5">
        <v>10.6</v>
      </c>
      <c r="H176" s="5">
        <v>12.4</v>
      </c>
      <c r="I176" s="5">
        <v>-2.5</v>
      </c>
    </row>
    <row r="177" spans="1:9" x14ac:dyDescent="0.2">
      <c r="A177" t="s">
        <v>7</v>
      </c>
      <c r="B177" t="s">
        <v>8</v>
      </c>
      <c r="C177" s="4">
        <v>385.8</v>
      </c>
      <c r="D177" t="s">
        <v>10</v>
      </c>
      <c r="E177" s="4">
        <v>1.1399999999999999</v>
      </c>
      <c r="F177" t="s">
        <v>9</v>
      </c>
      <c r="G177" s="5">
        <v>11.3</v>
      </c>
      <c r="H177" s="5">
        <v>16.2</v>
      </c>
      <c r="I177" s="5">
        <v>0.8</v>
      </c>
    </row>
    <row r="178" spans="1:9" x14ac:dyDescent="0.2">
      <c r="A178" t="s">
        <v>7</v>
      </c>
      <c r="B178" t="s">
        <v>8</v>
      </c>
      <c r="C178" s="4">
        <v>208.9</v>
      </c>
      <c r="D178" t="s">
        <v>10</v>
      </c>
      <c r="E178" s="4">
        <v>1.49</v>
      </c>
      <c r="F178" t="s">
        <v>11</v>
      </c>
      <c r="G178" s="5">
        <v>11.3</v>
      </c>
      <c r="H178" s="5">
        <v>21.6</v>
      </c>
      <c r="I178" s="5">
        <v>0.7</v>
      </c>
    </row>
    <row r="179" spans="1:9" x14ac:dyDescent="0.2">
      <c r="A179" t="s">
        <v>7</v>
      </c>
      <c r="B179" t="s">
        <v>8</v>
      </c>
      <c r="C179" s="4">
        <v>130.69999999999999</v>
      </c>
      <c r="D179" t="s">
        <v>10</v>
      </c>
      <c r="E179" s="4">
        <v>1.17</v>
      </c>
      <c r="F179" t="s">
        <v>9</v>
      </c>
      <c r="G179" s="5">
        <v>7.5</v>
      </c>
      <c r="H179" s="5">
        <v>12.4</v>
      </c>
      <c r="I179" s="5">
        <v>-3.9</v>
      </c>
    </row>
    <row r="180" spans="1:9" x14ac:dyDescent="0.2">
      <c r="A180" t="s">
        <v>7</v>
      </c>
      <c r="B180" t="s">
        <v>8</v>
      </c>
      <c r="C180" s="4">
        <v>576</v>
      </c>
      <c r="D180" t="s">
        <v>10</v>
      </c>
      <c r="E180" s="4">
        <v>1.67</v>
      </c>
      <c r="F180" t="s">
        <v>11</v>
      </c>
      <c r="G180" s="5">
        <v>-3</v>
      </c>
      <c r="H180" s="5">
        <v>30.5</v>
      </c>
      <c r="I180" s="5">
        <v>26.5</v>
      </c>
    </row>
    <row r="181" spans="1:9" x14ac:dyDescent="0.2">
      <c r="A181" t="s">
        <v>7</v>
      </c>
      <c r="B181" t="s">
        <v>8</v>
      </c>
      <c r="C181" s="4">
        <v>1047.8</v>
      </c>
      <c r="D181" t="s">
        <v>10</v>
      </c>
      <c r="E181" s="4">
        <v>1.2</v>
      </c>
      <c r="F181" t="s">
        <v>11</v>
      </c>
      <c r="G181" s="5">
        <v>1.3</v>
      </c>
      <c r="H181" s="5">
        <v>17.600000000000001</v>
      </c>
      <c r="I181" s="5">
        <v>-8.1999999999999993</v>
      </c>
    </row>
    <row r="182" spans="1:9" x14ac:dyDescent="0.2">
      <c r="A182" t="s">
        <v>7</v>
      </c>
      <c r="B182" t="s">
        <v>8</v>
      </c>
      <c r="C182" s="4">
        <v>606.79999999999995</v>
      </c>
      <c r="D182" t="s">
        <v>10</v>
      </c>
      <c r="E182" s="4">
        <v>0.75</v>
      </c>
      <c r="F182" t="s">
        <v>9</v>
      </c>
      <c r="G182" s="5">
        <v>9.4</v>
      </c>
      <c r="H182" s="5">
        <v>16.8</v>
      </c>
      <c r="I182" s="5">
        <v>1.1000000000000001</v>
      </c>
    </row>
    <row r="183" spans="1:9" x14ac:dyDescent="0.2">
      <c r="A183" t="s">
        <v>7</v>
      </c>
      <c r="B183" t="s">
        <v>8</v>
      </c>
      <c r="C183" s="4">
        <v>113.1</v>
      </c>
      <c r="D183" t="s">
        <v>10</v>
      </c>
      <c r="E183" s="4">
        <v>1.1499999999999999</v>
      </c>
      <c r="F183" t="s">
        <v>9</v>
      </c>
      <c r="G183" s="5">
        <v>7.4</v>
      </c>
      <c r="H183" s="5">
        <v>12.6</v>
      </c>
      <c r="I183" s="5">
        <v>0.4</v>
      </c>
    </row>
    <row r="184" spans="1:9" x14ac:dyDescent="0.2">
      <c r="A184" t="s">
        <v>7</v>
      </c>
      <c r="B184" t="s">
        <v>8</v>
      </c>
      <c r="C184" s="4">
        <v>385.8</v>
      </c>
      <c r="D184" t="s">
        <v>13</v>
      </c>
      <c r="E184" s="4">
        <v>1.27</v>
      </c>
      <c r="F184" t="s">
        <v>9</v>
      </c>
      <c r="G184" s="5">
        <v>9.5</v>
      </c>
      <c r="H184" s="5">
        <v>12.4</v>
      </c>
      <c r="I184" s="5">
        <v>-1.8</v>
      </c>
    </row>
    <row r="185" spans="1:9" x14ac:dyDescent="0.2">
      <c r="A185" t="s">
        <v>7</v>
      </c>
      <c r="B185" t="s">
        <v>8</v>
      </c>
      <c r="C185" s="4">
        <v>2266</v>
      </c>
      <c r="D185" t="s">
        <v>13</v>
      </c>
      <c r="E185" s="4">
        <v>1.19</v>
      </c>
      <c r="F185" t="s">
        <v>11</v>
      </c>
      <c r="G185" s="5">
        <v>8.4</v>
      </c>
      <c r="H185" s="5">
        <v>12.4</v>
      </c>
      <c r="I185" s="5">
        <v>-5.5</v>
      </c>
    </row>
    <row r="186" spans="1:9" x14ac:dyDescent="0.2">
      <c r="A186" t="s">
        <v>7</v>
      </c>
      <c r="B186" t="s">
        <v>8</v>
      </c>
      <c r="C186" s="4">
        <v>5950.1</v>
      </c>
      <c r="D186" t="s">
        <v>13</v>
      </c>
      <c r="E186" s="4">
        <v>0.95</v>
      </c>
      <c r="F186" t="s">
        <v>9</v>
      </c>
      <c r="G186" s="5">
        <v>0.9</v>
      </c>
      <c r="H186" s="5">
        <v>9</v>
      </c>
      <c r="I186" s="5">
        <v>-3</v>
      </c>
    </row>
    <row r="187" spans="1:9" x14ac:dyDescent="0.2">
      <c r="A187" t="s">
        <v>7</v>
      </c>
      <c r="B187" t="s">
        <v>8</v>
      </c>
      <c r="C187" s="4">
        <v>418.9</v>
      </c>
      <c r="D187" t="s">
        <v>13</v>
      </c>
      <c r="E187" s="4">
        <v>1.1299999999999999</v>
      </c>
      <c r="F187" t="s">
        <v>9</v>
      </c>
      <c r="G187" s="5">
        <v>7.2</v>
      </c>
      <c r="H187" s="5">
        <v>16.8</v>
      </c>
      <c r="I187" s="5">
        <v>0.5</v>
      </c>
    </row>
    <row r="188" spans="1:9" x14ac:dyDescent="0.2">
      <c r="A188" t="s">
        <v>7</v>
      </c>
      <c r="B188" t="s">
        <v>8</v>
      </c>
      <c r="C188" s="4">
        <v>903.2</v>
      </c>
      <c r="D188" t="s">
        <v>13</v>
      </c>
      <c r="E188" s="4">
        <v>0.81</v>
      </c>
      <c r="F188" t="s">
        <v>11</v>
      </c>
      <c r="G188" s="5">
        <v>8.5</v>
      </c>
      <c r="H188" s="5">
        <v>13.8</v>
      </c>
      <c r="I188" s="5">
        <v>-3.7</v>
      </c>
    </row>
    <row r="189" spans="1:9" x14ac:dyDescent="0.2">
      <c r="A189" t="s">
        <v>7</v>
      </c>
      <c r="B189" t="s">
        <v>8</v>
      </c>
      <c r="C189" s="4">
        <v>340</v>
      </c>
      <c r="D189" t="s">
        <v>10</v>
      </c>
      <c r="E189" s="4">
        <v>1.06</v>
      </c>
      <c r="F189" t="s">
        <v>11</v>
      </c>
      <c r="G189" s="5">
        <v>8.1999999999999993</v>
      </c>
      <c r="H189" s="5">
        <v>12.2</v>
      </c>
      <c r="I189" s="5">
        <v>-5.0999999999999996</v>
      </c>
    </row>
    <row r="190" spans="1:9" x14ac:dyDescent="0.2">
      <c r="A190" t="s">
        <v>7</v>
      </c>
      <c r="B190" t="s">
        <v>8</v>
      </c>
      <c r="C190" s="4">
        <v>379.9</v>
      </c>
      <c r="D190" t="s">
        <v>13</v>
      </c>
      <c r="E190" s="4">
        <v>1.3</v>
      </c>
      <c r="F190" t="s">
        <v>9</v>
      </c>
      <c r="G190" s="5">
        <v>3.8</v>
      </c>
      <c r="H190" s="5">
        <v>10.5</v>
      </c>
      <c r="I190" s="5">
        <v>-1.9</v>
      </c>
    </row>
    <row r="191" spans="1:9" x14ac:dyDescent="0.2">
      <c r="A191" t="s">
        <v>7</v>
      </c>
      <c r="B191" t="s">
        <v>8</v>
      </c>
      <c r="C191" s="4">
        <v>397.9</v>
      </c>
      <c r="D191" t="s">
        <v>13</v>
      </c>
      <c r="E191" s="4">
        <v>1.36</v>
      </c>
      <c r="F191" t="s">
        <v>11</v>
      </c>
      <c r="G191" s="5">
        <v>5.7</v>
      </c>
      <c r="H191" s="5">
        <v>13.6</v>
      </c>
      <c r="I191" s="5">
        <v>-5.5</v>
      </c>
    </row>
    <row r="192" spans="1:9" x14ac:dyDescent="0.2">
      <c r="A192" t="s">
        <v>7</v>
      </c>
      <c r="B192" t="s">
        <v>8</v>
      </c>
      <c r="C192" s="4">
        <v>71</v>
      </c>
      <c r="D192" t="s">
        <v>13</v>
      </c>
      <c r="E192" s="4">
        <v>0.65</v>
      </c>
      <c r="F192" t="s">
        <v>9</v>
      </c>
      <c r="G192" s="5">
        <v>3.1</v>
      </c>
      <c r="H192" s="5">
        <v>10.5</v>
      </c>
      <c r="I192" s="5">
        <v>-2.4</v>
      </c>
    </row>
    <row r="193" spans="1:9" x14ac:dyDescent="0.2">
      <c r="A193" t="s">
        <v>7</v>
      </c>
      <c r="B193" t="s">
        <v>8</v>
      </c>
      <c r="C193" s="4">
        <v>76.8</v>
      </c>
      <c r="D193" t="s">
        <v>10</v>
      </c>
      <c r="E193" s="4">
        <v>1</v>
      </c>
      <c r="F193" t="s">
        <v>11</v>
      </c>
      <c r="G193" s="5">
        <v>9.6</v>
      </c>
      <c r="H193" s="5">
        <v>16</v>
      </c>
      <c r="I193" s="5">
        <v>-4.8</v>
      </c>
    </row>
    <row r="194" spans="1:9" x14ac:dyDescent="0.2">
      <c r="A194" t="s">
        <v>7</v>
      </c>
      <c r="B194" t="s">
        <v>8</v>
      </c>
      <c r="C194" s="4">
        <v>101.2</v>
      </c>
      <c r="D194" t="s">
        <v>13</v>
      </c>
      <c r="E194" s="4">
        <v>1.19</v>
      </c>
      <c r="F194" t="s">
        <v>11</v>
      </c>
      <c r="G194" s="5">
        <v>2.1</v>
      </c>
      <c r="H194" s="5">
        <v>11.9</v>
      </c>
      <c r="I194" s="5">
        <v>-4.8</v>
      </c>
    </row>
    <row r="195" spans="1:9" x14ac:dyDescent="0.2">
      <c r="A195" t="s">
        <v>7</v>
      </c>
      <c r="B195" t="s">
        <v>8</v>
      </c>
      <c r="C195" s="4">
        <v>159.80000000000001</v>
      </c>
      <c r="D195" t="s">
        <v>13</v>
      </c>
      <c r="E195" s="4">
        <v>1.04</v>
      </c>
      <c r="F195" t="s">
        <v>9</v>
      </c>
      <c r="G195" s="5">
        <v>-2.6</v>
      </c>
      <c r="H195" s="5">
        <v>6.7</v>
      </c>
      <c r="I195" s="5">
        <v>-4.3</v>
      </c>
    </row>
    <row r="196" spans="1:9" x14ac:dyDescent="0.2">
      <c r="A196" t="s">
        <v>7</v>
      </c>
      <c r="B196" t="s">
        <v>8</v>
      </c>
      <c r="C196" s="4">
        <v>2038.8</v>
      </c>
      <c r="D196" t="s">
        <v>13</v>
      </c>
      <c r="E196" s="4">
        <v>1.1499999999999999</v>
      </c>
      <c r="F196" t="s">
        <v>11</v>
      </c>
      <c r="G196" s="5">
        <v>5.0999999999999996</v>
      </c>
      <c r="H196" s="5">
        <v>15.6</v>
      </c>
      <c r="I196" s="5">
        <v>0.1</v>
      </c>
    </row>
    <row r="197" spans="1:9" x14ac:dyDescent="0.2">
      <c r="A197" t="s">
        <v>7</v>
      </c>
      <c r="B197" t="s">
        <v>8</v>
      </c>
      <c r="C197" s="4">
        <v>196.3</v>
      </c>
      <c r="D197" t="s">
        <v>10</v>
      </c>
      <c r="E197" s="4">
        <v>1.98</v>
      </c>
      <c r="F197" t="s">
        <v>11</v>
      </c>
      <c r="G197" s="5">
        <v>15.4</v>
      </c>
      <c r="H197" s="5">
        <v>18.3</v>
      </c>
      <c r="I197" s="5">
        <v>-2.6</v>
      </c>
    </row>
    <row r="198" spans="1:9" x14ac:dyDescent="0.2">
      <c r="A198" t="s">
        <v>7</v>
      </c>
      <c r="B198" t="s">
        <v>8</v>
      </c>
      <c r="C198" s="4">
        <v>54.2</v>
      </c>
      <c r="D198" t="s">
        <v>10</v>
      </c>
      <c r="E198" s="4">
        <v>2.23</v>
      </c>
      <c r="F198" t="s">
        <v>9</v>
      </c>
      <c r="G198" s="5">
        <v>1.5</v>
      </c>
      <c r="H198" s="5">
        <v>8.6999999999999993</v>
      </c>
      <c r="I198" s="5">
        <v>-4.3</v>
      </c>
    </row>
    <row r="199" spans="1:9" x14ac:dyDescent="0.2">
      <c r="A199" t="s">
        <v>7</v>
      </c>
      <c r="B199" t="s">
        <v>8</v>
      </c>
      <c r="C199" s="4">
        <v>298.7</v>
      </c>
      <c r="D199" t="s">
        <v>10</v>
      </c>
      <c r="E199" s="4">
        <v>2.44</v>
      </c>
      <c r="F199" t="s">
        <v>9</v>
      </c>
      <c r="G199" s="5">
        <v>5.8</v>
      </c>
      <c r="H199" s="5">
        <v>16</v>
      </c>
      <c r="I199" s="5">
        <v>0.4</v>
      </c>
    </row>
    <row r="200" spans="1:9" x14ac:dyDescent="0.2">
      <c r="A200" t="s">
        <v>7</v>
      </c>
      <c r="B200" t="s">
        <v>8</v>
      </c>
      <c r="C200" s="4">
        <v>159.80000000000001</v>
      </c>
      <c r="D200" t="s">
        <v>10</v>
      </c>
      <c r="E200" s="4">
        <v>2.67</v>
      </c>
      <c r="F200" t="s">
        <v>11</v>
      </c>
      <c r="G200" s="5">
        <v>2.1</v>
      </c>
      <c r="H200" s="5">
        <v>9</v>
      </c>
      <c r="I200" s="5">
        <v>-8.9</v>
      </c>
    </row>
    <row r="201" spans="1:9" x14ac:dyDescent="0.2">
      <c r="A201" t="s">
        <v>7</v>
      </c>
      <c r="B201" t="s">
        <v>8</v>
      </c>
      <c r="C201" s="4">
        <v>138.80000000000001</v>
      </c>
      <c r="D201" t="s">
        <v>10</v>
      </c>
      <c r="E201" s="4">
        <v>0.21</v>
      </c>
      <c r="F201" t="s">
        <v>11</v>
      </c>
      <c r="G201" s="5">
        <v>3.1</v>
      </c>
      <c r="H201" s="5">
        <v>11.5</v>
      </c>
      <c r="I201" s="5">
        <v>-6.8</v>
      </c>
    </row>
    <row r="202" spans="1:9" x14ac:dyDescent="0.2">
      <c r="A202" t="s">
        <v>7</v>
      </c>
      <c r="B202" t="s">
        <v>8</v>
      </c>
      <c r="C202" s="4">
        <v>57.2</v>
      </c>
      <c r="D202" t="s">
        <v>13</v>
      </c>
      <c r="E202" s="4">
        <v>1.59</v>
      </c>
      <c r="F202" t="s">
        <v>11</v>
      </c>
      <c r="G202" s="5">
        <v>1.6</v>
      </c>
      <c r="H202" s="5">
        <v>10.3</v>
      </c>
      <c r="I202" s="5">
        <v>-5.5</v>
      </c>
    </row>
    <row r="203" spans="1:9" x14ac:dyDescent="0.2">
      <c r="A203" t="s">
        <v>7</v>
      </c>
      <c r="B203" t="s">
        <v>8</v>
      </c>
      <c r="C203" s="4">
        <v>769.2</v>
      </c>
      <c r="D203" t="s">
        <v>13</v>
      </c>
      <c r="E203" s="4">
        <v>1.58</v>
      </c>
      <c r="F203" t="s">
        <v>9</v>
      </c>
      <c r="G203" s="5">
        <v>6.3</v>
      </c>
      <c r="H203" s="5">
        <v>15.1</v>
      </c>
      <c r="I203" s="5">
        <v>-0.1</v>
      </c>
    </row>
    <row r="204" spans="1:9" x14ac:dyDescent="0.2">
      <c r="A204" t="s">
        <v>7</v>
      </c>
      <c r="B204" t="s">
        <v>8</v>
      </c>
      <c r="C204" s="4">
        <v>7842.1</v>
      </c>
      <c r="D204" t="s">
        <v>10</v>
      </c>
      <c r="E204" s="4">
        <v>0.88</v>
      </c>
      <c r="F204" t="s">
        <v>9</v>
      </c>
      <c r="G204" s="5">
        <v>5.9</v>
      </c>
      <c r="H204" s="5">
        <v>14.5</v>
      </c>
      <c r="I204" s="5">
        <v>-0.5</v>
      </c>
    </row>
    <row r="205" spans="1:9" x14ac:dyDescent="0.2">
      <c r="A205" t="s">
        <v>7</v>
      </c>
      <c r="B205" t="s">
        <v>8</v>
      </c>
      <c r="C205" s="4">
        <v>10749.2</v>
      </c>
      <c r="D205" t="s">
        <v>10</v>
      </c>
      <c r="E205" s="4">
        <v>0.74</v>
      </c>
      <c r="F205" t="s">
        <v>9</v>
      </c>
      <c r="G205" s="5">
        <v>6.6</v>
      </c>
      <c r="H205" s="5">
        <v>15.5</v>
      </c>
      <c r="I205" s="5">
        <v>1.4</v>
      </c>
    </row>
    <row r="206" spans="1:9" x14ac:dyDescent="0.2">
      <c r="A206" t="s">
        <v>7</v>
      </c>
      <c r="B206" t="s">
        <v>8</v>
      </c>
      <c r="C206" s="4">
        <v>873</v>
      </c>
      <c r="D206" t="s">
        <v>10</v>
      </c>
      <c r="E206" s="4">
        <v>0.92</v>
      </c>
      <c r="F206" t="s">
        <v>11</v>
      </c>
      <c r="G206" s="5">
        <v>4.3</v>
      </c>
      <c r="H206" s="5">
        <v>16.2</v>
      </c>
      <c r="I206" s="5">
        <v>-0.3</v>
      </c>
    </row>
    <row r="207" spans="1:9" x14ac:dyDescent="0.2">
      <c r="A207" t="s">
        <v>7</v>
      </c>
      <c r="B207" t="s">
        <v>8</v>
      </c>
      <c r="C207" s="4">
        <v>71.8</v>
      </c>
      <c r="D207" t="s">
        <v>10</v>
      </c>
      <c r="E207" s="4">
        <v>1.01</v>
      </c>
      <c r="F207" t="s">
        <v>9</v>
      </c>
      <c r="G207" s="5">
        <v>1.9</v>
      </c>
      <c r="H207" s="5">
        <v>11.1</v>
      </c>
      <c r="I207" s="5">
        <v>-2.1</v>
      </c>
    </row>
    <row r="208" spans="1:9" x14ac:dyDescent="0.2">
      <c r="A208" t="s">
        <v>7</v>
      </c>
      <c r="B208" t="s">
        <v>8</v>
      </c>
      <c r="C208" s="4">
        <v>472</v>
      </c>
      <c r="D208" t="s">
        <v>13</v>
      </c>
      <c r="E208" s="4">
        <v>1.6</v>
      </c>
      <c r="F208" t="s">
        <v>11</v>
      </c>
      <c r="G208" s="5">
        <v>9.5</v>
      </c>
      <c r="H208" s="5">
        <v>18.3</v>
      </c>
      <c r="I208" s="5">
        <v>-3.8</v>
      </c>
    </row>
    <row r="209" spans="1:9" x14ac:dyDescent="0.2">
      <c r="A209" t="s">
        <v>7</v>
      </c>
      <c r="B209" t="s">
        <v>8</v>
      </c>
      <c r="C209" s="4">
        <v>75.3</v>
      </c>
      <c r="D209" t="s">
        <v>13</v>
      </c>
      <c r="E209" s="4">
        <v>1.5</v>
      </c>
      <c r="F209" t="s">
        <v>9</v>
      </c>
      <c r="G209" s="5">
        <v>15.3</v>
      </c>
      <c r="H209" s="5">
        <v>19.5</v>
      </c>
      <c r="I209" s="5">
        <v>1.5</v>
      </c>
    </row>
    <row r="210" spans="1:9" x14ac:dyDescent="0.2">
      <c r="A210" t="s">
        <v>7</v>
      </c>
      <c r="B210" t="s">
        <v>8</v>
      </c>
      <c r="C210" s="4">
        <v>3312.6</v>
      </c>
      <c r="D210" t="s">
        <v>10</v>
      </c>
      <c r="E210" s="4">
        <v>0.86</v>
      </c>
      <c r="F210" t="s">
        <v>11</v>
      </c>
      <c r="G210" s="5">
        <v>3.7</v>
      </c>
      <c r="H210" s="5">
        <v>20.7</v>
      </c>
      <c r="I210" s="5">
        <v>-0.2</v>
      </c>
    </row>
    <row r="211" spans="1:9" x14ac:dyDescent="0.2">
      <c r="A211" t="s">
        <v>7</v>
      </c>
      <c r="B211" t="s">
        <v>8</v>
      </c>
      <c r="C211" s="4">
        <v>560.1</v>
      </c>
      <c r="D211" t="s">
        <v>10</v>
      </c>
      <c r="E211" s="4">
        <v>0.45</v>
      </c>
      <c r="F211" t="s">
        <v>11</v>
      </c>
      <c r="G211" s="5">
        <v>5.2</v>
      </c>
      <c r="H211" s="5">
        <v>12.7</v>
      </c>
      <c r="I211" s="5">
        <v>-5.0999999999999996</v>
      </c>
    </row>
    <row r="212" spans="1:9" x14ac:dyDescent="0.2">
      <c r="A212" t="s">
        <v>7</v>
      </c>
      <c r="B212" t="s">
        <v>8</v>
      </c>
      <c r="C212" s="4">
        <v>52.7</v>
      </c>
      <c r="D212" t="s">
        <v>13</v>
      </c>
      <c r="E212" s="4">
        <v>1.6</v>
      </c>
      <c r="F212" t="s">
        <v>11</v>
      </c>
      <c r="G212" s="5">
        <v>3.4</v>
      </c>
      <c r="H212" s="5">
        <v>10.4</v>
      </c>
      <c r="I212" s="5">
        <v>-6</v>
      </c>
    </row>
    <row r="213" spans="1:9" x14ac:dyDescent="0.2">
      <c r="A213" t="s">
        <v>7</v>
      </c>
      <c r="B213" t="s">
        <v>8</v>
      </c>
      <c r="C213" s="4">
        <v>88.7</v>
      </c>
      <c r="D213" t="s">
        <v>13</v>
      </c>
      <c r="E213" s="4">
        <v>1.68</v>
      </c>
      <c r="F213" t="s">
        <v>11</v>
      </c>
      <c r="G213" s="5">
        <v>9.1</v>
      </c>
      <c r="H213" s="5">
        <v>18.3</v>
      </c>
      <c r="I213" s="5">
        <v>10</v>
      </c>
    </row>
    <row r="214" spans="1:9" x14ac:dyDescent="0.2">
      <c r="A214" t="s">
        <v>7</v>
      </c>
      <c r="B214" t="s">
        <v>8</v>
      </c>
      <c r="C214" s="4">
        <v>614.5</v>
      </c>
      <c r="D214" t="s">
        <v>13</v>
      </c>
      <c r="E214" s="4">
        <v>1.26</v>
      </c>
      <c r="F214" t="s">
        <v>11</v>
      </c>
      <c r="G214" s="5">
        <v>16.399999999999999</v>
      </c>
      <c r="H214" s="5">
        <v>22.7</v>
      </c>
      <c r="I214" s="5">
        <v>0.7</v>
      </c>
    </row>
    <row r="215" spans="1:9" x14ac:dyDescent="0.2">
      <c r="A215" t="s">
        <v>7</v>
      </c>
      <c r="B215" t="s">
        <v>8</v>
      </c>
      <c r="C215" s="4">
        <v>353.7</v>
      </c>
      <c r="D215" t="s">
        <v>10</v>
      </c>
      <c r="E215" s="4">
        <v>1.29</v>
      </c>
      <c r="F215" t="s">
        <v>11</v>
      </c>
      <c r="G215" s="5">
        <v>16</v>
      </c>
      <c r="H215" s="5">
        <v>20.399999999999999</v>
      </c>
      <c r="I215" s="5">
        <v>1.7</v>
      </c>
    </row>
    <row r="216" spans="1:9" x14ac:dyDescent="0.2">
      <c r="A216" t="s">
        <v>7</v>
      </c>
      <c r="B216" t="s">
        <v>8</v>
      </c>
      <c r="C216" s="4">
        <v>850</v>
      </c>
      <c r="D216" t="s">
        <v>10</v>
      </c>
      <c r="E216" s="4">
        <v>0.97</v>
      </c>
      <c r="F216" t="s">
        <v>11</v>
      </c>
      <c r="G216" s="5">
        <v>5.4</v>
      </c>
      <c r="H216" s="5">
        <v>14.2</v>
      </c>
      <c r="I216" s="5">
        <v>-4.0999999999999996</v>
      </c>
    </row>
    <row r="217" spans="1:9" x14ac:dyDescent="0.2">
      <c r="A217" t="s">
        <v>7</v>
      </c>
      <c r="B217" t="s">
        <v>8</v>
      </c>
      <c r="C217" s="4">
        <v>1139.4000000000001</v>
      </c>
      <c r="D217" t="s">
        <v>10</v>
      </c>
      <c r="E217" s="4">
        <v>1.02</v>
      </c>
      <c r="F217" t="s">
        <v>11</v>
      </c>
      <c r="G217" s="5">
        <v>7.2</v>
      </c>
      <c r="H217" s="5">
        <v>16.600000000000001</v>
      </c>
      <c r="I217" s="5">
        <v>-6</v>
      </c>
    </row>
    <row r="218" spans="1:9" x14ac:dyDescent="0.2">
      <c r="A218" t="s">
        <v>7</v>
      </c>
      <c r="B218" t="s">
        <v>8</v>
      </c>
      <c r="C218" s="4">
        <v>244.8</v>
      </c>
      <c r="D218" t="s">
        <v>10</v>
      </c>
      <c r="E218" s="4">
        <v>1.45</v>
      </c>
      <c r="F218" t="s">
        <v>11</v>
      </c>
      <c r="G218" s="5">
        <v>10.7</v>
      </c>
      <c r="H218" s="5">
        <v>16.7</v>
      </c>
      <c r="I218" s="5">
        <v>-5.5</v>
      </c>
    </row>
    <row r="219" spans="1:9" x14ac:dyDescent="0.2">
      <c r="A219" t="s">
        <v>7</v>
      </c>
      <c r="B219" t="s">
        <v>8</v>
      </c>
      <c r="C219" s="4">
        <v>966.7</v>
      </c>
      <c r="D219" t="s">
        <v>10</v>
      </c>
      <c r="E219" s="4">
        <v>1</v>
      </c>
      <c r="F219" t="s">
        <v>11</v>
      </c>
      <c r="G219" s="5">
        <v>9.6999999999999993</v>
      </c>
      <c r="H219" s="5">
        <v>15.5</v>
      </c>
      <c r="I219" s="5">
        <v>-4.3</v>
      </c>
    </row>
    <row r="220" spans="1:9" x14ac:dyDescent="0.2">
      <c r="A220" t="s">
        <v>7</v>
      </c>
      <c r="B220" t="s">
        <v>8</v>
      </c>
      <c r="C220" s="4">
        <v>133.80000000000001</v>
      </c>
      <c r="D220" t="s">
        <v>10</v>
      </c>
      <c r="E220" s="4">
        <v>0.8</v>
      </c>
      <c r="F220" t="s">
        <v>11</v>
      </c>
      <c r="G220" s="5">
        <v>1</v>
      </c>
      <c r="H220" s="5">
        <v>18</v>
      </c>
      <c r="I220" s="5">
        <v>-7.5</v>
      </c>
    </row>
    <row r="221" spans="1:9" x14ac:dyDescent="0.2">
      <c r="A221" t="s">
        <v>7</v>
      </c>
      <c r="B221" t="s">
        <v>8</v>
      </c>
      <c r="C221" s="4">
        <v>218.1</v>
      </c>
      <c r="D221" t="s">
        <v>10</v>
      </c>
      <c r="E221" s="4">
        <v>1.1299999999999999</v>
      </c>
      <c r="F221" t="s">
        <v>9</v>
      </c>
      <c r="G221" s="5">
        <v>10.4</v>
      </c>
      <c r="H221" s="5">
        <v>12.9</v>
      </c>
      <c r="I221" s="5">
        <v>-1.3</v>
      </c>
    </row>
    <row r="222" spans="1:9" x14ac:dyDescent="0.2">
      <c r="A222" t="s">
        <v>7</v>
      </c>
      <c r="B222" t="s">
        <v>8</v>
      </c>
      <c r="C222" s="4">
        <v>307.89999999999998</v>
      </c>
      <c r="D222" t="s">
        <v>10</v>
      </c>
      <c r="E222" s="4">
        <v>1.1599999999999999</v>
      </c>
      <c r="F222" t="s">
        <v>11</v>
      </c>
      <c r="G222" s="5">
        <v>10.3</v>
      </c>
      <c r="H222" s="5">
        <v>11.5</v>
      </c>
      <c r="I222" s="5">
        <v>-2</v>
      </c>
    </row>
    <row r="223" spans="1:9" x14ac:dyDescent="0.2">
      <c r="A223" t="s">
        <v>7</v>
      </c>
      <c r="B223" t="s">
        <v>8</v>
      </c>
      <c r="C223" s="4">
        <v>3255.1</v>
      </c>
      <c r="D223" t="s">
        <v>13</v>
      </c>
      <c r="E223" s="4">
        <v>1.1399999999999999</v>
      </c>
      <c r="F223" t="s">
        <v>11</v>
      </c>
      <c r="G223" s="5">
        <v>7.7</v>
      </c>
      <c r="H223" s="5">
        <v>13.8</v>
      </c>
      <c r="I223" s="5">
        <v>-7.9</v>
      </c>
    </row>
    <row r="224" spans="1:9" x14ac:dyDescent="0.2">
      <c r="A224" t="s">
        <v>7</v>
      </c>
      <c r="B224" t="s">
        <v>8</v>
      </c>
      <c r="C224" s="4">
        <v>1153.4000000000001</v>
      </c>
      <c r="D224" t="s">
        <v>13</v>
      </c>
      <c r="E224" s="4">
        <v>1.1100000000000001</v>
      </c>
      <c r="F224" t="s">
        <v>11</v>
      </c>
      <c r="G224" s="5">
        <v>7.5</v>
      </c>
      <c r="H224" s="5">
        <v>11.8</v>
      </c>
      <c r="I224" s="5">
        <v>-4.8</v>
      </c>
    </row>
    <row r="225" spans="1:9" x14ac:dyDescent="0.2">
      <c r="A225" t="s">
        <v>7</v>
      </c>
      <c r="B225" t="s">
        <v>8</v>
      </c>
      <c r="C225" s="4">
        <v>188.6</v>
      </c>
      <c r="D225" t="s">
        <v>13</v>
      </c>
      <c r="E225" s="4">
        <v>1.5</v>
      </c>
      <c r="F225" t="s">
        <v>11</v>
      </c>
      <c r="G225" s="5">
        <v>15</v>
      </c>
      <c r="H225" s="5">
        <v>15</v>
      </c>
      <c r="I225" s="5">
        <v>-1.6</v>
      </c>
    </row>
    <row r="226" spans="1:9" x14ac:dyDescent="0.2">
      <c r="A226" t="s">
        <v>7</v>
      </c>
      <c r="B226" t="s">
        <v>8</v>
      </c>
      <c r="C226" s="4">
        <v>65.3</v>
      </c>
      <c r="D226" t="s">
        <v>10</v>
      </c>
      <c r="E226" s="4">
        <v>0.72</v>
      </c>
      <c r="F226" t="s">
        <v>9</v>
      </c>
      <c r="G226" s="5">
        <v>7.1</v>
      </c>
      <c r="H226" s="5">
        <v>12.6</v>
      </c>
      <c r="I226" s="5">
        <v>0</v>
      </c>
    </row>
    <row r="227" spans="1:9" x14ac:dyDescent="0.2">
      <c r="A227" t="s">
        <v>7</v>
      </c>
      <c r="B227" t="s">
        <v>8</v>
      </c>
      <c r="C227" s="4">
        <v>1499.4</v>
      </c>
      <c r="D227" t="s">
        <v>13</v>
      </c>
      <c r="E227" s="4">
        <v>0.99</v>
      </c>
      <c r="F227" t="s">
        <v>9</v>
      </c>
      <c r="G227" s="5">
        <v>15.4</v>
      </c>
      <c r="H227" s="5">
        <v>14.5</v>
      </c>
      <c r="I227" s="5">
        <v>-1.3</v>
      </c>
    </row>
    <row r="228" spans="1:9" x14ac:dyDescent="0.2">
      <c r="A228" t="s">
        <v>7</v>
      </c>
      <c r="B228" t="s">
        <v>8</v>
      </c>
      <c r="C228" s="4">
        <v>139.1</v>
      </c>
      <c r="D228" t="s">
        <v>10</v>
      </c>
      <c r="E228" s="4">
        <v>2.4500000000000002</v>
      </c>
      <c r="F228" t="s">
        <v>11</v>
      </c>
      <c r="G228" s="5">
        <v>4.4000000000000004</v>
      </c>
      <c r="H228" s="5">
        <v>12.9</v>
      </c>
      <c r="I228" s="5">
        <v>-8.6999999999999993</v>
      </c>
    </row>
    <row r="229" spans="1:9" x14ac:dyDescent="0.2">
      <c r="A229" t="s">
        <v>7</v>
      </c>
      <c r="B229" t="s">
        <v>8</v>
      </c>
      <c r="C229" s="4">
        <v>385.3</v>
      </c>
      <c r="D229" t="s">
        <v>10</v>
      </c>
      <c r="E229" s="4">
        <v>0.25</v>
      </c>
      <c r="F229" t="s">
        <v>11</v>
      </c>
      <c r="G229" s="5">
        <v>4.0999999999999996</v>
      </c>
      <c r="H229" s="5">
        <v>13.7</v>
      </c>
      <c r="I229" s="5">
        <v>-0.9</v>
      </c>
    </row>
    <row r="230" spans="1:9" x14ac:dyDescent="0.2">
      <c r="A230" t="s">
        <v>7</v>
      </c>
      <c r="B230" t="s">
        <v>8</v>
      </c>
      <c r="C230" s="4">
        <v>745.2</v>
      </c>
      <c r="D230" t="s">
        <v>10</v>
      </c>
      <c r="E230" s="4">
        <v>0.88</v>
      </c>
      <c r="F230" t="s">
        <v>11</v>
      </c>
      <c r="G230" s="5">
        <v>7.9</v>
      </c>
      <c r="H230" s="5">
        <v>16.3</v>
      </c>
      <c r="I230" s="5">
        <v>-4.5999999999999996</v>
      </c>
    </row>
    <row r="231" spans="1:9" x14ac:dyDescent="0.2">
      <c r="A231" t="s">
        <v>7</v>
      </c>
      <c r="B231" t="s">
        <v>8</v>
      </c>
      <c r="C231" s="4">
        <v>6756.8</v>
      </c>
      <c r="D231" t="s">
        <v>10</v>
      </c>
      <c r="E231" s="4">
        <v>0.22</v>
      </c>
      <c r="F231" t="s">
        <v>9</v>
      </c>
      <c r="G231" s="5">
        <v>5.0999999999999996</v>
      </c>
      <c r="H231" s="5">
        <v>12.4</v>
      </c>
      <c r="I231" s="5">
        <v>-1.2</v>
      </c>
    </row>
    <row r="232" spans="1:9" x14ac:dyDescent="0.2">
      <c r="A232" t="s">
        <v>7</v>
      </c>
      <c r="B232" t="s">
        <v>8</v>
      </c>
      <c r="C232" s="4">
        <v>4680.5</v>
      </c>
      <c r="D232" t="s">
        <v>10</v>
      </c>
      <c r="E232" s="4">
        <v>0.41</v>
      </c>
      <c r="F232" t="s">
        <v>11</v>
      </c>
      <c r="G232" s="5">
        <v>9.1</v>
      </c>
      <c r="H232" s="5">
        <v>17.2</v>
      </c>
      <c r="I232" s="5">
        <v>1.3</v>
      </c>
    </row>
    <row r="233" spans="1:9" x14ac:dyDescent="0.2">
      <c r="A233" t="s">
        <v>7</v>
      </c>
      <c r="B233" t="s">
        <v>8</v>
      </c>
      <c r="C233" s="4">
        <v>20761.900000000001</v>
      </c>
      <c r="D233" t="s">
        <v>13</v>
      </c>
      <c r="E233" s="4">
        <v>0.46</v>
      </c>
      <c r="F233" t="s">
        <v>11</v>
      </c>
      <c r="G233" s="5">
        <v>8.5</v>
      </c>
      <c r="H233" s="5">
        <v>20.9</v>
      </c>
      <c r="I233" s="5">
        <v>2.9</v>
      </c>
    </row>
    <row r="234" spans="1:9" x14ac:dyDescent="0.2">
      <c r="A234" t="s">
        <v>7</v>
      </c>
      <c r="B234" t="s">
        <v>8</v>
      </c>
      <c r="C234" s="4">
        <v>5074.7</v>
      </c>
      <c r="D234" t="s">
        <v>10</v>
      </c>
      <c r="E234" s="4">
        <v>0.55000000000000004</v>
      </c>
      <c r="F234" t="s">
        <v>11</v>
      </c>
      <c r="G234" s="5">
        <v>11.2</v>
      </c>
      <c r="H234" s="5">
        <v>14.5</v>
      </c>
      <c r="I234" s="5">
        <v>-8</v>
      </c>
    </row>
    <row r="235" spans="1:9" x14ac:dyDescent="0.2">
      <c r="A235" t="s">
        <v>7</v>
      </c>
      <c r="B235" t="s">
        <v>8</v>
      </c>
      <c r="C235" s="4">
        <v>2829.8</v>
      </c>
      <c r="D235" t="s">
        <v>10</v>
      </c>
      <c r="E235" s="4">
        <v>0.95</v>
      </c>
      <c r="F235" t="s">
        <v>11</v>
      </c>
      <c r="G235" s="5">
        <v>4.9000000000000004</v>
      </c>
      <c r="H235" s="5">
        <v>11.7</v>
      </c>
      <c r="I235" s="5">
        <v>-2.2000000000000002</v>
      </c>
    </row>
    <row r="236" spans="1:9" x14ac:dyDescent="0.2">
      <c r="A236" t="s">
        <v>7</v>
      </c>
      <c r="B236" t="s">
        <v>8</v>
      </c>
      <c r="C236" s="4">
        <v>1766.7</v>
      </c>
      <c r="D236" t="s">
        <v>13</v>
      </c>
      <c r="E236" s="4">
        <v>1.23</v>
      </c>
      <c r="F236" t="s">
        <v>11</v>
      </c>
      <c r="G236" s="5">
        <v>15.2</v>
      </c>
      <c r="H236" s="5">
        <v>16.5</v>
      </c>
      <c r="I236" s="5">
        <v>-1</v>
      </c>
    </row>
    <row r="237" spans="1:9" x14ac:dyDescent="0.2">
      <c r="A237" t="s">
        <v>7</v>
      </c>
      <c r="B237" t="s">
        <v>8</v>
      </c>
      <c r="C237" s="4">
        <v>65</v>
      </c>
      <c r="D237" t="s">
        <v>13</v>
      </c>
      <c r="E237" s="4">
        <v>1.34</v>
      </c>
      <c r="F237" t="s">
        <v>9</v>
      </c>
      <c r="G237" s="5">
        <v>10.3</v>
      </c>
      <c r="H237" s="5">
        <v>15.5</v>
      </c>
      <c r="I237" s="5">
        <v>0</v>
      </c>
    </row>
    <row r="238" spans="1:9" x14ac:dyDescent="0.2">
      <c r="A238" t="s">
        <v>7</v>
      </c>
      <c r="B238" t="s">
        <v>8</v>
      </c>
      <c r="C238" s="4">
        <v>244.9</v>
      </c>
      <c r="D238" t="s">
        <v>10</v>
      </c>
      <c r="E238" s="4">
        <v>1.4</v>
      </c>
      <c r="F238" t="s">
        <v>9</v>
      </c>
      <c r="G238" s="5">
        <v>9.4</v>
      </c>
      <c r="H238" s="5">
        <v>17.3</v>
      </c>
      <c r="I238" s="5">
        <v>3.8</v>
      </c>
    </row>
    <row r="239" spans="1:9" x14ac:dyDescent="0.2">
      <c r="A239" t="s">
        <v>7</v>
      </c>
      <c r="B239" t="s">
        <v>8</v>
      </c>
      <c r="C239" s="4">
        <v>97.8</v>
      </c>
      <c r="D239" t="s">
        <v>10</v>
      </c>
      <c r="E239" s="4">
        <v>1.6</v>
      </c>
      <c r="F239" t="s">
        <v>11</v>
      </c>
      <c r="G239" s="5">
        <v>10.199999999999999</v>
      </c>
      <c r="H239" s="5">
        <v>20.8</v>
      </c>
      <c r="I239" s="5">
        <v>1.5</v>
      </c>
    </row>
    <row r="240" spans="1:9" x14ac:dyDescent="0.2">
      <c r="A240" t="s">
        <v>7</v>
      </c>
      <c r="B240" t="s">
        <v>8</v>
      </c>
      <c r="C240" s="4">
        <v>1162.4000000000001</v>
      </c>
      <c r="D240" t="s">
        <v>10</v>
      </c>
      <c r="E240" s="4">
        <v>1.5</v>
      </c>
      <c r="F240" t="s">
        <v>11</v>
      </c>
      <c r="G240" s="5">
        <v>9</v>
      </c>
      <c r="H240" s="5">
        <v>16.899999999999999</v>
      </c>
      <c r="I240" s="5">
        <v>-4.8</v>
      </c>
    </row>
    <row r="241" spans="1:9" x14ac:dyDescent="0.2">
      <c r="A241" t="s">
        <v>7</v>
      </c>
      <c r="B241" t="s">
        <v>8</v>
      </c>
      <c r="C241" s="4">
        <v>456.2</v>
      </c>
      <c r="D241" t="s">
        <v>10</v>
      </c>
      <c r="E241" s="4">
        <v>1.29</v>
      </c>
      <c r="F241" t="s">
        <v>11</v>
      </c>
      <c r="G241" s="5">
        <v>7.9</v>
      </c>
      <c r="H241" s="5">
        <v>14.1</v>
      </c>
      <c r="I241" s="5">
        <v>-6.7</v>
      </c>
    </row>
    <row r="242" spans="1:9" x14ac:dyDescent="0.2">
      <c r="A242" t="s">
        <v>7</v>
      </c>
      <c r="B242" t="s">
        <v>8</v>
      </c>
      <c r="C242" s="4">
        <v>1964.8</v>
      </c>
      <c r="D242" t="s">
        <v>10</v>
      </c>
      <c r="E242" s="4">
        <v>0.95</v>
      </c>
      <c r="F242" t="s">
        <v>11</v>
      </c>
      <c r="G242" s="5">
        <v>5.7</v>
      </c>
      <c r="H242" s="5">
        <v>11.4</v>
      </c>
      <c r="I242" s="5">
        <v>-4.5</v>
      </c>
    </row>
    <row r="243" spans="1:9" x14ac:dyDescent="0.2">
      <c r="A243" t="s">
        <v>7</v>
      </c>
      <c r="B243" t="s">
        <v>8</v>
      </c>
      <c r="C243" s="4">
        <v>51.3</v>
      </c>
      <c r="D243" t="s">
        <v>13</v>
      </c>
      <c r="E243" s="4">
        <v>1.89</v>
      </c>
      <c r="F243" t="s">
        <v>11</v>
      </c>
      <c r="G243" s="5">
        <v>3.3</v>
      </c>
      <c r="H243" s="5">
        <v>11.3</v>
      </c>
      <c r="I243" s="5">
        <v>-4.7</v>
      </c>
    </row>
    <row r="244" spans="1:9" x14ac:dyDescent="0.2">
      <c r="A244" t="s">
        <v>7</v>
      </c>
      <c r="B244" t="s">
        <v>8</v>
      </c>
      <c r="C244" s="4">
        <v>879.2</v>
      </c>
      <c r="D244" t="s">
        <v>10</v>
      </c>
      <c r="E244" s="4">
        <v>1.07</v>
      </c>
      <c r="F244" t="s">
        <v>11</v>
      </c>
      <c r="G244" s="5">
        <v>-5.0999999999999996</v>
      </c>
      <c r="H244" s="5">
        <v>11.9</v>
      </c>
      <c r="I244" s="5">
        <v>-12.5</v>
      </c>
    </row>
    <row r="245" spans="1:9" x14ac:dyDescent="0.2">
      <c r="A245" t="s">
        <v>7</v>
      </c>
      <c r="B245" t="s">
        <v>8</v>
      </c>
      <c r="C245" s="4">
        <v>204.8</v>
      </c>
      <c r="D245" t="s">
        <v>10</v>
      </c>
      <c r="E245" s="4">
        <v>0.92</v>
      </c>
      <c r="F245" t="s">
        <v>11</v>
      </c>
      <c r="G245" s="5">
        <v>6.7</v>
      </c>
      <c r="H245" s="5">
        <v>12.5</v>
      </c>
      <c r="I245" s="5">
        <v>-1.7</v>
      </c>
    </row>
    <row r="246" spans="1:9" x14ac:dyDescent="0.2">
      <c r="A246" t="s">
        <v>7</v>
      </c>
      <c r="B246" t="s">
        <v>8</v>
      </c>
      <c r="C246" s="4">
        <v>416.5</v>
      </c>
      <c r="D246" t="s">
        <v>10</v>
      </c>
      <c r="E246" s="4">
        <v>1.43</v>
      </c>
      <c r="F246" t="s">
        <v>9</v>
      </c>
      <c r="G246" s="5">
        <v>8.5</v>
      </c>
      <c r="H246" s="5">
        <v>13.5</v>
      </c>
      <c r="I246" s="5">
        <v>-0.9</v>
      </c>
    </row>
    <row r="247" spans="1:9" x14ac:dyDescent="0.2">
      <c r="A247" t="s">
        <v>7</v>
      </c>
      <c r="B247" t="s">
        <v>8</v>
      </c>
      <c r="C247" s="4">
        <v>132.69999999999999</v>
      </c>
      <c r="D247" t="s">
        <v>13</v>
      </c>
      <c r="E247" s="4">
        <v>1.44</v>
      </c>
      <c r="F247" t="s">
        <v>11</v>
      </c>
      <c r="G247" s="5">
        <v>6.8</v>
      </c>
      <c r="H247" s="5">
        <v>13.6</v>
      </c>
      <c r="I247" s="5">
        <v>-0.8</v>
      </c>
    </row>
    <row r="248" spans="1:9" x14ac:dyDescent="0.2">
      <c r="A248" t="s">
        <v>7</v>
      </c>
      <c r="B248" t="s">
        <v>8</v>
      </c>
      <c r="C248" s="4">
        <v>101.5</v>
      </c>
      <c r="D248" t="s">
        <v>10</v>
      </c>
      <c r="E248" s="4">
        <v>1.93</v>
      </c>
      <c r="F248" t="s">
        <v>9</v>
      </c>
      <c r="G248" s="5">
        <v>5.5</v>
      </c>
      <c r="H248" s="5">
        <v>13.2</v>
      </c>
      <c r="I248" s="5">
        <v>1.1000000000000001</v>
      </c>
    </row>
    <row r="249" spans="1:9" x14ac:dyDescent="0.2">
      <c r="A249" t="s">
        <v>7</v>
      </c>
      <c r="B249" t="s">
        <v>14</v>
      </c>
      <c r="C249" s="4">
        <v>108.3</v>
      </c>
      <c r="D249" t="s">
        <v>10</v>
      </c>
      <c r="E249" s="4">
        <v>0.84</v>
      </c>
      <c r="F249" t="s">
        <v>9</v>
      </c>
      <c r="G249" s="5">
        <v>6.1</v>
      </c>
      <c r="H249" s="5">
        <v>16.7</v>
      </c>
      <c r="I249" s="5">
        <v>2</v>
      </c>
    </row>
    <row r="250" spans="1:9" x14ac:dyDescent="0.2">
      <c r="A250" t="s">
        <v>7</v>
      </c>
      <c r="B250" t="s">
        <v>14</v>
      </c>
      <c r="C250" s="4">
        <v>133.30000000000001</v>
      </c>
      <c r="D250" t="s">
        <v>10</v>
      </c>
      <c r="E250" s="4">
        <v>1.2</v>
      </c>
      <c r="F250" t="s">
        <v>12</v>
      </c>
      <c r="G250" s="5">
        <v>8.5</v>
      </c>
      <c r="H250" s="5">
        <v>17.100000000000001</v>
      </c>
      <c r="I250" s="5">
        <v>4.2</v>
      </c>
    </row>
    <row r="251" spans="1:9" x14ac:dyDescent="0.2">
      <c r="A251" t="s">
        <v>7</v>
      </c>
      <c r="B251" t="s">
        <v>14</v>
      </c>
      <c r="C251" s="4">
        <v>3742.4</v>
      </c>
      <c r="D251" t="s">
        <v>13</v>
      </c>
      <c r="E251" s="4">
        <v>1.29</v>
      </c>
      <c r="F251" t="s">
        <v>9</v>
      </c>
      <c r="G251" s="5">
        <v>5.6</v>
      </c>
      <c r="H251" s="5">
        <v>16.100000000000001</v>
      </c>
      <c r="I251" s="5">
        <v>3.8</v>
      </c>
    </row>
    <row r="252" spans="1:9" x14ac:dyDescent="0.2">
      <c r="A252" t="s">
        <v>7</v>
      </c>
      <c r="B252" t="s">
        <v>14</v>
      </c>
      <c r="C252" s="4">
        <v>133.5</v>
      </c>
      <c r="D252" t="s">
        <v>13</v>
      </c>
      <c r="E252" s="4">
        <v>1.33</v>
      </c>
      <c r="F252" t="s">
        <v>9</v>
      </c>
      <c r="G252" s="5">
        <v>6.3</v>
      </c>
      <c r="H252" s="5">
        <v>15.2</v>
      </c>
      <c r="I252" s="5">
        <v>3.5</v>
      </c>
    </row>
    <row r="253" spans="1:9" x14ac:dyDescent="0.2">
      <c r="A253" t="s">
        <v>7</v>
      </c>
      <c r="B253" t="s">
        <v>14</v>
      </c>
      <c r="C253" s="4">
        <v>583</v>
      </c>
      <c r="D253" t="s">
        <v>10</v>
      </c>
      <c r="E253" s="4">
        <v>0.98</v>
      </c>
      <c r="F253" t="s">
        <v>12</v>
      </c>
      <c r="G253" s="5">
        <v>10</v>
      </c>
      <c r="H253" s="5">
        <v>16.600000000000001</v>
      </c>
      <c r="I253" s="5">
        <v>5.3</v>
      </c>
    </row>
    <row r="254" spans="1:9" x14ac:dyDescent="0.2">
      <c r="A254" t="s">
        <v>7</v>
      </c>
      <c r="B254" t="s">
        <v>14</v>
      </c>
      <c r="C254" s="4">
        <v>176</v>
      </c>
      <c r="D254" t="s">
        <v>10</v>
      </c>
      <c r="E254" s="4">
        <v>1.19</v>
      </c>
      <c r="F254" t="s">
        <v>9</v>
      </c>
      <c r="G254" s="5">
        <v>1.2</v>
      </c>
      <c r="H254" s="5">
        <v>15.4</v>
      </c>
      <c r="I254" s="5">
        <v>5</v>
      </c>
    </row>
    <row r="255" spans="1:9" x14ac:dyDescent="0.2">
      <c r="A255" t="s">
        <v>7</v>
      </c>
      <c r="B255" t="s">
        <v>14</v>
      </c>
      <c r="C255" s="4">
        <v>2602.6999999999998</v>
      </c>
      <c r="D255" t="s">
        <v>10</v>
      </c>
      <c r="E255" s="4">
        <v>1.1299999999999999</v>
      </c>
      <c r="F255" t="s">
        <v>9</v>
      </c>
      <c r="G255" s="5">
        <v>3.8</v>
      </c>
      <c r="H255" s="5">
        <v>15.2</v>
      </c>
      <c r="I255" s="5">
        <v>2</v>
      </c>
    </row>
    <row r="256" spans="1:9" x14ac:dyDescent="0.2">
      <c r="A256" t="s">
        <v>7</v>
      </c>
      <c r="B256" t="s">
        <v>14</v>
      </c>
      <c r="C256" s="4">
        <v>455.1</v>
      </c>
      <c r="D256" t="s">
        <v>10</v>
      </c>
      <c r="E256" s="4">
        <v>1.1599999999999999</v>
      </c>
      <c r="F256" t="s">
        <v>12</v>
      </c>
      <c r="G256" s="5">
        <v>11.5</v>
      </c>
      <c r="H256" s="5">
        <v>17.399999999999999</v>
      </c>
      <c r="I256" s="5">
        <v>11.8</v>
      </c>
    </row>
    <row r="257" spans="1:9" x14ac:dyDescent="0.2">
      <c r="A257" t="s">
        <v>7</v>
      </c>
      <c r="B257" t="s">
        <v>14</v>
      </c>
      <c r="C257" s="4">
        <v>788.5</v>
      </c>
      <c r="D257" t="s">
        <v>10</v>
      </c>
      <c r="E257" s="4">
        <v>1.1000000000000001</v>
      </c>
      <c r="F257" t="s">
        <v>9</v>
      </c>
      <c r="G257" s="5">
        <v>2.7</v>
      </c>
      <c r="H257" s="5">
        <v>20.100000000000001</v>
      </c>
      <c r="I257" s="5">
        <v>8.4</v>
      </c>
    </row>
    <row r="258" spans="1:9" x14ac:dyDescent="0.2">
      <c r="A258" t="s">
        <v>7</v>
      </c>
      <c r="B258" t="s">
        <v>14</v>
      </c>
      <c r="C258" s="4">
        <v>52.7</v>
      </c>
      <c r="D258" t="s">
        <v>10</v>
      </c>
      <c r="E258" s="4">
        <v>1.6</v>
      </c>
      <c r="F258" t="s">
        <v>12</v>
      </c>
      <c r="G258" s="5">
        <v>12.1</v>
      </c>
      <c r="H258" s="5">
        <v>20.3</v>
      </c>
      <c r="I258" s="5">
        <v>5.4</v>
      </c>
    </row>
    <row r="259" spans="1:9" x14ac:dyDescent="0.2">
      <c r="A259" t="s">
        <v>7</v>
      </c>
      <c r="B259" t="s">
        <v>14</v>
      </c>
      <c r="C259" s="4">
        <v>636.79999999999995</v>
      </c>
      <c r="D259" t="s">
        <v>10</v>
      </c>
      <c r="E259" s="4">
        <v>0.94</v>
      </c>
      <c r="F259" t="s">
        <v>12</v>
      </c>
      <c r="G259" s="5">
        <v>9.6999999999999993</v>
      </c>
      <c r="H259" s="5">
        <v>20.9</v>
      </c>
      <c r="I259" s="5">
        <v>8.6</v>
      </c>
    </row>
    <row r="260" spans="1:9" x14ac:dyDescent="0.2">
      <c r="A260" t="s">
        <v>7</v>
      </c>
      <c r="B260" t="s">
        <v>14</v>
      </c>
      <c r="C260" s="4">
        <v>467.7</v>
      </c>
      <c r="D260" t="s">
        <v>10</v>
      </c>
      <c r="E260" s="4">
        <v>1.1000000000000001</v>
      </c>
      <c r="F260" t="s">
        <v>12</v>
      </c>
      <c r="G260" s="5">
        <v>3.7</v>
      </c>
      <c r="H260" s="5">
        <v>15</v>
      </c>
      <c r="I260" s="5">
        <v>7</v>
      </c>
    </row>
    <row r="261" spans="1:9" x14ac:dyDescent="0.2">
      <c r="A261" t="s">
        <v>7</v>
      </c>
      <c r="B261" t="s">
        <v>14</v>
      </c>
      <c r="C261" s="4">
        <v>932.6</v>
      </c>
      <c r="D261" t="s">
        <v>10</v>
      </c>
      <c r="E261" s="4">
        <v>0.87</v>
      </c>
      <c r="F261" t="s">
        <v>12</v>
      </c>
      <c r="G261" s="5">
        <v>4.2</v>
      </c>
      <c r="H261" s="5">
        <v>15.4</v>
      </c>
      <c r="I261" s="5">
        <v>7.4</v>
      </c>
    </row>
    <row r="262" spans="1:9" x14ac:dyDescent="0.2">
      <c r="A262" t="s">
        <v>7</v>
      </c>
      <c r="B262" t="s">
        <v>14</v>
      </c>
      <c r="C262" s="4">
        <v>2302.3000000000002</v>
      </c>
      <c r="D262" t="s">
        <v>10</v>
      </c>
      <c r="E262" s="4">
        <v>0.99</v>
      </c>
      <c r="F262" t="s">
        <v>12</v>
      </c>
      <c r="G262" s="5">
        <v>5</v>
      </c>
      <c r="H262" s="5">
        <v>15.7</v>
      </c>
      <c r="I262" s="5">
        <v>8.8000000000000007</v>
      </c>
    </row>
    <row r="263" spans="1:9" x14ac:dyDescent="0.2">
      <c r="A263" t="s">
        <v>7</v>
      </c>
      <c r="B263" t="s">
        <v>14</v>
      </c>
      <c r="C263" s="4">
        <v>14282.7</v>
      </c>
      <c r="D263" t="s">
        <v>13</v>
      </c>
      <c r="E263" s="4">
        <v>0.6</v>
      </c>
      <c r="F263" t="s">
        <v>12</v>
      </c>
      <c r="G263" s="5">
        <v>4.9000000000000004</v>
      </c>
      <c r="H263" s="5">
        <v>12.7</v>
      </c>
      <c r="I263" s="5">
        <v>6.1</v>
      </c>
    </row>
    <row r="264" spans="1:9" x14ac:dyDescent="0.2">
      <c r="A264" t="s">
        <v>7</v>
      </c>
      <c r="B264" t="s">
        <v>14</v>
      </c>
      <c r="C264" s="4">
        <v>102.4</v>
      </c>
      <c r="D264" t="s">
        <v>10</v>
      </c>
      <c r="E264" s="4">
        <v>1.35</v>
      </c>
      <c r="F264" t="s">
        <v>12</v>
      </c>
      <c r="G264" s="5">
        <v>4.5999999999999996</v>
      </c>
      <c r="H264" s="5">
        <v>13.6</v>
      </c>
      <c r="I264" s="5">
        <v>9</v>
      </c>
    </row>
    <row r="265" spans="1:9" x14ac:dyDescent="0.2">
      <c r="A265" t="s">
        <v>7</v>
      </c>
      <c r="B265" t="s">
        <v>14</v>
      </c>
      <c r="C265" s="4">
        <v>112.2</v>
      </c>
      <c r="D265" t="s">
        <v>13</v>
      </c>
      <c r="E265" s="4">
        <v>1.5</v>
      </c>
      <c r="F265" t="s">
        <v>12</v>
      </c>
      <c r="G265" s="5">
        <v>5.8</v>
      </c>
      <c r="H265" s="5">
        <v>16.600000000000001</v>
      </c>
      <c r="I265" s="5">
        <v>3.4</v>
      </c>
    </row>
    <row r="266" spans="1:9" x14ac:dyDescent="0.2">
      <c r="A266" t="s">
        <v>7</v>
      </c>
      <c r="B266" t="s">
        <v>14</v>
      </c>
      <c r="C266" s="4">
        <v>153.1</v>
      </c>
      <c r="D266" t="s">
        <v>10</v>
      </c>
      <c r="E266" s="4">
        <v>1.18</v>
      </c>
      <c r="F266" t="s">
        <v>9</v>
      </c>
      <c r="G266" s="5">
        <v>7</v>
      </c>
      <c r="H266" s="5">
        <v>15.9</v>
      </c>
      <c r="I266" s="5">
        <v>1.1000000000000001</v>
      </c>
    </row>
    <row r="267" spans="1:9" x14ac:dyDescent="0.2">
      <c r="A267" t="s">
        <v>7</v>
      </c>
      <c r="B267" t="s">
        <v>14</v>
      </c>
      <c r="C267" s="4">
        <v>306.7</v>
      </c>
      <c r="D267" t="s">
        <v>10</v>
      </c>
      <c r="E267" s="4">
        <v>0.8</v>
      </c>
      <c r="F267" t="s">
        <v>12</v>
      </c>
      <c r="G267" s="5">
        <v>8.6999999999999993</v>
      </c>
      <c r="H267" s="5">
        <v>15.2</v>
      </c>
      <c r="I267" s="5">
        <v>4.8</v>
      </c>
    </row>
    <row r="268" spans="1:9" x14ac:dyDescent="0.2">
      <c r="A268" t="s">
        <v>7</v>
      </c>
      <c r="B268" t="s">
        <v>14</v>
      </c>
      <c r="C268" s="4">
        <v>283.60000000000002</v>
      </c>
      <c r="D268" t="s">
        <v>10</v>
      </c>
      <c r="E268" s="4">
        <v>0.98</v>
      </c>
      <c r="F268" t="s">
        <v>9</v>
      </c>
      <c r="G268" s="5">
        <v>10.5</v>
      </c>
      <c r="H268" s="5">
        <v>17.3</v>
      </c>
      <c r="I268" s="5">
        <v>3.7</v>
      </c>
    </row>
    <row r="269" spans="1:9" x14ac:dyDescent="0.2">
      <c r="A269" t="s">
        <v>7</v>
      </c>
      <c r="B269" t="s">
        <v>14</v>
      </c>
      <c r="C269" s="4">
        <v>368.6</v>
      </c>
      <c r="D269" t="s">
        <v>10</v>
      </c>
      <c r="E269" s="4">
        <v>0.8</v>
      </c>
      <c r="F269" t="s">
        <v>12</v>
      </c>
      <c r="G269" s="5">
        <v>6.6</v>
      </c>
      <c r="H269" s="5">
        <v>14.2</v>
      </c>
      <c r="I269" s="5">
        <v>5.2</v>
      </c>
    </row>
    <row r="270" spans="1:9" x14ac:dyDescent="0.2">
      <c r="A270" t="s">
        <v>7</v>
      </c>
      <c r="B270" t="s">
        <v>14</v>
      </c>
      <c r="C270" s="4">
        <v>967.7</v>
      </c>
      <c r="D270" t="s">
        <v>13</v>
      </c>
      <c r="E270" s="4">
        <v>1.02</v>
      </c>
      <c r="F270" t="s">
        <v>12</v>
      </c>
      <c r="G270" s="5">
        <v>8.1999999999999993</v>
      </c>
      <c r="H270" s="5">
        <v>17.2</v>
      </c>
      <c r="I270" s="5">
        <v>3.8</v>
      </c>
    </row>
    <row r="271" spans="1:9" x14ac:dyDescent="0.2">
      <c r="A271" t="s">
        <v>7</v>
      </c>
      <c r="B271" t="s">
        <v>14</v>
      </c>
      <c r="C271" s="4">
        <v>114</v>
      </c>
      <c r="D271" t="s">
        <v>10</v>
      </c>
      <c r="E271" s="4">
        <v>1.1399999999999999</v>
      </c>
      <c r="F271" t="s">
        <v>12</v>
      </c>
      <c r="G271" s="5">
        <v>6.8</v>
      </c>
      <c r="H271" s="5">
        <v>13.9</v>
      </c>
      <c r="I271" s="5">
        <v>2.6</v>
      </c>
    </row>
    <row r="272" spans="1:9" x14ac:dyDescent="0.2">
      <c r="A272" t="s">
        <v>7</v>
      </c>
      <c r="B272" t="s">
        <v>14</v>
      </c>
      <c r="C272" s="4">
        <v>168.3</v>
      </c>
      <c r="D272" t="s">
        <v>10</v>
      </c>
      <c r="E272" s="4">
        <v>1.0900000000000001</v>
      </c>
      <c r="F272" t="s">
        <v>12</v>
      </c>
      <c r="G272" s="5">
        <v>4.9000000000000004</v>
      </c>
      <c r="H272" s="5">
        <v>15.6</v>
      </c>
      <c r="I272" s="5">
        <v>5</v>
      </c>
    </row>
    <row r="273" spans="1:9" x14ac:dyDescent="0.2">
      <c r="A273" t="s">
        <v>7</v>
      </c>
      <c r="B273" t="s">
        <v>14</v>
      </c>
      <c r="C273" s="4">
        <v>65.099999999999994</v>
      </c>
      <c r="D273" t="s">
        <v>10</v>
      </c>
      <c r="E273" s="4">
        <v>1.1399999999999999</v>
      </c>
      <c r="F273" t="s">
        <v>9</v>
      </c>
      <c r="G273" s="5">
        <v>1.5</v>
      </c>
      <c r="H273" s="5">
        <v>13.9</v>
      </c>
      <c r="I273" s="5">
        <v>2.4</v>
      </c>
    </row>
    <row r="274" spans="1:9" x14ac:dyDescent="0.2">
      <c r="A274" t="s">
        <v>7</v>
      </c>
      <c r="B274" t="s">
        <v>14</v>
      </c>
      <c r="C274" s="4">
        <v>1379.2</v>
      </c>
      <c r="D274" t="s">
        <v>10</v>
      </c>
      <c r="E274" s="4">
        <v>0.86</v>
      </c>
      <c r="F274" t="s">
        <v>9</v>
      </c>
      <c r="G274" s="5">
        <v>7.1</v>
      </c>
      <c r="H274" s="5">
        <v>15.5</v>
      </c>
      <c r="I274" s="5">
        <v>3.1</v>
      </c>
    </row>
    <row r="275" spans="1:9" x14ac:dyDescent="0.2">
      <c r="A275" t="s">
        <v>7</v>
      </c>
      <c r="B275" t="s">
        <v>14</v>
      </c>
      <c r="C275" s="4">
        <v>72.3</v>
      </c>
      <c r="D275" t="s">
        <v>10</v>
      </c>
      <c r="E275" s="4">
        <v>1.22</v>
      </c>
      <c r="F275" t="s">
        <v>12</v>
      </c>
      <c r="G275" s="5">
        <v>5.9</v>
      </c>
      <c r="H275" s="5">
        <v>11</v>
      </c>
      <c r="I275" s="5">
        <v>1.3</v>
      </c>
    </row>
    <row r="276" spans="1:9" x14ac:dyDescent="0.2">
      <c r="A276" t="s">
        <v>7</v>
      </c>
      <c r="B276" t="s">
        <v>14</v>
      </c>
      <c r="C276" s="4">
        <v>309.89999999999998</v>
      </c>
      <c r="D276" t="s">
        <v>13</v>
      </c>
      <c r="E276" s="4">
        <v>1.2</v>
      </c>
      <c r="F276" t="s">
        <v>12</v>
      </c>
      <c r="G276" s="5">
        <v>8.1999999999999993</v>
      </c>
      <c r="H276" s="5">
        <v>14.7</v>
      </c>
      <c r="I276" s="5">
        <v>3.5</v>
      </c>
    </row>
    <row r="277" spans="1:9" x14ac:dyDescent="0.2">
      <c r="A277" t="s">
        <v>7</v>
      </c>
      <c r="B277" t="s">
        <v>14</v>
      </c>
      <c r="C277" s="4">
        <v>18903.8</v>
      </c>
      <c r="D277" t="s">
        <v>13</v>
      </c>
      <c r="E277" s="4">
        <v>0.89</v>
      </c>
      <c r="F277" t="s">
        <v>12</v>
      </c>
      <c r="G277" s="5">
        <v>10.7</v>
      </c>
      <c r="H277" s="5">
        <v>18.100000000000001</v>
      </c>
      <c r="I277" s="5">
        <v>3.9</v>
      </c>
    </row>
    <row r="278" spans="1:9" x14ac:dyDescent="0.2">
      <c r="A278" t="s">
        <v>7</v>
      </c>
      <c r="B278" t="s">
        <v>14</v>
      </c>
      <c r="C278" s="4">
        <v>1177.8</v>
      </c>
      <c r="D278" t="s">
        <v>10</v>
      </c>
      <c r="E278" s="4">
        <v>1.1499999999999999</v>
      </c>
      <c r="F278" t="s">
        <v>12</v>
      </c>
      <c r="G278" s="5">
        <v>2.9</v>
      </c>
      <c r="H278" s="5">
        <v>13.1</v>
      </c>
      <c r="I278" s="5">
        <v>2.4</v>
      </c>
    </row>
    <row r="279" spans="1:9" x14ac:dyDescent="0.2">
      <c r="A279" t="s">
        <v>7</v>
      </c>
      <c r="B279" t="s">
        <v>14</v>
      </c>
      <c r="C279" s="4">
        <v>146.80000000000001</v>
      </c>
      <c r="D279" t="s">
        <v>10</v>
      </c>
      <c r="E279" s="4">
        <v>0.75</v>
      </c>
      <c r="F279" t="s">
        <v>12</v>
      </c>
      <c r="G279" s="5">
        <v>5.7</v>
      </c>
      <c r="H279" s="5">
        <v>15.3</v>
      </c>
      <c r="I279" s="5">
        <v>3.8</v>
      </c>
    </row>
    <row r="280" spans="1:9" x14ac:dyDescent="0.2">
      <c r="A280" t="s">
        <v>7</v>
      </c>
      <c r="B280" t="s">
        <v>14</v>
      </c>
      <c r="C280" s="4">
        <v>1189.5</v>
      </c>
      <c r="D280" t="s">
        <v>10</v>
      </c>
      <c r="E280" s="4">
        <v>1</v>
      </c>
      <c r="F280" t="s">
        <v>12</v>
      </c>
      <c r="G280" s="5">
        <v>6.3</v>
      </c>
      <c r="H280" s="5">
        <v>14.6</v>
      </c>
      <c r="I280" s="5">
        <v>4.3</v>
      </c>
    </row>
    <row r="281" spans="1:9" x14ac:dyDescent="0.2">
      <c r="A281" t="s">
        <v>7</v>
      </c>
      <c r="B281" t="s">
        <v>14</v>
      </c>
      <c r="C281" s="4">
        <v>51035.1</v>
      </c>
      <c r="D281" t="s">
        <v>10</v>
      </c>
      <c r="E281" s="4">
        <v>0.53</v>
      </c>
      <c r="F281" t="s">
        <v>12</v>
      </c>
      <c r="G281" s="5">
        <v>9.4</v>
      </c>
      <c r="H281" s="5">
        <v>19.899999999999999</v>
      </c>
      <c r="I281" s="5">
        <v>11</v>
      </c>
    </row>
    <row r="282" spans="1:9" x14ac:dyDescent="0.2">
      <c r="A282" t="s">
        <v>7</v>
      </c>
      <c r="B282" t="s">
        <v>14</v>
      </c>
      <c r="C282" s="4">
        <v>559.29999999999995</v>
      </c>
      <c r="D282" t="s">
        <v>13</v>
      </c>
      <c r="E282" s="4">
        <v>1.1499999999999999</v>
      </c>
      <c r="F282" t="s">
        <v>9</v>
      </c>
      <c r="G282" s="5">
        <v>5.2</v>
      </c>
      <c r="H282" s="5">
        <v>14.5</v>
      </c>
      <c r="I282" s="5">
        <v>1.7</v>
      </c>
    </row>
    <row r="283" spans="1:9" x14ac:dyDescent="0.2">
      <c r="A283" t="s">
        <v>7</v>
      </c>
      <c r="B283" t="s">
        <v>14</v>
      </c>
      <c r="C283" s="4">
        <v>200.5</v>
      </c>
      <c r="D283" t="s">
        <v>13</v>
      </c>
      <c r="E283" s="4">
        <v>1.25</v>
      </c>
      <c r="F283" t="s">
        <v>9</v>
      </c>
      <c r="G283" s="5">
        <v>8.3000000000000007</v>
      </c>
      <c r="H283" s="5">
        <v>22.5</v>
      </c>
      <c r="I283" s="5">
        <v>5.5</v>
      </c>
    </row>
    <row r="284" spans="1:9" x14ac:dyDescent="0.2">
      <c r="A284" t="s">
        <v>7</v>
      </c>
      <c r="B284" t="s">
        <v>14</v>
      </c>
      <c r="C284" s="4">
        <v>118.5</v>
      </c>
      <c r="D284" t="s">
        <v>13</v>
      </c>
      <c r="E284" s="4">
        <v>1.26</v>
      </c>
      <c r="F284" t="s">
        <v>12</v>
      </c>
      <c r="G284" s="5">
        <v>8.5</v>
      </c>
      <c r="H284" s="5">
        <v>15.6</v>
      </c>
      <c r="I284" s="5">
        <v>3.2</v>
      </c>
    </row>
    <row r="285" spans="1:9" x14ac:dyDescent="0.2">
      <c r="A285" t="s">
        <v>7</v>
      </c>
      <c r="B285" t="s">
        <v>14</v>
      </c>
      <c r="C285" s="4">
        <v>1471.8</v>
      </c>
      <c r="D285" t="s">
        <v>13</v>
      </c>
      <c r="E285" s="4">
        <v>1.07</v>
      </c>
      <c r="F285" t="s">
        <v>12</v>
      </c>
      <c r="G285" s="5">
        <v>11.5</v>
      </c>
      <c r="H285" s="5">
        <v>16.7</v>
      </c>
      <c r="I285" s="5">
        <v>6.4</v>
      </c>
    </row>
    <row r="286" spans="1:9" x14ac:dyDescent="0.2">
      <c r="A286" t="s">
        <v>7</v>
      </c>
      <c r="B286" t="s">
        <v>14</v>
      </c>
      <c r="C286" s="4">
        <v>379.3</v>
      </c>
      <c r="D286" t="s">
        <v>13</v>
      </c>
      <c r="E286" s="4">
        <v>1.22</v>
      </c>
      <c r="F286" t="s">
        <v>12</v>
      </c>
      <c r="G286" s="5">
        <v>11.1</v>
      </c>
      <c r="H286" s="5">
        <v>16.399999999999999</v>
      </c>
      <c r="I286" s="5">
        <v>5.9</v>
      </c>
    </row>
    <row r="287" spans="1:9" x14ac:dyDescent="0.2">
      <c r="A287" t="s">
        <v>7</v>
      </c>
      <c r="B287" t="s">
        <v>14</v>
      </c>
      <c r="C287" s="4">
        <v>60.9</v>
      </c>
      <c r="D287" t="s">
        <v>10</v>
      </c>
      <c r="E287" s="4">
        <v>1.36</v>
      </c>
      <c r="F287" t="s">
        <v>9</v>
      </c>
      <c r="G287" s="5">
        <v>9.1</v>
      </c>
      <c r="H287" s="5">
        <v>14.8</v>
      </c>
      <c r="I287" s="5">
        <v>1.6</v>
      </c>
    </row>
    <row r="288" spans="1:9" x14ac:dyDescent="0.2">
      <c r="A288" t="s">
        <v>7</v>
      </c>
      <c r="B288" t="s">
        <v>14</v>
      </c>
      <c r="C288" s="4">
        <v>146.69999999999999</v>
      </c>
      <c r="D288" t="s">
        <v>13</v>
      </c>
      <c r="E288" s="4">
        <v>1.1100000000000001</v>
      </c>
      <c r="F288" t="s">
        <v>9</v>
      </c>
      <c r="G288" s="5">
        <v>8.1</v>
      </c>
      <c r="H288" s="5">
        <v>18.899999999999999</v>
      </c>
      <c r="I288" s="5">
        <v>5.0999999999999996</v>
      </c>
    </row>
    <row r="289" spans="1:9" x14ac:dyDescent="0.2">
      <c r="A289" t="s">
        <v>7</v>
      </c>
      <c r="B289" t="s">
        <v>14</v>
      </c>
      <c r="C289" s="4">
        <v>472.6</v>
      </c>
      <c r="D289" t="s">
        <v>13</v>
      </c>
      <c r="E289" s="4">
        <v>1.19</v>
      </c>
      <c r="F289" t="s">
        <v>12</v>
      </c>
      <c r="G289" s="5">
        <v>3.5</v>
      </c>
      <c r="H289" s="5">
        <v>14.3</v>
      </c>
      <c r="I289" s="5">
        <v>7.9</v>
      </c>
    </row>
    <row r="290" spans="1:9" x14ac:dyDescent="0.2">
      <c r="A290" t="s">
        <v>7</v>
      </c>
      <c r="B290" t="s">
        <v>14</v>
      </c>
      <c r="C290" s="4">
        <v>874.2</v>
      </c>
      <c r="D290" t="s">
        <v>13</v>
      </c>
      <c r="E290" s="4">
        <v>1.39</v>
      </c>
      <c r="F290" t="s">
        <v>9</v>
      </c>
      <c r="G290" s="5">
        <v>7.6</v>
      </c>
      <c r="H290" s="5">
        <v>14.7</v>
      </c>
      <c r="I290" s="5">
        <v>1.3</v>
      </c>
    </row>
    <row r="291" spans="1:9" x14ac:dyDescent="0.2">
      <c r="A291" t="s">
        <v>7</v>
      </c>
      <c r="B291" t="s">
        <v>14</v>
      </c>
      <c r="C291" s="4">
        <v>58.3</v>
      </c>
      <c r="D291" t="s">
        <v>13</v>
      </c>
      <c r="E291" s="4">
        <v>1.1200000000000001</v>
      </c>
      <c r="F291" t="s">
        <v>12</v>
      </c>
      <c r="G291" s="5">
        <v>2.6</v>
      </c>
      <c r="H291" s="5">
        <v>13.5</v>
      </c>
      <c r="I291" s="5">
        <v>4.5999999999999996</v>
      </c>
    </row>
    <row r="292" spans="1:9" x14ac:dyDescent="0.2">
      <c r="A292" t="s">
        <v>7</v>
      </c>
      <c r="B292" t="s">
        <v>14</v>
      </c>
      <c r="C292" s="4">
        <v>5115.7</v>
      </c>
      <c r="D292" t="s">
        <v>10</v>
      </c>
      <c r="E292" s="4">
        <v>1.0900000000000001</v>
      </c>
      <c r="F292" t="s">
        <v>9</v>
      </c>
      <c r="G292" s="5">
        <v>10</v>
      </c>
      <c r="H292" s="5">
        <v>24.7</v>
      </c>
      <c r="I292" s="5">
        <v>7.2</v>
      </c>
    </row>
    <row r="293" spans="1:9" x14ac:dyDescent="0.2">
      <c r="A293" t="s">
        <v>7</v>
      </c>
      <c r="B293" t="s">
        <v>14</v>
      </c>
      <c r="C293" s="4">
        <v>58.8</v>
      </c>
      <c r="D293" t="s">
        <v>10</v>
      </c>
      <c r="E293" s="4">
        <v>1</v>
      </c>
      <c r="F293" t="s">
        <v>12</v>
      </c>
      <c r="G293" s="5">
        <v>5.9</v>
      </c>
      <c r="H293" s="5">
        <v>15.7</v>
      </c>
      <c r="I293" s="5">
        <v>6.2</v>
      </c>
    </row>
    <row r="294" spans="1:9" x14ac:dyDescent="0.2">
      <c r="A294" t="s">
        <v>7</v>
      </c>
      <c r="B294" t="s">
        <v>14</v>
      </c>
      <c r="C294" s="4">
        <v>1547.8</v>
      </c>
      <c r="D294" t="s">
        <v>13</v>
      </c>
      <c r="E294" s="4">
        <v>1.1599999999999999</v>
      </c>
      <c r="F294" t="s">
        <v>9</v>
      </c>
      <c r="G294" s="5">
        <v>4.7</v>
      </c>
      <c r="H294" s="5">
        <v>13.5</v>
      </c>
      <c r="I294" s="5">
        <v>2.1</v>
      </c>
    </row>
    <row r="295" spans="1:9" x14ac:dyDescent="0.2">
      <c r="A295" t="s">
        <v>7</v>
      </c>
      <c r="B295" t="s">
        <v>14</v>
      </c>
      <c r="C295" s="4">
        <v>637</v>
      </c>
      <c r="D295" t="s">
        <v>13</v>
      </c>
      <c r="E295" s="4">
        <v>1.1299999999999999</v>
      </c>
      <c r="F295" t="s">
        <v>9</v>
      </c>
      <c r="G295" s="5">
        <v>3.3</v>
      </c>
      <c r="H295" s="5">
        <v>13.3</v>
      </c>
      <c r="I295" s="5">
        <v>0.9</v>
      </c>
    </row>
    <row r="296" spans="1:9" x14ac:dyDescent="0.2">
      <c r="A296" t="s">
        <v>7</v>
      </c>
      <c r="B296" t="s">
        <v>14</v>
      </c>
      <c r="C296" s="4">
        <v>859.8</v>
      </c>
      <c r="D296" t="s">
        <v>10</v>
      </c>
      <c r="E296" s="4">
        <v>0.99</v>
      </c>
      <c r="F296" t="s">
        <v>12</v>
      </c>
      <c r="G296" s="5">
        <v>5.0999999999999996</v>
      </c>
      <c r="H296" s="5">
        <v>13.9</v>
      </c>
      <c r="I296" s="5">
        <v>3.8</v>
      </c>
    </row>
    <row r="297" spans="1:9" x14ac:dyDescent="0.2">
      <c r="A297" t="s">
        <v>7</v>
      </c>
      <c r="B297" t="s">
        <v>14</v>
      </c>
      <c r="C297" s="4">
        <v>1514.8</v>
      </c>
      <c r="D297" t="s">
        <v>10</v>
      </c>
      <c r="E297" s="4">
        <v>1.32</v>
      </c>
      <c r="F297" t="s">
        <v>9</v>
      </c>
      <c r="G297" s="5">
        <v>3.1</v>
      </c>
      <c r="H297" s="5">
        <v>9.9</v>
      </c>
      <c r="I297" s="5">
        <v>0.3</v>
      </c>
    </row>
    <row r="298" spans="1:9" x14ac:dyDescent="0.2">
      <c r="A298" t="s">
        <v>7</v>
      </c>
      <c r="B298" t="s">
        <v>14</v>
      </c>
      <c r="C298" s="4">
        <v>3009.8</v>
      </c>
      <c r="D298" t="s">
        <v>13</v>
      </c>
      <c r="E298" s="4">
        <v>1.22</v>
      </c>
      <c r="F298" t="s">
        <v>12</v>
      </c>
      <c r="G298" s="5">
        <v>6.2</v>
      </c>
      <c r="H298" s="5">
        <v>15.1</v>
      </c>
      <c r="I298" s="5">
        <v>4.7</v>
      </c>
    </row>
    <row r="299" spans="1:9" x14ac:dyDescent="0.2">
      <c r="A299" t="s">
        <v>7</v>
      </c>
      <c r="B299" t="s">
        <v>14</v>
      </c>
      <c r="C299" s="4">
        <v>16565.3</v>
      </c>
      <c r="D299" t="s">
        <v>10</v>
      </c>
      <c r="E299" s="4">
        <v>0.66</v>
      </c>
      <c r="F299" t="s">
        <v>9</v>
      </c>
      <c r="G299" s="5">
        <v>3.5</v>
      </c>
      <c r="H299" s="5">
        <v>10.6</v>
      </c>
      <c r="I299" s="5">
        <v>0.7</v>
      </c>
    </row>
    <row r="300" spans="1:9" x14ac:dyDescent="0.2">
      <c r="A300" t="s">
        <v>7</v>
      </c>
      <c r="B300" t="s">
        <v>14</v>
      </c>
      <c r="C300" s="4">
        <v>26088.7</v>
      </c>
      <c r="D300" t="s">
        <v>10</v>
      </c>
      <c r="E300" s="4">
        <v>0.69</v>
      </c>
      <c r="F300" t="s">
        <v>12</v>
      </c>
      <c r="G300" s="5">
        <v>5.7</v>
      </c>
      <c r="H300" s="5">
        <v>15.2</v>
      </c>
      <c r="I300" s="5">
        <v>3.8</v>
      </c>
    </row>
    <row r="301" spans="1:9" x14ac:dyDescent="0.2">
      <c r="A301" t="s">
        <v>7</v>
      </c>
      <c r="B301" t="s">
        <v>14</v>
      </c>
      <c r="C301" s="4">
        <v>12250.6</v>
      </c>
      <c r="D301" t="s">
        <v>10</v>
      </c>
      <c r="E301" s="4">
        <v>0.64</v>
      </c>
      <c r="F301" t="s">
        <v>9</v>
      </c>
      <c r="G301" s="5">
        <v>4.5999999999999996</v>
      </c>
      <c r="H301" s="5">
        <v>15.1</v>
      </c>
      <c r="I301" s="5">
        <v>3.7</v>
      </c>
    </row>
    <row r="302" spans="1:9" x14ac:dyDescent="0.2">
      <c r="A302" t="s">
        <v>7</v>
      </c>
      <c r="B302" t="s">
        <v>14</v>
      </c>
      <c r="C302" s="4">
        <v>237.7</v>
      </c>
      <c r="D302" t="s">
        <v>10</v>
      </c>
      <c r="E302" s="4">
        <v>0.63</v>
      </c>
      <c r="F302" t="s">
        <v>12</v>
      </c>
      <c r="G302" s="5">
        <v>4.8</v>
      </c>
      <c r="H302" s="5">
        <v>13.9</v>
      </c>
      <c r="I302" s="5">
        <v>1.9</v>
      </c>
    </row>
    <row r="303" spans="1:9" x14ac:dyDescent="0.2">
      <c r="A303" t="s">
        <v>7</v>
      </c>
      <c r="B303" t="s">
        <v>14</v>
      </c>
      <c r="C303" s="4">
        <v>1188.2</v>
      </c>
      <c r="D303" t="s">
        <v>10</v>
      </c>
      <c r="E303" s="4">
        <v>0.91</v>
      </c>
      <c r="F303" t="s">
        <v>12</v>
      </c>
      <c r="G303" s="5">
        <v>4.9000000000000004</v>
      </c>
      <c r="H303" s="5">
        <v>13.2</v>
      </c>
      <c r="I303" s="5">
        <v>2.7</v>
      </c>
    </row>
    <row r="304" spans="1:9" x14ac:dyDescent="0.2">
      <c r="A304" t="s">
        <v>7</v>
      </c>
      <c r="B304" t="s">
        <v>14</v>
      </c>
      <c r="C304" s="4">
        <v>121.1</v>
      </c>
      <c r="D304" t="s">
        <v>13</v>
      </c>
      <c r="E304" s="4">
        <v>1.17</v>
      </c>
      <c r="F304" t="s">
        <v>9</v>
      </c>
      <c r="G304" s="5">
        <v>7</v>
      </c>
      <c r="H304" s="5">
        <v>14.9</v>
      </c>
      <c r="I304" s="5">
        <v>2</v>
      </c>
    </row>
    <row r="305" spans="1:9" x14ac:dyDescent="0.2">
      <c r="A305" t="s">
        <v>7</v>
      </c>
      <c r="B305" t="s">
        <v>14</v>
      </c>
      <c r="C305" s="4">
        <v>103.1</v>
      </c>
      <c r="D305" t="s">
        <v>10</v>
      </c>
      <c r="E305" s="4">
        <v>1.23</v>
      </c>
      <c r="F305" t="s">
        <v>12</v>
      </c>
      <c r="G305" s="5">
        <v>4.8</v>
      </c>
      <c r="H305" s="5">
        <v>13.3</v>
      </c>
      <c r="I305" s="5">
        <v>3.8</v>
      </c>
    </row>
    <row r="306" spans="1:9" x14ac:dyDescent="0.2">
      <c r="A306" t="s">
        <v>7</v>
      </c>
      <c r="B306" t="s">
        <v>14</v>
      </c>
      <c r="C306" s="4">
        <v>275.8</v>
      </c>
      <c r="D306" t="s">
        <v>13</v>
      </c>
      <c r="E306" s="4">
        <v>1.43</v>
      </c>
      <c r="F306" t="s">
        <v>9</v>
      </c>
      <c r="G306" s="5">
        <v>5.6</v>
      </c>
      <c r="H306" s="5">
        <v>14.9</v>
      </c>
      <c r="I306" s="5">
        <v>-0.9</v>
      </c>
    </row>
    <row r="307" spans="1:9" x14ac:dyDescent="0.2">
      <c r="A307" t="s">
        <v>7</v>
      </c>
      <c r="B307" t="s">
        <v>14</v>
      </c>
      <c r="C307" s="4">
        <v>666.2</v>
      </c>
      <c r="D307" t="s">
        <v>13</v>
      </c>
      <c r="E307" s="4">
        <v>0.93</v>
      </c>
      <c r="F307" t="s">
        <v>12</v>
      </c>
      <c r="G307" s="5">
        <v>3.2</v>
      </c>
      <c r="H307" s="5">
        <v>12.5</v>
      </c>
      <c r="I307" s="5">
        <v>3.6</v>
      </c>
    </row>
    <row r="308" spans="1:9" x14ac:dyDescent="0.2">
      <c r="A308" t="s">
        <v>7</v>
      </c>
      <c r="B308" t="s">
        <v>14</v>
      </c>
      <c r="C308" s="4">
        <v>163.5</v>
      </c>
      <c r="D308" t="s">
        <v>13</v>
      </c>
      <c r="E308" s="4">
        <v>1.31</v>
      </c>
      <c r="F308" t="s">
        <v>12</v>
      </c>
      <c r="G308" s="5">
        <v>3.6</v>
      </c>
      <c r="H308" s="5">
        <v>14</v>
      </c>
      <c r="I308" s="5">
        <v>6.1</v>
      </c>
    </row>
    <row r="309" spans="1:9" x14ac:dyDescent="0.2">
      <c r="A309" t="s">
        <v>7</v>
      </c>
      <c r="B309" t="s">
        <v>14</v>
      </c>
      <c r="C309" s="4">
        <v>23716.6</v>
      </c>
      <c r="D309" t="s">
        <v>13</v>
      </c>
      <c r="E309" s="4">
        <v>0.63</v>
      </c>
      <c r="F309" t="s">
        <v>9</v>
      </c>
      <c r="G309" s="5">
        <v>11.7</v>
      </c>
      <c r="H309" s="5">
        <v>18.8</v>
      </c>
      <c r="I309" s="5">
        <v>4.5999999999999996</v>
      </c>
    </row>
    <row r="310" spans="1:9" x14ac:dyDescent="0.2">
      <c r="A310" t="s">
        <v>7</v>
      </c>
      <c r="B310" t="s">
        <v>14</v>
      </c>
      <c r="C310" s="4">
        <v>540.5</v>
      </c>
      <c r="D310" t="s">
        <v>10</v>
      </c>
      <c r="E310" s="4">
        <v>1.46</v>
      </c>
      <c r="F310" t="s">
        <v>12</v>
      </c>
      <c r="G310" s="5">
        <v>6.4</v>
      </c>
      <c r="H310" s="5">
        <v>15.5</v>
      </c>
      <c r="I310" s="5">
        <v>7.1</v>
      </c>
    </row>
    <row r="311" spans="1:9" x14ac:dyDescent="0.2">
      <c r="A311" t="s">
        <v>7</v>
      </c>
      <c r="B311" t="s">
        <v>14</v>
      </c>
      <c r="C311" s="4">
        <v>230.7</v>
      </c>
      <c r="D311" t="s">
        <v>13</v>
      </c>
      <c r="E311" s="4">
        <v>1.1000000000000001</v>
      </c>
      <c r="F311" t="s">
        <v>12</v>
      </c>
      <c r="G311" s="5">
        <v>8.1999999999999993</v>
      </c>
      <c r="H311" s="5">
        <v>18.5</v>
      </c>
      <c r="I311" s="5">
        <v>5.2</v>
      </c>
    </row>
    <row r="312" spans="1:9" x14ac:dyDescent="0.2">
      <c r="A312" t="s">
        <v>7</v>
      </c>
      <c r="B312" t="s">
        <v>14</v>
      </c>
      <c r="C312" s="4">
        <v>553.9</v>
      </c>
      <c r="D312" t="s">
        <v>13</v>
      </c>
      <c r="E312" s="4">
        <v>1.25</v>
      </c>
      <c r="F312" t="s">
        <v>12</v>
      </c>
      <c r="G312" s="5">
        <v>5.8</v>
      </c>
      <c r="H312" s="5">
        <v>16.3</v>
      </c>
      <c r="I312" s="5">
        <v>5.4</v>
      </c>
    </row>
    <row r="313" spans="1:9" x14ac:dyDescent="0.2">
      <c r="A313" t="s">
        <v>7</v>
      </c>
      <c r="B313" t="s">
        <v>14</v>
      </c>
      <c r="C313" s="4">
        <v>591.6</v>
      </c>
      <c r="D313" t="s">
        <v>10</v>
      </c>
      <c r="E313" s="4">
        <v>0.68</v>
      </c>
      <c r="F313" t="s">
        <v>12</v>
      </c>
      <c r="G313" s="5">
        <v>5.4</v>
      </c>
      <c r="H313" s="5">
        <v>15.6</v>
      </c>
      <c r="I313" s="5">
        <v>5</v>
      </c>
    </row>
    <row r="314" spans="1:9" x14ac:dyDescent="0.2">
      <c r="A314" t="s">
        <v>7</v>
      </c>
      <c r="B314" t="s">
        <v>14</v>
      </c>
      <c r="C314" s="4">
        <v>2162.5</v>
      </c>
      <c r="D314" t="s">
        <v>13</v>
      </c>
      <c r="E314" s="4">
        <v>1.23</v>
      </c>
      <c r="F314" t="s">
        <v>12</v>
      </c>
      <c r="G314" s="5">
        <v>5.4</v>
      </c>
      <c r="H314" s="5">
        <v>14.1</v>
      </c>
      <c r="I314" s="5">
        <v>4</v>
      </c>
    </row>
    <row r="315" spans="1:9" x14ac:dyDescent="0.2">
      <c r="A315" t="s">
        <v>7</v>
      </c>
      <c r="B315" t="s">
        <v>14</v>
      </c>
      <c r="C315" s="4">
        <v>186.1</v>
      </c>
      <c r="D315" t="s">
        <v>10</v>
      </c>
      <c r="E315" s="4">
        <v>1.18</v>
      </c>
      <c r="F315" t="s">
        <v>12</v>
      </c>
      <c r="G315" s="5">
        <v>1.9</v>
      </c>
      <c r="H315" s="5">
        <v>13.5</v>
      </c>
      <c r="I315" s="5">
        <v>5.5</v>
      </c>
    </row>
    <row r="316" spans="1:9" x14ac:dyDescent="0.2">
      <c r="A316" t="s">
        <v>7</v>
      </c>
      <c r="B316" t="s">
        <v>14</v>
      </c>
      <c r="C316" s="4">
        <v>67.2</v>
      </c>
      <c r="D316" t="s">
        <v>13</v>
      </c>
      <c r="E316" s="4">
        <v>1.18</v>
      </c>
      <c r="F316" t="s">
        <v>9</v>
      </c>
      <c r="G316" s="5">
        <v>9.8000000000000007</v>
      </c>
      <c r="H316" s="5">
        <v>18.2</v>
      </c>
      <c r="I316" s="5">
        <v>2.2000000000000002</v>
      </c>
    </row>
    <row r="317" spans="1:9" x14ac:dyDescent="0.2">
      <c r="A317" t="s">
        <v>7</v>
      </c>
      <c r="B317" t="s">
        <v>14</v>
      </c>
      <c r="C317" s="4">
        <v>84.6</v>
      </c>
      <c r="D317" t="s">
        <v>10</v>
      </c>
      <c r="E317" s="4">
        <v>1.75</v>
      </c>
      <c r="F317" t="s">
        <v>9</v>
      </c>
      <c r="G317" s="5">
        <v>14.3</v>
      </c>
      <c r="H317" s="5">
        <v>29.2</v>
      </c>
      <c r="I317" s="5">
        <v>8.8000000000000007</v>
      </c>
    </row>
    <row r="318" spans="1:9" x14ac:dyDescent="0.2">
      <c r="A318" t="s">
        <v>7</v>
      </c>
      <c r="B318" t="s">
        <v>14</v>
      </c>
      <c r="C318" s="4">
        <v>811.7</v>
      </c>
      <c r="D318" t="s">
        <v>10</v>
      </c>
      <c r="E318" s="4">
        <v>0.8</v>
      </c>
      <c r="F318" t="s">
        <v>12</v>
      </c>
      <c r="G318" s="5">
        <v>10.9</v>
      </c>
      <c r="H318" s="5">
        <v>16.7</v>
      </c>
      <c r="I318" s="5">
        <v>3.6</v>
      </c>
    </row>
    <row r="319" spans="1:9" x14ac:dyDescent="0.2">
      <c r="A319" t="s">
        <v>7</v>
      </c>
      <c r="B319" t="s">
        <v>14</v>
      </c>
      <c r="C319" s="4">
        <v>636.79999999999995</v>
      </c>
      <c r="D319" t="s">
        <v>10</v>
      </c>
      <c r="E319" s="4">
        <v>0.8</v>
      </c>
      <c r="F319" t="s">
        <v>12</v>
      </c>
      <c r="G319" s="5">
        <v>9.1999999999999993</v>
      </c>
      <c r="H319" s="5">
        <v>21.9</v>
      </c>
      <c r="I319" s="5">
        <v>6.1</v>
      </c>
    </row>
    <row r="320" spans="1:9" x14ac:dyDescent="0.2">
      <c r="A320" t="s">
        <v>7</v>
      </c>
      <c r="B320" t="s">
        <v>14</v>
      </c>
      <c r="C320" s="4">
        <v>365.6</v>
      </c>
      <c r="D320" t="s">
        <v>10</v>
      </c>
      <c r="E320" s="4">
        <v>0.57999999999999996</v>
      </c>
      <c r="F320" t="s">
        <v>12</v>
      </c>
      <c r="G320" s="5">
        <v>10.4</v>
      </c>
      <c r="H320" s="5">
        <v>17.600000000000001</v>
      </c>
      <c r="I320" s="5">
        <v>7.1</v>
      </c>
    </row>
    <row r="321" spans="1:9" x14ac:dyDescent="0.2">
      <c r="A321" t="s">
        <v>7</v>
      </c>
      <c r="B321" t="s">
        <v>14</v>
      </c>
      <c r="C321" s="4">
        <v>299.5</v>
      </c>
      <c r="D321" t="s">
        <v>13</v>
      </c>
      <c r="E321" s="4">
        <v>1.1499999999999999</v>
      </c>
      <c r="F321" t="s">
        <v>9</v>
      </c>
      <c r="G321" s="5">
        <v>6.8</v>
      </c>
      <c r="H321" s="5">
        <v>15.5</v>
      </c>
      <c r="I321" s="5">
        <v>0.1</v>
      </c>
    </row>
    <row r="322" spans="1:9" x14ac:dyDescent="0.2">
      <c r="A322" t="s">
        <v>7</v>
      </c>
      <c r="B322" t="s">
        <v>14</v>
      </c>
      <c r="C322" s="4">
        <v>66546.399999999994</v>
      </c>
      <c r="D322" t="s">
        <v>13</v>
      </c>
      <c r="E322" s="4">
        <v>0.56999999999999995</v>
      </c>
      <c r="F322" t="s">
        <v>12</v>
      </c>
      <c r="G322" s="5">
        <v>6.9</v>
      </c>
      <c r="H322" s="5">
        <v>14</v>
      </c>
      <c r="I322" s="5">
        <v>3.9</v>
      </c>
    </row>
    <row r="323" spans="1:9" x14ac:dyDescent="0.2">
      <c r="A323" t="s">
        <v>7</v>
      </c>
      <c r="B323" t="s">
        <v>14</v>
      </c>
      <c r="C323" s="4">
        <v>5732.1</v>
      </c>
      <c r="D323" t="s">
        <v>10</v>
      </c>
      <c r="E323" s="4">
        <v>0.2</v>
      </c>
      <c r="F323" t="s">
        <v>12</v>
      </c>
      <c r="G323" s="5">
        <v>6.9</v>
      </c>
      <c r="H323" s="5">
        <v>17.3</v>
      </c>
      <c r="I323" s="5">
        <v>5.0999999999999996</v>
      </c>
    </row>
    <row r="324" spans="1:9" x14ac:dyDescent="0.2">
      <c r="A324" t="s">
        <v>7</v>
      </c>
      <c r="B324" t="s">
        <v>14</v>
      </c>
      <c r="C324" s="4">
        <v>434</v>
      </c>
      <c r="D324" t="s">
        <v>10</v>
      </c>
      <c r="E324" s="4">
        <v>0.25</v>
      </c>
      <c r="F324" t="s">
        <v>12</v>
      </c>
      <c r="G324" s="5">
        <v>6.6</v>
      </c>
      <c r="H324" s="5">
        <v>17.600000000000001</v>
      </c>
      <c r="I324" s="5">
        <v>5.6</v>
      </c>
    </row>
    <row r="325" spans="1:9" x14ac:dyDescent="0.2">
      <c r="A325" t="s">
        <v>7</v>
      </c>
      <c r="B325" t="s">
        <v>14</v>
      </c>
      <c r="C325" s="4">
        <v>3036</v>
      </c>
      <c r="D325" t="s">
        <v>10</v>
      </c>
      <c r="E325" s="4">
        <v>0.18</v>
      </c>
      <c r="F325" t="s">
        <v>9</v>
      </c>
      <c r="G325" s="5">
        <v>5.7</v>
      </c>
      <c r="H325" s="5">
        <v>17.100000000000001</v>
      </c>
      <c r="I325" s="5">
        <v>2.2999999999999998</v>
      </c>
    </row>
    <row r="326" spans="1:9" x14ac:dyDescent="0.2">
      <c r="A326" t="s">
        <v>7</v>
      </c>
      <c r="B326" t="s">
        <v>14</v>
      </c>
      <c r="C326" s="4">
        <v>54.3</v>
      </c>
      <c r="D326" t="s">
        <v>13</v>
      </c>
      <c r="E326" s="4">
        <v>1.47</v>
      </c>
      <c r="F326" t="s">
        <v>12</v>
      </c>
      <c r="G326" s="5">
        <v>4</v>
      </c>
      <c r="H326" s="5">
        <v>14.5</v>
      </c>
      <c r="I326" s="5">
        <v>2.5</v>
      </c>
    </row>
    <row r="327" spans="1:9" x14ac:dyDescent="0.2">
      <c r="A327" t="s">
        <v>7</v>
      </c>
      <c r="B327" t="s">
        <v>14</v>
      </c>
      <c r="C327" s="4">
        <v>100</v>
      </c>
      <c r="D327" t="s">
        <v>13</v>
      </c>
      <c r="E327" s="4">
        <v>1.66</v>
      </c>
      <c r="F327" t="s">
        <v>12</v>
      </c>
      <c r="G327" s="5">
        <v>6.2</v>
      </c>
      <c r="H327" s="5">
        <v>15.9</v>
      </c>
      <c r="I327" s="5">
        <v>4.9000000000000004</v>
      </c>
    </row>
    <row r="328" spans="1:9" x14ac:dyDescent="0.2">
      <c r="A328" t="s">
        <v>7</v>
      </c>
      <c r="B328" t="s">
        <v>14</v>
      </c>
      <c r="C328" s="4">
        <v>2807.7</v>
      </c>
      <c r="D328" t="s">
        <v>13</v>
      </c>
      <c r="E328" s="4">
        <v>1.3</v>
      </c>
      <c r="F328" t="s">
        <v>12</v>
      </c>
      <c r="G328" s="5">
        <v>8.8000000000000007</v>
      </c>
      <c r="H328" s="5">
        <v>19.2</v>
      </c>
      <c r="I328" s="5">
        <v>12.4</v>
      </c>
    </row>
    <row r="329" spans="1:9" x14ac:dyDescent="0.2">
      <c r="A329" t="s">
        <v>7</v>
      </c>
      <c r="B329" t="s">
        <v>14</v>
      </c>
      <c r="C329" s="4">
        <v>327.8</v>
      </c>
      <c r="D329" t="s">
        <v>13</v>
      </c>
      <c r="E329" s="4">
        <v>1.9</v>
      </c>
      <c r="F329" t="s">
        <v>11</v>
      </c>
      <c r="G329" s="5">
        <v>16.3</v>
      </c>
      <c r="H329" s="5">
        <v>14.3</v>
      </c>
      <c r="I329" s="5">
        <v>-2.2000000000000002</v>
      </c>
    </row>
    <row r="330" spans="1:9" x14ac:dyDescent="0.2">
      <c r="A330" t="s">
        <v>7</v>
      </c>
      <c r="B330" t="s">
        <v>14</v>
      </c>
      <c r="C330" s="4">
        <v>836.6</v>
      </c>
      <c r="D330" t="s">
        <v>13</v>
      </c>
      <c r="E330" s="4">
        <v>1.2</v>
      </c>
      <c r="F330" t="s">
        <v>12</v>
      </c>
      <c r="G330" s="5">
        <v>2.2999999999999998</v>
      </c>
      <c r="H330" s="5">
        <v>8.8000000000000007</v>
      </c>
      <c r="I330" s="5">
        <v>-0.3</v>
      </c>
    </row>
    <row r="331" spans="1:9" x14ac:dyDescent="0.2">
      <c r="A331" t="s">
        <v>7</v>
      </c>
      <c r="B331" t="s">
        <v>14</v>
      </c>
      <c r="C331" s="4">
        <v>1540.8</v>
      </c>
      <c r="D331" t="s">
        <v>13</v>
      </c>
      <c r="E331" s="4">
        <v>0.94</v>
      </c>
      <c r="F331" t="s">
        <v>9</v>
      </c>
      <c r="G331" s="5">
        <v>17.7</v>
      </c>
      <c r="H331" s="5">
        <v>19.2</v>
      </c>
      <c r="I331" s="5">
        <v>2.8</v>
      </c>
    </row>
    <row r="332" spans="1:9" x14ac:dyDescent="0.2">
      <c r="A332" t="s">
        <v>7</v>
      </c>
      <c r="B332" t="s">
        <v>14</v>
      </c>
      <c r="C332" s="4">
        <v>802.1</v>
      </c>
      <c r="D332" t="s">
        <v>13</v>
      </c>
      <c r="E332" s="4">
        <v>1.07</v>
      </c>
      <c r="F332" t="s">
        <v>9</v>
      </c>
      <c r="G332" s="5">
        <v>16.2</v>
      </c>
      <c r="H332" s="5">
        <v>19.8</v>
      </c>
      <c r="I332" s="5">
        <v>5.4</v>
      </c>
    </row>
    <row r="333" spans="1:9" x14ac:dyDescent="0.2">
      <c r="A333" t="s">
        <v>7</v>
      </c>
      <c r="B333" t="s">
        <v>14</v>
      </c>
      <c r="C333" s="4">
        <v>111.9</v>
      </c>
      <c r="D333" t="s">
        <v>10</v>
      </c>
      <c r="E333" s="4">
        <v>1.17</v>
      </c>
      <c r="F333" t="s">
        <v>12</v>
      </c>
      <c r="G333" s="5">
        <v>6.3</v>
      </c>
      <c r="H333" s="5">
        <v>17</v>
      </c>
      <c r="I333" s="5">
        <v>6.3</v>
      </c>
    </row>
    <row r="334" spans="1:9" x14ac:dyDescent="0.2">
      <c r="A334" t="s">
        <v>7</v>
      </c>
      <c r="B334" t="s">
        <v>14</v>
      </c>
      <c r="C334" s="4">
        <v>119.3</v>
      </c>
      <c r="D334" t="s">
        <v>13</v>
      </c>
      <c r="E334" s="4">
        <v>1.1200000000000001</v>
      </c>
      <c r="F334" t="s">
        <v>12</v>
      </c>
      <c r="G334" s="5">
        <v>5.9</v>
      </c>
      <c r="H334" s="5">
        <v>13</v>
      </c>
      <c r="I334" s="5">
        <v>1.8</v>
      </c>
    </row>
    <row r="335" spans="1:9" x14ac:dyDescent="0.2">
      <c r="A335" t="s">
        <v>7</v>
      </c>
      <c r="B335" t="s">
        <v>14</v>
      </c>
      <c r="C335" s="4">
        <v>548.70000000000005</v>
      </c>
      <c r="D335" t="s">
        <v>13</v>
      </c>
      <c r="E335" s="4">
        <v>1.3</v>
      </c>
      <c r="F335" t="s">
        <v>9</v>
      </c>
      <c r="G335" s="5">
        <v>3.7</v>
      </c>
      <c r="H335" s="5">
        <v>14.3</v>
      </c>
      <c r="I335" s="5">
        <v>1.2</v>
      </c>
    </row>
    <row r="336" spans="1:9" x14ac:dyDescent="0.2">
      <c r="A336" t="s">
        <v>7</v>
      </c>
      <c r="B336" t="s">
        <v>14</v>
      </c>
      <c r="C336" s="4">
        <v>1119.0999999999999</v>
      </c>
      <c r="D336" t="s">
        <v>10</v>
      </c>
      <c r="E336" s="4">
        <v>0.82</v>
      </c>
      <c r="F336" t="s">
        <v>9</v>
      </c>
      <c r="G336" s="5">
        <v>4.0999999999999996</v>
      </c>
      <c r="H336" s="5">
        <v>15.8</v>
      </c>
      <c r="I336" s="5">
        <v>0.9</v>
      </c>
    </row>
    <row r="337" spans="1:9" x14ac:dyDescent="0.2">
      <c r="A337" t="s">
        <v>7</v>
      </c>
      <c r="B337" t="s">
        <v>14</v>
      </c>
      <c r="C337" s="4">
        <v>78</v>
      </c>
      <c r="D337" t="s">
        <v>10</v>
      </c>
      <c r="E337" s="4">
        <v>1.95</v>
      </c>
      <c r="F337" t="s">
        <v>9</v>
      </c>
      <c r="G337" s="5">
        <v>8.3000000000000007</v>
      </c>
      <c r="H337" s="5">
        <v>16.899999999999999</v>
      </c>
      <c r="I337" s="5">
        <v>2.6</v>
      </c>
    </row>
    <row r="338" spans="1:9" x14ac:dyDescent="0.2">
      <c r="A338" t="s">
        <v>7</v>
      </c>
      <c r="B338" t="s">
        <v>14</v>
      </c>
      <c r="C338" s="4">
        <v>707.2</v>
      </c>
      <c r="D338" t="s">
        <v>10</v>
      </c>
      <c r="E338" s="4">
        <v>1.85</v>
      </c>
      <c r="F338" t="s">
        <v>9</v>
      </c>
      <c r="G338" s="5">
        <v>9.3000000000000007</v>
      </c>
      <c r="H338" s="5">
        <v>16.8</v>
      </c>
      <c r="I338" s="5">
        <v>4.8</v>
      </c>
    </row>
    <row r="339" spans="1:9" x14ac:dyDescent="0.2">
      <c r="A339" t="s">
        <v>7</v>
      </c>
      <c r="B339" t="s">
        <v>14</v>
      </c>
      <c r="C339" s="4">
        <v>14798.7</v>
      </c>
      <c r="D339" t="s">
        <v>13</v>
      </c>
      <c r="E339" s="4">
        <v>0.83</v>
      </c>
      <c r="F339" t="s">
        <v>9</v>
      </c>
      <c r="G339" s="5">
        <v>3.3</v>
      </c>
      <c r="H339" s="5">
        <v>15.1</v>
      </c>
      <c r="I339" s="5">
        <v>2.6</v>
      </c>
    </row>
    <row r="340" spans="1:9" x14ac:dyDescent="0.2">
      <c r="A340" t="s">
        <v>7</v>
      </c>
      <c r="B340" t="s">
        <v>14</v>
      </c>
      <c r="C340" s="4">
        <v>522.5</v>
      </c>
      <c r="D340" t="s">
        <v>13</v>
      </c>
      <c r="E340" s="4">
        <v>1.39</v>
      </c>
      <c r="F340" t="s">
        <v>9</v>
      </c>
      <c r="G340" s="5">
        <v>1.5</v>
      </c>
      <c r="H340" s="5">
        <v>14.2</v>
      </c>
      <c r="I340" s="5">
        <v>1.5</v>
      </c>
    </row>
    <row r="341" spans="1:9" x14ac:dyDescent="0.2">
      <c r="A341" t="s">
        <v>7</v>
      </c>
      <c r="B341" t="s">
        <v>14</v>
      </c>
      <c r="C341" s="4">
        <v>121.6</v>
      </c>
      <c r="D341" t="s">
        <v>10</v>
      </c>
      <c r="E341" s="4">
        <v>0.94</v>
      </c>
      <c r="F341" t="s">
        <v>9</v>
      </c>
      <c r="G341" s="5">
        <v>5.0999999999999996</v>
      </c>
      <c r="H341" s="5">
        <v>14.7</v>
      </c>
      <c r="I341" s="5">
        <v>3.3</v>
      </c>
    </row>
    <row r="342" spans="1:9" x14ac:dyDescent="0.2">
      <c r="A342" t="s">
        <v>7</v>
      </c>
      <c r="B342" t="s">
        <v>14</v>
      </c>
      <c r="C342" s="4">
        <v>572.6</v>
      </c>
      <c r="D342" t="s">
        <v>10</v>
      </c>
      <c r="E342" s="4">
        <v>2.0499999999999998</v>
      </c>
      <c r="F342" t="s">
        <v>9</v>
      </c>
      <c r="G342" s="5">
        <v>4.9000000000000004</v>
      </c>
      <c r="H342" s="5">
        <v>13.4</v>
      </c>
      <c r="I342" s="5">
        <v>1.9</v>
      </c>
    </row>
    <row r="343" spans="1:9" x14ac:dyDescent="0.2">
      <c r="A343" t="s">
        <v>7</v>
      </c>
      <c r="B343" t="s">
        <v>14</v>
      </c>
      <c r="C343" s="4">
        <v>124.4</v>
      </c>
      <c r="D343" t="s">
        <v>10</v>
      </c>
      <c r="E343" s="4">
        <v>1.22</v>
      </c>
      <c r="F343" t="s">
        <v>9</v>
      </c>
      <c r="G343" s="5">
        <v>5.5</v>
      </c>
      <c r="H343" s="5">
        <v>15.3</v>
      </c>
      <c r="I343" s="5">
        <v>3.7</v>
      </c>
    </row>
    <row r="344" spans="1:9" x14ac:dyDescent="0.2">
      <c r="A344" t="s">
        <v>7</v>
      </c>
      <c r="B344" t="s">
        <v>14</v>
      </c>
      <c r="C344" s="4">
        <v>324.7</v>
      </c>
      <c r="D344" t="s">
        <v>10</v>
      </c>
      <c r="E344" s="4">
        <v>1.22</v>
      </c>
      <c r="F344" t="s">
        <v>12</v>
      </c>
      <c r="G344" s="5">
        <v>6.3</v>
      </c>
      <c r="H344" s="5">
        <v>12.5</v>
      </c>
      <c r="I344" s="5">
        <v>2.5</v>
      </c>
    </row>
    <row r="345" spans="1:9" x14ac:dyDescent="0.2">
      <c r="A345" t="s">
        <v>7</v>
      </c>
      <c r="B345" t="s">
        <v>14</v>
      </c>
      <c r="C345" s="4">
        <v>201</v>
      </c>
      <c r="D345" t="s">
        <v>10</v>
      </c>
      <c r="E345" s="4">
        <v>0.99</v>
      </c>
      <c r="F345" t="s">
        <v>11</v>
      </c>
      <c r="G345" s="5">
        <v>0.9</v>
      </c>
      <c r="H345" s="5">
        <v>14.9</v>
      </c>
      <c r="I345" s="5">
        <v>6.2</v>
      </c>
    </row>
    <row r="346" spans="1:9" x14ac:dyDescent="0.2">
      <c r="A346" t="s">
        <v>7</v>
      </c>
      <c r="B346" t="s">
        <v>14</v>
      </c>
      <c r="C346" s="4">
        <v>401</v>
      </c>
      <c r="D346" t="s">
        <v>10</v>
      </c>
      <c r="E346" s="4">
        <v>0.82</v>
      </c>
      <c r="F346" t="s">
        <v>12</v>
      </c>
      <c r="G346" s="5">
        <v>8.1999999999999993</v>
      </c>
      <c r="H346" s="5">
        <v>15.1</v>
      </c>
      <c r="I346" s="5">
        <v>1.9</v>
      </c>
    </row>
    <row r="347" spans="1:9" x14ac:dyDescent="0.2">
      <c r="A347" t="s">
        <v>7</v>
      </c>
      <c r="B347" t="s">
        <v>14</v>
      </c>
      <c r="C347" s="4">
        <v>107.2</v>
      </c>
      <c r="D347" t="s">
        <v>13</v>
      </c>
      <c r="E347" s="4">
        <v>1</v>
      </c>
      <c r="F347" t="s">
        <v>9</v>
      </c>
      <c r="G347" s="5">
        <v>5.2</v>
      </c>
      <c r="H347" s="5">
        <v>14</v>
      </c>
      <c r="I347" s="5">
        <v>0.6</v>
      </c>
    </row>
    <row r="348" spans="1:9" x14ac:dyDescent="0.2">
      <c r="A348" t="s">
        <v>7</v>
      </c>
      <c r="B348" t="s">
        <v>14</v>
      </c>
      <c r="C348" s="4">
        <v>94.7</v>
      </c>
      <c r="D348" t="s">
        <v>10</v>
      </c>
      <c r="E348" s="4">
        <v>0.78</v>
      </c>
      <c r="F348" t="s">
        <v>12</v>
      </c>
      <c r="G348" s="5">
        <v>2.5</v>
      </c>
      <c r="H348" s="5">
        <v>13</v>
      </c>
      <c r="I348" s="5">
        <v>2.2000000000000002</v>
      </c>
    </row>
    <row r="349" spans="1:9" x14ac:dyDescent="0.2">
      <c r="A349" t="s">
        <v>7</v>
      </c>
      <c r="B349" t="s">
        <v>14</v>
      </c>
      <c r="C349" s="4">
        <v>1066</v>
      </c>
      <c r="D349" t="s">
        <v>10</v>
      </c>
      <c r="E349" s="4">
        <v>1.59</v>
      </c>
      <c r="F349" t="s">
        <v>9</v>
      </c>
      <c r="G349" s="5">
        <v>2.8</v>
      </c>
      <c r="H349" s="5">
        <v>13.9</v>
      </c>
      <c r="I349" s="5">
        <v>3.7</v>
      </c>
    </row>
    <row r="350" spans="1:9" x14ac:dyDescent="0.2">
      <c r="A350" t="s">
        <v>7</v>
      </c>
      <c r="B350" t="s">
        <v>14</v>
      </c>
      <c r="C350" s="4">
        <v>205.7</v>
      </c>
      <c r="D350" t="s">
        <v>13</v>
      </c>
      <c r="E350" s="4">
        <v>1.1200000000000001</v>
      </c>
      <c r="F350" t="s">
        <v>12</v>
      </c>
      <c r="G350" s="5">
        <v>12.3</v>
      </c>
      <c r="H350" s="5">
        <v>17.600000000000001</v>
      </c>
      <c r="I350" s="5">
        <v>6.6</v>
      </c>
    </row>
    <row r="351" spans="1:9" x14ac:dyDescent="0.2">
      <c r="A351" t="s">
        <v>7</v>
      </c>
      <c r="B351" t="s">
        <v>14</v>
      </c>
      <c r="C351" s="4">
        <v>442.2</v>
      </c>
      <c r="D351" t="s">
        <v>10</v>
      </c>
      <c r="E351" s="4">
        <v>2</v>
      </c>
      <c r="F351" t="s">
        <v>12</v>
      </c>
      <c r="G351" s="5">
        <v>14.1</v>
      </c>
      <c r="H351" s="5">
        <v>21.3</v>
      </c>
      <c r="I351" s="5">
        <v>9</v>
      </c>
    </row>
    <row r="352" spans="1:9" x14ac:dyDescent="0.2">
      <c r="A352" t="s">
        <v>7</v>
      </c>
      <c r="B352" t="s">
        <v>14</v>
      </c>
      <c r="C352" s="4">
        <v>754.1</v>
      </c>
      <c r="D352" t="s">
        <v>13</v>
      </c>
      <c r="E352" s="4">
        <v>1.28</v>
      </c>
      <c r="F352" t="s">
        <v>9</v>
      </c>
      <c r="G352" s="5">
        <v>-0.7</v>
      </c>
      <c r="H352" s="5">
        <v>14.2</v>
      </c>
      <c r="I352" s="5">
        <v>4.5999999999999996</v>
      </c>
    </row>
    <row r="353" spans="1:9" x14ac:dyDescent="0.2">
      <c r="A353" t="s">
        <v>7</v>
      </c>
      <c r="B353" t="s">
        <v>14</v>
      </c>
      <c r="C353" s="4">
        <v>4620.8</v>
      </c>
      <c r="D353" t="s">
        <v>13</v>
      </c>
      <c r="E353" s="4">
        <v>1.1599999999999999</v>
      </c>
      <c r="F353" t="s">
        <v>12</v>
      </c>
      <c r="G353" s="5">
        <v>6.2</v>
      </c>
      <c r="H353" s="5">
        <v>15.1</v>
      </c>
      <c r="I353" s="5">
        <v>3.9</v>
      </c>
    </row>
    <row r="354" spans="1:9" x14ac:dyDescent="0.2">
      <c r="A354" t="s">
        <v>7</v>
      </c>
      <c r="B354" t="s">
        <v>14</v>
      </c>
      <c r="C354" s="4">
        <v>207.6</v>
      </c>
      <c r="D354" t="s">
        <v>13</v>
      </c>
      <c r="E354" s="4">
        <v>1.33</v>
      </c>
      <c r="F354" t="s">
        <v>12</v>
      </c>
      <c r="G354" s="5">
        <v>3.5</v>
      </c>
      <c r="H354" s="5">
        <v>9.8000000000000007</v>
      </c>
      <c r="I354" s="5">
        <v>0</v>
      </c>
    </row>
    <row r="355" spans="1:9" x14ac:dyDescent="0.2">
      <c r="A355" t="s">
        <v>7</v>
      </c>
      <c r="B355" t="s">
        <v>14</v>
      </c>
      <c r="C355" s="4">
        <v>3536.1</v>
      </c>
      <c r="D355" t="s">
        <v>13</v>
      </c>
      <c r="E355" s="4">
        <v>0.8</v>
      </c>
      <c r="F355" t="s">
        <v>12</v>
      </c>
      <c r="G355" s="5">
        <v>5.0999999999999996</v>
      </c>
      <c r="H355" s="5">
        <v>13.3</v>
      </c>
      <c r="I355" s="5">
        <v>1.6</v>
      </c>
    </row>
    <row r="356" spans="1:9" x14ac:dyDescent="0.2">
      <c r="A356" t="s">
        <v>7</v>
      </c>
      <c r="B356" t="s">
        <v>14</v>
      </c>
      <c r="C356" s="4">
        <v>793.3</v>
      </c>
      <c r="D356" t="s">
        <v>13</v>
      </c>
      <c r="E356" s="4">
        <v>0.7</v>
      </c>
      <c r="F356" t="s">
        <v>12</v>
      </c>
      <c r="G356" s="5">
        <v>7.4</v>
      </c>
      <c r="H356" s="5">
        <v>19.399999999999999</v>
      </c>
      <c r="I356" s="5">
        <v>7</v>
      </c>
    </row>
    <row r="357" spans="1:9" x14ac:dyDescent="0.2">
      <c r="A357" t="s">
        <v>7</v>
      </c>
      <c r="B357" t="s">
        <v>14</v>
      </c>
      <c r="C357" s="4">
        <v>103.5</v>
      </c>
      <c r="D357" t="s">
        <v>10</v>
      </c>
      <c r="E357" s="4">
        <v>0.7</v>
      </c>
      <c r="F357" t="s">
        <v>12</v>
      </c>
      <c r="G357" s="5">
        <v>10.1</v>
      </c>
      <c r="H357" s="5">
        <v>18.2</v>
      </c>
      <c r="I357" s="5">
        <v>4.3</v>
      </c>
    </row>
    <row r="358" spans="1:9" x14ac:dyDescent="0.2">
      <c r="A358" t="s">
        <v>7</v>
      </c>
      <c r="B358" t="s">
        <v>14</v>
      </c>
      <c r="C358" s="4">
        <v>1106.5</v>
      </c>
      <c r="D358" t="s">
        <v>10</v>
      </c>
      <c r="E358" s="4">
        <v>0.85</v>
      </c>
      <c r="F358" t="s">
        <v>9</v>
      </c>
      <c r="G358" s="5">
        <v>4.5999999999999996</v>
      </c>
      <c r="H358" s="5">
        <v>18.2</v>
      </c>
      <c r="I358" s="5">
        <v>5.9</v>
      </c>
    </row>
    <row r="359" spans="1:9" x14ac:dyDescent="0.2">
      <c r="A359" t="s">
        <v>7</v>
      </c>
      <c r="B359" t="s">
        <v>14</v>
      </c>
      <c r="C359" s="4">
        <v>241.7</v>
      </c>
      <c r="D359" t="s">
        <v>10</v>
      </c>
      <c r="E359" s="4">
        <v>1.72</v>
      </c>
      <c r="F359" t="s">
        <v>9</v>
      </c>
      <c r="G359" s="5">
        <v>3.6</v>
      </c>
      <c r="H359" s="5">
        <v>16.5</v>
      </c>
      <c r="I359" s="5">
        <v>3.5</v>
      </c>
    </row>
    <row r="360" spans="1:9" x14ac:dyDescent="0.2">
      <c r="A360" t="s">
        <v>7</v>
      </c>
      <c r="B360" t="s">
        <v>14</v>
      </c>
      <c r="C360" s="4">
        <v>1417.4</v>
      </c>
      <c r="D360" t="s">
        <v>10</v>
      </c>
      <c r="E360" s="4">
        <v>0.9</v>
      </c>
      <c r="F360" t="s">
        <v>9</v>
      </c>
      <c r="G360" s="5">
        <v>8.4</v>
      </c>
      <c r="H360" s="5">
        <v>19.399999999999999</v>
      </c>
      <c r="I360" s="5">
        <v>4.4000000000000004</v>
      </c>
    </row>
    <row r="361" spans="1:9" x14ac:dyDescent="0.2">
      <c r="A361" t="s">
        <v>7</v>
      </c>
      <c r="B361" t="s">
        <v>14</v>
      </c>
      <c r="C361" s="4">
        <v>1994.7</v>
      </c>
      <c r="D361" t="s">
        <v>10</v>
      </c>
      <c r="E361" s="4">
        <v>0.95</v>
      </c>
      <c r="F361" t="s">
        <v>9</v>
      </c>
      <c r="G361" s="5">
        <v>18</v>
      </c>
      <c r="H361" s="5">
        <v>24.1</v>
      </c>
      <c r="I361" s="5">
        <v>6.9</v>
      </c>
    </row>
    <row r="362" spans="1:9" x14ac:dyDescent="0.2">
      <c r="A362" t="s">
        <v>7</v>
      </c>
      <c r="B362" t="s">
        <v>14</v>
      </c>
      <c r="C362" s="4">
        <v>361.8</v>
      </c>
      <c r="D362" t="s">
        <v>10</v>
      </c>
      <c r="E362" s="4">
        <v>1.01</v>
      </c>
      <c r="F362" t="s">
        <v>12</v>
      </c>
      <c r="G362" s="5">
        <v>7.6</v>
      </c>
      <c r="H362" s="5">
        <v>18</v>
      </c>
      <c r="I362" s="5">
        <v>6.5</v>
      </c>
    </row>
    <row r="363" spans="1:9" x14ac:dyDescent="0.2">
      <c r="A363" t="s">
        <v>7</v>
      </c>
      <c r="B363" t="s">
        <v>14</v>
      </c>
      <c r="C363" s="4">
        <v>1204</v>
      </c>
      <c r="D363" t="s">
        <v>10</v>
      </c>
      <c r="E363" s="4">
        <v>1.1000000000000001</v>
      </c>
      <c r="F363" t="s">
        <v>12</v>
      </c>
      <c r="G363" s="5">
        <v>3.3</v>
      </c>
      <c r="H363" s="5">
        <v>14.4</v>
      </c>
      <c r="I363" s="5">
        <v>5.3</v>
      </c>
    </row>
    <row r="364" spans="1:9" x14ac:dyDescent="0.2">
      <c r="A364" t="s">
        <v>7</v>
      </c>
      <c r="B364" t="s">
        <v>14</v>
      </c>
      <c r="C364" s="4">
        <v>437.9</v>
      </c>
      <c r="D364" t="s">
        <v>13</v>
      </c>
      <c r="E364" s="4">
        <v>1.31</v>
      </c>
      <c r="F364" t="s">
        <v>12</v>
      </c>
      <c r="G364" s="5">
        <v>9.8000000000000007</v>
      </c>
      <c r="H364" s="5">
        <v>16.2</v>
      </c>
      <c r="I364" s="5">
        <v>2.8</v>
      </c>
    </row>
    <row r="365" spans="1:9" x14ac:dyDescent="0.2">
      <c r="A365" t="s">
        <v>7</v>
      </c>
      <c r="B365" t="s">
        <v>14</v>
      </c>
      <c r="C365" s="4">
        <v>242.9</v>
      </c>
      <c r="D365" t="s">
        <v>10</v>
      </c>
      <c r="E365" s="4">
        <v>1.25</v>
      </c>
      <c r="F365" t="s">
        <v>9</v>
      </c>
      <c r="G365" s="5">
        <v>-1.4</v>
      </c>
      <c r="H365" s="5">
        <v>12.1</v>
      </c>
      <c r="I365" s="5">
        <v>1.2</v>
      </c>
    </row>
    <row r="366" spans="1:9" x14ac:dyDescent="0.2">
      <c r="A366" t="s">
        <v>7</v>
      </c>
      <c r="B366" t="s">
        <v>14</v>
      </c>
      <c r="C366" s="4">
        <v>6198.2</v>
      </c>
      <c r="D366" t="s">
        <v>10</v>
      </c>
      <c r="E366" s="4">
        <v>1.03</v>
      </c>
      <c r="F366" t="s">
        <v>12</v>
      </c>
      <c r="G366" s="5">
        <v>-1.3</v>
      </c>
      <c r="H366" s="5">
        <v>11.4</v>
      </c>
      <c r="I366" s="5">
        <v>6.9</v>
      </c>
    </row>
    <row r="367" spans="1:9" x14ac:dyDescent="0.2">
      <c r="A367" t="s">
        <v>7</v>
      </c>
      <c r="B367" t="s">
        <v>14</v>
      </c>
      <c r="C367" s="4">
        <v>6037.7</v>
      </c>
      <c r="D367" t="s">
        <v>10</v>
      </c>
      <c r="E367" s="4">
        <v>1</v>
      </c>
      <c r="F367" t="s">
        <v>12</v>
      </c>
      <c r="G367" s="5">
        <v>4.8</v>
      </c>
      <c r="H367" s="5">
        <v>14.1</v>
      </c>
      <c r="I367" s="5">
        <v>10.4</v>
      </c>
    </row>
    <row r="368" spans="1:9" x14ac:dyDescent="0.2">
      <c r="A368" t="s">
        <v>7</v>
      </c>
      <c r="B368" t="s">
        <v>14</v>
      </c>
      <c r="C368" s="4">
        <v>99.1</v>
      </c>
      <c r="D368" t="s">
        <v>10</v>
      </c>
      <c r="E368" s="4">
        <v>1.21</v>
      </c>
      <c r="F368" t="s">
        <v>9</v>
      </c>
      <c r="G368" s="5">
        <v>1.9</v>
      </c>
      <c r="H368" s="5">
        <v>9</v>
      </c>
      <c r="I368" s="5">
        <v>-0.7</v>
      </c>
    </row>
    <row r="369" spans="1:9" x14ac:dyDescent="0.2">
      <c r="A369" t="s">
        <v>7</v>
      </c>
      <c r="B369" t="s">
        <v>14</v>
      </c>
      <c r="C369" s="4">
        <v>349.2</v>
      </c>
      <c r="D369" t="s">
        <v>13</v>
      </c>
      <c r="E369" s="4">
        <v>1.4</v>
      </c>
      <c r="F369" t="s">
        <v>9</v>
      </c>
      <c r="G369" s="5">
        <v>9.3000000000000007</v>
      </c>
      <c r="H369" s="5">
        <v>17.899999999999999</v>
      </c>
      <c r="I369" s="5">
        <v>6.7</v>
      </c>
    </row>
    <row r="370" spans="1:9" x14ac:dyDescent="0.2">
      <c r="A370" t="s">
        <v>7</v>
      </c>
      <c r="B370" t="s">
        <v>14</v>
      </c>
      <c r="C370" s="4">
        <v>1364.8</v>
      </c>
      <c r="D370" t="s">
        <v>13</v>
      </c>
      <c r="E370" s="4">
        <v>1.32</v>
      </c>
      <c r="F370" t="s">
        <v>12</v>
      </c>
      <c r="G370" s="5">
        <v>1.8</v>
      </c>
      <c r="H370" s="5">
        <v>10.8</v>
      </c>
      <c r="I370" s="5">
        <v>1.4</v>
      </c>
    </row>
    <row r="371" spans="1:9" x14ac:dyDescent="0.2">
      <c r="A371" t="s">
        <v>7</v>
      </c>
      <c r="B371" t="s">
        <v>14</v>
      </c>
      <c r="C371" s="4">
        <v>660.7</v>
      </c>
      <c r="D371" t="s">
        <v>13</v>
      </c>
      <c r="E371" s="4">
        <v>1.37</v>
      </c>
      <c r="F371" t="s">
        <v>12</v>
      </c>
      <c r="G371" s="5">
        <v>6</v>
      </c>
      <c r="H371" s="5">
        <v>14.9</v>
      </c>
      <c r="I371" s="5">
        <v>2.5</v>
      </c>
    </row>
    <row r="372" spans="1:9" x14ac:dyDescent="0.2">
      <c r="A372" t="s">
        <v>7</v>
      </c>
      <c r="B372" t="s">
        <v>14</v>
      </c>
      <c r="C372" s="4">
        <v>886.7</v>
      </c>
      <c r="D372" t="s">
        <v>13</v>
      </c>
      <c r="E372" s="4">
        <v>1.07</v>
      </c>
      <c r="F372" t="s">
        <v>12</v>
      </c>
      <c r="G372" s="5">
        <v>6.5</v>
      </c>
      <c r="H372" s="5">
        <v>17.5</v>
      </c>
      <c r="I372" s="5">
        <v>7.8</v>
      </c>
    </row>
    <row r="373" spans="1:9" x14ac:dyDescent="0.2">
      <c r="A373" t="s">
        <v>7</v>
      </c>
      <c r="B373" t="s">
        <v>14</v>
      </c>
      <c r="C373" s="4">
        <v>294.5</v>
      </c>
      <c r="D373" t="s">
        <v>10</v>
      </c>
      <c r="E373" s="4">
        <v>0.99</v>
      </c>
      <c r="F373" t="s">
        <v>9</v>
      </c>
      <c r="G373" s="5">
        <v>2.6</v>
      </c>
      <c r="H373" s="5">
        <v>7.6</v>
      </c>
      <c r="I373" s="5">
        <v>-0.7</v>
      </c>
    </row>
    <row r="374" spans="1:9" x14ac:dyDescent="0.2">
      <c r="A374" t="s">
        <v>7</v>
      </c>
      <c r="B374" t="s">
        <v>14</v>
      </c>
      <c r="C374" s="4">
        <v>86</v>
      </c>
      <c r="D374" t="s">
        <v>10</v>
      </c>
      <c r="E374" s="4">
        <v>1.52</v>
      </c>
      <c r="F374" t="s">
        <v>12</v>
      </c>
      <c r="G374" s="5">
        <v>8.3000000000000007</v>
      </c>
      <c r="H374" s="5">
        <v>15.5</v>
      </c>
      <c r="I374" s="5">
        <v>5.5</v>
      </c>
    </row>
    <row r="375" spans="1:9" x14ac:dyDescent="0.2">
      <c r="A375" t="s">
        <v>7</v>
      </c>
      <c r="B375" t="s">
        <v>14</v>
      </c>
      <c r="C375" s="4">
        <v>58.6</v>
      </c>
      <c r="D375" t="s">
        <v>13</v>
      </c>
      <c r="E375" s="4">
        <v>1.1499999999999999</v>
      </c>
      <c r="F375" t="s">
        <v>12</v>
      </c>
      <c r="G375" s="5">
        <v>-0.9</v>
      </c>
      <c r="H375" s="5">
        <v>10.1</v>
      </c>
      <c r="I375" s="5">
        <v>6.1</v>
      </c>
    </row>
    <row r="376" spans="1:9" x14ac:dyDescent="0.2">
      <c r="A376" t="s">
        <v>7</v>
      </c>
      <c r="B376" t="s">
        <v>14</v>
      </c>
      <c r="C376" s="4">
        <v>90</v>
      </c>
      <c r="D376" t="s">
        <v>13</v>
      </c>
      <c r="E376" s="4">
        <v>1.27</v>
      </c>
      <c r="F376" t="s">
        <v>9</v>
      </c>
      <c r="G376" s="5">
        <v>8.1999999999999993</v>
      </c>
      <c r="H376" s="5">
        <v>13</v>
      </c>
      <c r="I376" s="5">
        <v>-2</v>
      </c>
    </row>
    <row r="377" spans="1:9" x14ac:dyDescent="0.2">
      <c r="A377" t="s">
        <v>7</v>
      </c>
      <c r="B377" t="s">
        <v>14</v>
      </c>
      <c r="C377" s="4">
        <v>655.9</v>
      </c>
      <c r="D377" t="s">
        <v>13</v>
      </c>
      <c r="E377" s="4">
        <v>1.08</v>
      </c>
      <c r="F377" t="s">
        <v>12</v>
      </c>
      <c r="G377" s="5">
        <v>5.5</v>
      </c>
      <c r="H377" s="5">
        <v>14.9</v>
      </c>
      <c r="I377" s="5">
        <v>3.5</v>
      </c>
    </row>
    <row r="378" spans="1:9" x14ac:dyDescent="0.2">
      <c r="A378" t="s">
        <v>7</v>
      </c>
      <c r="B378" t="s">
        <v>14</v>
      </c>
      <c r="C378" s="4">
        <v>3950.7</v>
      </c>
      <c r="D378" t="s">
        <v>13</v>
      </c>
      <c r="E378" s="4">
        <v>1.02</v>
      </c>
      <c r="F378" t="s">
        <v>12</v>
      </c>
      <c r="G378" s="5">
        <v>5.7</v>
      </c>
      <c r="H378" s="5">
        <v>15.1</v>
      </c>
      <c r="I378" s="5">
        <v>3.7</v>
      </c>
    </row>
    <row r="379" spans="1:9" x14ac:dyDescent="0.2">
      <c r="A379" t="s">
        <v>7</v>
      </c>
      <c r="B379" t="s">
        <v>14</v>
      </c>
      <c r="C379" s="4">
        <v>326.89999999999998</v>
      </c>
      <c r="D379" t="s">
        <v>10</v>
      </c>
      <c r="E379" s="4">
        <v>1.1200000000000001</v>
      </c>
      <c r="F379" t="s">
        <v>12</v>
      </c>
      <c r="G379" s="5">
        <v>1.1000000000000001</v>
      </c>
      <c r="H379" s="5">
        <v>11.2</v>
      </c>
      <c r="I379" s="5">
        <v>1.3</v>
      </c>
    </row>
    <row r="380" spans="1:9" x14ac:dyDescent="0.2">
      <c r="A380" t="s">
        <v>7</v>
      </c>
      <c r="B380" t="s">
        <v>14</v>
      </c>
      <c r="C380" s="4">
        <v>627.1</v>
      </c>
      <c r="D380" t="s">
        <v>13</v>
      </c>
      <c r="E380" s="4">
        <v>1.17</v>
      </c>
      <c r="F380" t="s">
        <v>9</v>
      </c>
      <c r="G380" s="5">
        <v>4.7</v>
      </c>
      <c r="H380" s="5">
        <v>12.8</v>
      </c>
      <c r="I380" s="5">
        <v>1.4</v>
      </c>
    </row>
    <row r="381" spans="1:9" x14ac:dyDescent="0.2">
      <c r="A381" t="s">
        <v>7</v>
      </c>
      <c r="B381" t="s">
        <v>14</v>
      </c>
      <c r="C381" s="4">
        <v>2389.6999999999998</v>
      </c>
      <c r="D381" t="s">
        <v>13</v>
      </c>
      <c r="E381" s="4">
        <v>1.07</v>
      </c>
      <c r="F381" t="s">
        <v>12</v>
      </c>
      <c r="G381" s="5">
        <v>5.7</v>
      </c>
      <c r="H381" s="5">
        <v>14.5</v>
      </c>
      <c r="I381" s="5">
        <v>5.2</v>
      </c>
    </row>
    <row r="382" spans="1:9" x14ac:dyDescent="0.2">
      <c r="A382" t="s">
        <v>7</v>
      </c>
      <c r="B382" t="s">
        <v>14</v>
      </c>
      <c r="C382" s="4">
        <v>11876.4</v>
      </c>
      <c r="D382" t="s">
        <v>13</v>
      </c>
      <c r="E382" s="4">
        <v>0.92</v>
      </c>
      <c r="F382" t="s">
        <v>12</v>
      </c>
      <c r="G382" s="5">
        <v>5.0999999999999996</v>
      </c>
      <c r="H382" s="5">
        <v>14.1</v>
      </c>
      <c r="I382" s="5">
        <v>2.4</v>
      </c>
    </row>
    <row r="383" spans="1:9" x14ac:dyDescent="0.2">
      <c r="A383" t="s">
        <v>7</v>
      </c>
      <c r="B383" t="s">
        <v>14</v>
      </c>
      <c r="C383" s="4">
        <v>1215.5</v>
      </c>
      <c r="D383" t="s">
        <v>13</v>
      </c>
      <c r="E383" s="4">
        <v>1.1299999999999999</v>
      </c>
      <c r="F383" t="s">
        <v>12</v>
      </c>
      <c r="G383" s="5">
        <v>5.8</v>
      </c>
      <c r="H383" s="5">
        <v>17.399999999999999</v>
      </c>
      <c r="I383" s="5">
        <v>7.1</v>
      </c>
    </row>
    <row r="384" spans="1:9" x14ac:dyDescent="0.2">
      <c r="A384" t="s">
        <v>7</v>
      </c>
      <c r="B384" t="s">
        <v>14</v>
      </c>
      <c r="C384" s="4">
        <v>224.2</v>
      </c>
      <c r="D384" t="s">
        <v>13</v>
      </c>
      <c r="E384" s="4">
        <v>1.29</v>
      </c>
      <c r="F384" t="s">
        <v>9</v>
      </c>
      <c r="G384" s="5">
        <v>12.6</v>
      </c>
      <c r="H384" s="5">
        <v>14.1</v>
      </c>
      <c r="I384" s="5">
        <v>1.8</v>
      </c>
    </row>
    <row r="385" spans="1:9" x14ac:dyDescent="0.2">
      <c r="A385" t="s">
        <v>7</v>
      </c>
      <c r="B385" t="s">
        <v>14</v>
      </c>
      <c r="C385" s="4">
        <v>3935.9</v>
      </c>
      <c r="D385" t="s">
        <v>13</v>
      </c>
      <c r="E385" s="4">
        <v>1.04</v>
      </c>
      <c r="F385" t="s">
        <v>12</v>
      </c>
      <c r="G385" s="5">
        <v>13.3</v>
      </c>
      <c r="H385" s="5">
        <v>23.9</v>
      </c>
      <c r="I385" s="5">
        <v>9.8000000000000007</v>
      </c>
    </row>
    <row r="386" spans="1:9" x14ac:dyDescent="0.2">
      <c r="A386" t="s">
        <v>7</v>
      </c>
      <c r="B386" t="s">
        <v>14</v>
      </c>
      <c r="C386" s="4">
        <v>901</v>
      </c>
      <c r="D386" t="s">
        <v>13</v>
      </c>
      <c r="E386" s="4">
        <v>1.1200000000000001</v>
      </c>
      <c r="F386" t="s">
        <v>9</v>
      </c>
      <c r="G386" s="5">
        <v>7.4</v>
      </c>
      <c r="H386" s="5">
        <v>12.5</v>
      </c>
      <c r="I386" s="5">
        <v>-2.9</v>
      </c>
    </row>
    <row r="387" spans="1:9" x14ac:dyDescent="0.2">
      <c r="A387" t="s">
        <v>7</v>
      </c>
      <c r="B387" t="s">
        <v>14</v>
      </c>
      <c r="C387" s="4">
        <v>883.8</v>
      </c>
      <c r="D387" t="s">
        <v>13</v>
      </c>
      <c r="E387" s="4">
        <v>1.1100000000000001</v>
      </c>
      <c r="F387" t="s">
        <v>9</v>
      </c>
      <c r="G387" s="5">
        <v>11.8</v>
      </c>
      <c r="H387" s="5">
        <v>19.3</v>
      </c>
      <c r="I387" s="5">
        <v>3.7</v>
      </c>
    </row>
    <row r="388" spans="1:9" x14ac:dyDescent="0.2">
      <c r="A388" t="s">
        <v>7</v>
      </c>
      <c r="B388" t="s">
        <v>14</v>
      </c>
      <c r="C388" s="4">
        <v>96.4</v>
      </c>
      <c r="D388" t="s">
        <v>10</v>
      </c>
      <c r="E388" s="4">
        <v>1.25</v>
      </c>
      <c r="F388" t="s">
        <v>12</v>
      </c>
      <c r="G388" s="5">
        <v>6.5</v>
      </c>
      <c r="H388" s="5">
        <v>14.1</v>
      </c>
      <c r="I388" s="5">
        <v>2.1</v>
      </c>
    </row>
    <row r="389" spans="1:9" x14ac:dyDescent="0.2">
      <c r="A389" t="s">
        <v>7</v>
      </c>
      <c r="B389" t="s">
        <v>14</v>
      </c>
      <c r="C389" s="4">
        <v>731.4</v>
      </c>
      <c r="D389" t="s">
        <v>10</v>
      </c>
      <c r="E389" s="4">
        <v>0.6</v>
      </c>
      <c r="F389" t="s">
        <v>9</v>
      </c>
      <c r="G389" s="5">
        <v>6.2</v>
      </c>
      <c r="H389" s="5">
        <v>15.8</v>
      </c>
      <c r="I389" s="5">
        <v>3.2</v>
      </c>
    </row>
    <row r="390" spans="1:9" x14ac:dyDescent="0.2">
      <c r="A390" t="s">
        <v>7</v>
      </c>
      <c r="B390" t="s">
        <v>14</v>
      </c>
      <c r="C390" s="4">
        <v>136.69999999999999</v>
      </c>
      <c r="D390" t="s">
        <v>10</v>
      </c>
      <c r="E390" s="4">
        <v>0.96</v>
      </c>
      <c r="F390" t="s">
        <v>12</v>
      </c>
      <c r="G390" s="5">
        <v>11.4</v>
      </c>
      <c r="H390" s="5">
        <v>15.7</v>
      </c>
      <c r="I390" s="5">
        <v>4.0999999999999996</v>
      </c>
    </row>
    <row r="391" spans="1:9" x14ac:dyDescent="0.2">
      <c r="A391" t="s">
        <v>7</v>
      </c>
      <c r="B391" t="s">
        <v>14</v>
      </c>
      <c r="C391" s="4">
        <v>4767.6000000000004</v>
      </c>
      <c r="D391" t="s">
        <v>13</v>
      </c>
      <c r="E391" s="4">
        <v>1.1399999999999999</v>
      </c>
      <c r="F391" t="s">
        <v>12</v>
      </c>
      <c r="G391" s="5">
        <v>7.7</v>
      </c>
      <c r="H391" s="5">
        <v>17.100000000000001</v>
      </c>
      <c r="I391" s="5">
        <v>5.8</v>
      </c>
    </row>
    <row r="392" spans="1:9" x14ac:dyDescent="0.2">
      <c r="A392" t="s">
        <v>7</v>
      </c>
      <c r="B392" t="s">
        <v>14</v>
      </c>
      <c r="C392" s="4">
        <v>223.3</v>
      </c>
      <c r="D392" t="s">
        <v>13</v>
      </c>
      <c r="E392" s="4">
        <v>1.22</v>
      </c>
      <c r="F392" t="s">
        <v>9</v>
      </c>
      <c r="G392" s="5">
        <v>3.8</v>
      </c>
      <c r="H392" s="5">
        <v>16.399999999999999</v>
      </c>
      <c r="I392" s="5">
        <v>6.1</v>
      </c>
    </row>
    <row r="393" spans="1:9" x14ac:dyDescent="0.2">
      <c r="A393" t="s">
        <v>7</v>
      </c>
      <c r="B393" t="s">
        <v>14</v>
      </c>
      <c r="C393" s="4">
        <v>7869.1</v>
      </c>
      <c r="D393" t="s">
        <v>10</v>
      </c>
      <c r="E393" s="4">
        <v>0.92</v>
      </c>
      <c r="F393" t="s">
        <v>12</v>
      </c>
      <c r="G393" s="5">
        <v>9.9</v>
      </c>
      <c r="H393" s="5">
        <v>17.2</v>
      </c>
      <c r="I393" s="5">
        <v>3.5</v>
      </c>
    </row>
    <row r="394" spans="1:9" x14ac:dyDescent="0.2">
      <c r="A394" t="s">
        <v>7</v>
      </c>
      <c r="B394" t="s">
        <v>14</v>
      </c>
      <c r="C394" s="4">
        <v>103.1</v>
      </c>
      <c r="D394" t="s">
        <v>13</v>
      </c>
      <c r="E394" s="4">
        <v>1.62</v>
      </c>
      <c r="F394" t="s">
        <v>9</v>
      </c>
      <c r="G394" s="5">
        <v>10.1</v>
      </c>
      <c r="H394" s="5">
        <v>20.2</v>
      </c>
      <c r="I394" s="5">
        <v>1.6</v>
      </c>
    </row>
    <row r="395" spans="1:9" x14ac:dyDescent="0.2">
      <c r="A395" t="s">
        <v>7</v>
      </c>
      <c r="B395" t="s">
        <v>14</v>
      </c>
      <c r="C395" s="4">
        <v>1071.5</v>
      </c>
      <c r="D395" t="s">
        <v>13</v>
      </c>
      <c r="E395" s="4">
        <v>1.05</v>
      </c>
      <c r="F395" t="s">
        <v>12</v>
      </c>
      <c r="G395" s="5">
        <v>7.2</v>
      </c>
      <c r="H395" s="5">
        <v>14.9</v>
      </c>
      <c r="I395" s="5">
        <v>2.6</v>
      </c>
    </row>
    <row r="396" spans="1:9" x14ac:dyDescent="0.2">
      <c r="A396" t="s">
        <v>7</v>
      </c>
      <c r="B396" t="s">
        <v>14</v>
      </c>
      <c r="C396" s="4">
        <v>3590</v>
      </c>
      <c r="D396" t="s">
        <v>10</v>
      </c>
      <c r="E396" s="4">
        <v>1</v>
      </c>
      <c r="F396" t="s">
        <v>12</v>
      </c>
      <c r="G396" s="5">
        <v>7.8</v>
      </c>
      <c r="H396" s="5">
        <v>9.6999999999999993</v>
      </c>
      <c r="I396" s="5">
        <v>7.3</v>
      </c>
    </row>
    <row r="397" spans="1:9" x14ac:dyDescent="0.2">
      <c r="A397" t="s">
        <v>7</v>
      </c>
      <c r="B397" t="s">
        <v>14</v>
      </c>
      <c r="C397" s="4">
        <v>94.1</v>
      </c>
      <c r="D397" t="s">
        <v>13</v>
      </c>
      <c r="E397" s="4">
        <v>1.1399999999999999</v>
      </c>
      <c r="F397" t="s">
        <v>12</v>
      </c>
      <c r="G397" s="5">
        <v>2</v>
      </c>
      <c r="H397" s="5">
        <v>11.8</v>
      </c>
      <c r="I397" s="5">
        <v>0.5</v>
      </c>
    </row>
    <row r="398" spans="1:9" x14ac:dyDescent="0.2">
      <c r="A398" t="s">
        <v>7</v>
      </c>
      <c r="B398" t="s">
        <v>14</v>
      </c>
      <c r="C398" s="4">
        <v>3872</v>
      </c>
      <c r="D398" t="s">
        <v>13</v>
      </c>
      <c r="E398" s="4">
        <v>0.93</v>
      </c>
      <c r="F398" t="s">
        <v>12</v>
      </c>
      <c r="G398" s="5">
        <v>4.0999999999999996</v>
      </c>
      <c r="H398" s="5">
        <v>12.3</v>
      </c>
      <c r="I398" s="5">
        <v>2.5</v>
      </c>
    </row>
    <row r="399" spans="1:9" x14ac:dyDescent="0.2">
      <c r="A399" t="s">
        <v>7</v>
      </c>
      <c r="B399" t="s">
        <v>14</v>
      </c>
      <c r="C399" s="4">
        <v>2251.8000000000002</v>
      </c>
      <c r="D399" t="s">
        <v>13</v>
      </c>
      <c r="E399" s="4">
        <v>1.08</v>
      </c>
      <c r="F399" t="s">
        <v>11</v>
      </c>
      <c r="G399" s="5">
        <v>4</v>
      </c>
      <c r="H399" s="5">
        <v>15.8</v>
      </c>
      <c r="I399" s="5">
        <v>1.3</v>
      </c>
    </row>
    <row r="400" spans="1:9" x14ac:dyDescent="0.2">
      <c r="A400" t="s">
        <v>7</v>
      </c>
      <c r="B400" t="s">
        <v>14</v>
      </c>
      <c r="C400" s="4">
        <v>383.2</v>
      </c>
      <c r="D400" t="s">
        <v>13</v>
      </c>
      <c r="E400" s="4">
        <v>0.92</v>
      </c>
      <c r="F400" t="s">
        <v>9</v>
      </c>
      <c r="G400" s="5">
        <v>6</v>
      </c>
      <c r="H400" s="5">
        <v>15</v>
      </c>
      <c r="I400" s="5">
        <v>0.4</v>
      </c>
    </row>
    <row r="401" spans="1:9" x14ac:dyDescent="0.2">
      <c r="A401" t="s">
        <v>7</v>
      </c>
      <c r="B401" t="s">
        <v>14</v>
      </c>
      <c r="C401" s="4">
        <v>2237.9</v>
      </c>
      <c r="D401" t="s">
        <v>10</v>
      </c>
      <c r="E401" s="4">
        <v>0.98</v>
      </c>
      <c r="F401" t="s">
        <v>12</v>
      </c>
      <c r="G401" s="5">
        <v>6.8</v>
      </c>
      <c r="H401" s="5">
        <v>17.5</v>
      </c>
      <c r="I401" s="5">
        <v>6.4</v>
      </c>
    </row>
    <row r="402" spans="1:9" x14ac:dyDescent="0.2">
      <c r="A402" t="s">
        <v>7</v>
      </c>
      <c r="B402" t="s">
        <v>14</v>
      </c>
      <c r="C402" s="4">
        <v>79.599999999999994</v>
      </c>
      <c r="D402" t="s">
        <v>10</v>
      </c>
      <c r="E402" s="4">
        <v>1.93</v>
      </c>
      <c r="F402" t="s">
        <v>12</v>
      </c>
      <c r="G402" s="5">
        <v>8.5</v>
      </c>
      <c r="H402" s="5">
        <v>16</v>
      </c>
      <c r="I402" s="5">
        <v>2.8</v>
      </c>
    </row>
    <row r="403" spans="1:9" x14ac:dyDescent="0.2">
      <c r="A403" t="s">
        <v>7</v>
      </c>
      <c r="B403" t="s">
        <v>14</v>
      </c>
      <c r="C403" s="4">
        <v>67.5</v>
      </c>
      <c r="D403" t="s">
        <v>13</v>
      </c>
      <c r="E403" s="4">
        <v>1.2</v>
      </c>
      <c r="F403" t="s">
        <v>12</v>
      </c>
      <c r="G403" s="5">
        <v>3.4</v>
      </c>
      <c r="H403" s="5">
        <v>13.5</v>
      </c>
      <c r="I403" s="5">
        <v>4</v>
      </c>
    </row>
    <row r="404" spans="1:9" x14ac:dyDescent="0.2">
      <c r="A404" t="s">
        <v>7</v>
      </c>
      <c r="B404" t="s">
        <v>14</v>
      </c>
      <c r="C404" s="4">
        <v>144</v>
      </c>
      <c r="D404" t="s">
        <v>10</v>
      </c>
      <c r="E404" s="4">
        <v>2.5299999999999998</v>
      </c>
      <c r="F404" t="s">
        <v>9</v>
      </c>
      <c r="G404" s="5">
        <v>3.2</v>
      </c>
      <c r="H404" s="5">
        <v>14.2</v>
      </c>
      <c r="I404" s="5">
        <v>2</v>
      </c>
    </row>
    <row r="405" spans="1:9" x14ac:dyDescent="0.2">
      <c r="A405" t="s">
        <v>7</v>
      </c>
      <c r="B405" t="s">
        <v>14</v>
      </c>
      <c r="C405" s="4">
        <v>98.7</v>
      </c>
      <c r="D405" t="s">
        <v>10</v>
      </c>
      <c r="E405" s="4">
        <v>0.21</v>
      </c>
      <c r="F405" t="s">
        <v>12</v>
      </c>
      <c r="G405" s="5">
        <v>5.4</v>
      </c>
      <c r="H405" s="5">
        <v>14.2</v>
      </c>
      <c r="I405" s="5">
        <v>2.8</v>
      </c>
    </row>
    <row r="406" spans="1:9" x14ac:dyDescent="0.2">
      <c r="A406" t="s">
        <v>7</v>
      </c>
      <c r="B406" t="s">
        <v>14</v>
      </c>
      <c r="C406" s="4">
        <v>67</v>
      </c>
      <c r="D406" t="s">
        <v>10</v>
      </c>
      <c r="E406" s="4">
        <v>0.97</v>
      </c>
      <c r="F406" t="s">
        <v>12</v>
      </c>
      <c r="G406" s="5">
        <v>6.8</v>
      </c>
      <c r="H406" s="5">
        <v>18.2</v>
      </c>
      <c r="I406" s="5">
        <v>6.8</v>
      </c>
    </row>
    <row r="407" spans="1:9" x14ac:dyDescent="0.2">
      <c r="A407" t="s">
        <v>7</v>
      </c>
      <c r="B407" t="s">
        <v>14</v>
      </c>
      <c r="C407" s="4">
        <v>90.8</v>
      </c>
      <c r="D407" t="s">
        <v>10</v>
      </c>
      <c r="E407" s="4">
        <v>1.6</v>
      </c>
      <c r="F407" t="s">
        <v>12</v>
      </c>
      <c r="G407" s="5">
        <v>1.5</v>
      </c>
      <c r="H407" s="5">
        <v>9.4</v>
      </c>
      <c r="I407" s="5">
        <v>5.3</v>
      </c>
    </row>
    <row r="408" spans="1:9" x14ac:dyDescent="0.2">
      <c r="A408" t="s">
        <v>7</v>
      </c>
      <c r="B408" t="s">
        <v>14</v>
      </c>
      <c r="C408" s="4">
        <v>445.3</v>
      </c>
      <c r="D408" t="s">
        <v>13</v>
      </c>
      <c r="E408" s="4">
        <v>1.72</v>
      </c>
      <c r="F408" t="s">
        <v>9</v>
      </c>
      <c r="G408" s="5">
        <v>8.9</v>
      </c>
      <c r="H408" s="5">
        <v>15.3</v>
      </c>
      <c r="I408" s="5">
        <v>2.7</v>
      </c>
    </row>
    <row r="409" spans="1:9" x14ac:dyDescent="0.2">
      <c r="A409" t="s">
        <v>7</v>
      </c>
      <c r="B409" t="s">
        <v>14</v>
      </c>
      <c r="C409" s="4">
        <v>129.9</v>
      </c>
      <c r="D409" t="s">
        <v>13</v>
      </c>
      <c r="E409" s="4">
        <v>1.63</v>
      </c>
      <c r="F409" t="s">
        <v>12</v>
      </c>
      <c r="G409" s="5">
        <v>4.2</v>
      </c>
      <c r="H409" s="5">
        <v>14.1</v>
      </c>
      <c r="I409" s="5">
        <v>7.4</v>
      </c>
    </row>
    <row r="410" spans="1:9" x14ac:dyDescent="0.2">
      <c r="A410" t="s">
        <v>7</v>
      </c>
      <c r="B410" t="s">
        <v>14</v>
      </c>
      <c r="C410" s="4">
        <v>774.4</v>
      </c>
      <c r="D410" t="s">
        <v>10</v>
      </c>
      <c r="E410" s="4">
        <v>0.78</v>
      </c>
      <c r="F410" t="s">
        <v>12</v>
      </c>
      <c r="G410" s="5">
        <v>3.3</v>
      </c>
      <c r="H410" s="5">
        <v>13.1</v>
      </c>
      <c r="I410" s="5">
        <v>2.6</v>
      </c>
    </row>
    <row r="411" spans="1:9" x14ac:dyDescent="0.2">
      <c r="A411" t="s">
        <v>7</v>
      </c>
      <c r="B411" t="s">
        <v>14</v>
      </c>
      <c r="C411" s="4">
        <v>17958.400000000001</v>
      </c>
      <c r="D411" t="s">
        <v>10</v>
      </c>
      <c r="E411" s="4">
        <v>0.74</v>
      </c>
      <c r="F411" t="s">
        <v>12</v>
      </c>
      <c r="G411" s="5">
        <v>4.3</v>
      </c>
      <c r="H411" s="5">
        <v>14.7</v>
      </c>
      <c r="I411" s="5">
        <v>5.9</v>
      </c>
    </row>
    <row r="412" spans="1:9" x14ac:dyDescent="0.2">
      <c r="A412" t="s">
        <v>7</v>
      </c>
      <c r="B412" t="s">
        <v>14</v>
      </c>
      <c r="C412" s="4">
        <v>1760.7</v>
      </c>
      <c r="D412" t="s">
        <v>10</v>
      </c>
      <c r="E412" s="4">
        <v>0.78</v>
      </c>
      <c r="F412" t="s">
        <v>9</v>
      </c>
      <c r="G412" s="5">
        <v>2.6</v>
      </c>
      <c r="H412" s="5">
        <v>13.4</v>
      </c>
      <c r="I412" s="5">
        <v>1.7</v>
      </c>
    </row>
    <row r="413" spans="1:9" x14ac:dyDescent="0.2">
      <c r="A413" t="s">
        <v>7</v>
      </c>
      <c r="B413" t="s">
        <v>14</v>
      </c>
      <c r="C413" s="4">
        <v>3071.6</v>
      </c>
      <c r="D413" t="s">
        <v>10</v>
      </c>
      <c r="E413" s="4">
        <v>0.93</v>
      </c>
      <c r="F413" t="s">
        <v>12</v>
      </c>
      <c r="G413" s="5">
        <v>6.3</v>
      </c>
      <c r="H413" s="5">
        <v>16.8</v>
      </c>
      <c r="I413" s="5">
        <v>6.2</v>
      </c>
    </row>
    <row r="414" spans="1:9" x14ac:dyDescent="0.2">
      <c r="A414" t="s">
        <v>7</v>
      </c>
      <c r="B414" t="s">
        <v>14</v>
      </c>
      <c r="C414" s="4">
        <v>363</v>
      </c>
      <c r="D414" t="s">
        <v>10</v>
      </c>
      <c r="E414" s="4">
        <v>1.01</v>
      </c>
      <c r="F414" t="s">
        <v>12</v>
      </c>
      <c r="G414" s="5">
        <v>1.3</v>
      </c>
      <c r="H414" s="5">
        <v>13.8</v>
      </c>
      <c r="I414" s="5">
        <v>4</v>
      </c>
    </row>
    <row r="415" spans="1:9" x14ac:dyDescent="0.2">
      <c r="A415" t="s">
        <v>7</v>
      </c>
      <c r="B415" t="s">
        <v>14</v>
      </c>
      <c r="C415" s="4">
        <v>872</v>
      </c>
      <c r="D415" t="s">
        <v>10</v>
      </c>
      <c r="E415" s="4">
        <v>1.33</v>
      </c>
      <c r="F415" t="s">
        <v>12</v>
      </c>
      <c r="G415" s="5">
        <v>3</v>
      </c>
      <c r="H415" s="5">
        <v>16.7</v>
      </c>
      <c r="I415" s="5">
        <v>7.9</v>
      </c>
    </row>
    <row r="416" spans="1:9" x14ac:dyDescent="0.2">
      <c r="A416" t="s">
        <v>7</v>
      </c>
      <c r="B416" t="s">
        <v>14</v>
      </c>
      <c r="C416" s="4">
        <v>96.4</v>
      </c>
      <c r="D416" t="s">
        <v>10</v>
      </c>
      <c r="E416" s="4">
        <v>0.74</v>
      </c>
      <c r="F416" t="s">
        <v>9</v>
      </c>
      <c r="G416" s="5">
        <v>9.5</v>
      </c>
      <c r="H416" s="5">
        <v>17.899999999999999</v>
      </c>
      <c r="I416" s="5">
        <v>3.6</v>
      </c>
    </row>
    <row r="417" spans="1:9" x14ac:dyDescent="0.2">
      <c r="A417" t="s">
        <v>7</v>
      </c>
      <c r="B417" t="s">
        <v>14</v>
      </c>
      <c r="C417" s="4">
        <v>55.3</v>
      </c>
      <c r="D417" t="s">
        <v>13</v>
      </c>
      <c r="E417" s="4">
        <v>1.52</v>
      </c>
      <c r="F417" t="s">
        <v>9</v>
      </c>
      <c r="G417" s="5">
        <v>19.399999999999999</v>
      </c>
      <c r="H417" s="5">
        <v>18.5</v>
      </c>
      <c r="I417" s="5">
        <v>7</v>
      </c>
    </row>
    <row r="418" spans="1:9" x14ac:dyDescent="0.2">
      <c r="A418" t="s">
        <v>7</v>
      </c>
      <c r="B418" t="s">
        <v>14</v>
      </c>
      <c r="C418" s="4">
        <v>89.2</v>
      </c>
      <c r="D418" t="s">
        <v>10</v>
      </c>
      <c r="E418" s="4">
        <v>1.29</v>
      </c>
      <c r="F418" t="s">
        <v>12</v>
      </c>
      <c r="G418" s="5">
        <v>0.2</v>
      </c>
      <c r="H418" s="5">
        <v>11.4</v>
      </c>
      <c r="I418" s="5">
        <v>2.9</v>
      </c>
    </row>
    <row r="419" spans="1:9" x14ac:dyDescent="0.2">
      <c r="A419" t="s">
        <v>7</v>
      </c>
      <c r="B419" t="s">
        <v>14</v>
      </c>
      <c r="C419" s="4">
        <v>73.3</v>
      </c>
      <c r="D419" t="s">
        <v>13</v>
      </c>
      <c r="E419" s="4">
        <v>1.3</v>
      </c>
      <c r="F419" t="s">
        <v>9</v>
      </c>
      <c r="G419" s="5">
        <v>2.2999999999999998</v>
      </c>
      <c r="H419" s="5">
        <v>13.4</v>
      </c>
      <c r="I419" s="5">
        <v>1.1000000000000001</v>
      </c>
    </row>
    <row r="420" spans="1:9" x14ac:dyDescent="0.2">
      <c r="A420" t="s">
        <v>7</v>
      </c>
      <c r="B420" t="s">
        <v>14</v>
      </c>
      <c r="C420" s="4">
        <v>605.5</v>
      </c>
      <c r="D420" t="s">
        <v>10</v>
      </c>
      <c r="E420" s="4">
        <v>1.37</v>
      </c>
      <c r="F420" t="s">
        <v>12</v>
      </c>
      <c r="G420" s="5">
        <v>2.2999999999999998</v>
      </c>
      <c r="H420" s="5">
        <v>11.3</v>
      </c>
      <c r="I420" s="5">
        <v>3.2</v>
      </c>
    </row>
    <row r="421" spans="1:9" x14ac:dyDescent="0.2">
      <c r="A421" t="s">
        <v>7</v>
      </c>
      <c r="B421" t="s">
        <v>14</v>
      </c>
      <c r="C421" s="4">
        <v>909.1</v>
      </c>
      <c r="D421" t="s">
        <v>10</v>
      </c>
      <c r="E421" s="4">
        <v>0.91</v>
      </c>
      <c r="F421" t="s">
        <v>12</v>
      </c>
      <c r="G421" s="5">
        <v>10.7</v>
      </c>
      <c r="H421" s="5">
        <v>16.7</v>
      </c>
      <c r="I421" s="5">
        <v>4.9000000000000004</v>
      </c>
    </row>
    <row r="422" spans="1:9" x14ac:dyDescent="0.2">
      <c r="A422" t="s">
        <v>7</v>
      </c>
      <c r="B422" t="s">
        <v>14</v>
      </c>
      <c r="C422" s="4">
        <v>383.6</v>
      </c>
      <c r="D422" t="s">
        <v>10</v>
      </c>
      <c r="E422" s="4">
        <v>0.9</v>
      </c>
      <c r="F422" t="s">
        <v>12</v>
      </c>
      <c r="G422" s="5">
        <v>9.6999999999999993</v>
      </c>
      <c r="H422" s="5">
        <v>17.5</v>
      </c>
      <c r="I422" s="5">
        <v>6.6</v>
      </c>
    </row>
    <row r="423" spans="1:9" x14ac:dyDescent="0.2">
      <c r="A423" t="s">
        <v>7</v>
      </c>
      <c r="B423" t="s">
        <v>14</v>
      </c>
      <c r="C423" s="4">
        <v>1370.4</v>
      </c>
      <c r="D423" t="s">
        <v>10</v>
      </c>
      <c r="E423" s="4">
        <v>1</v>
      </c>
      <c r="F423" t="s">
        <v>9</v>
      </c>
      <c r="G423" s="5">
        <v>6.9</v>
      </c>
      <c r="H423" s="5">
        <v>15.2</v>
      </c>
      <c r="I423" s="5">
        <v>2.5</v>
      </c>
    </row>
    <row r="424" spans="1:9" x14ac:dyDescent="0.2">
      <c r="A424" t="s">
        <v>7</v>
      </c>
      <c r="B424" t="s">
        <v>14</v>
      </c>
      <c r="C424" s="4">
        <v>2077.9</v>
      </c>
      <c r="D424" t="s">
        <v>10</v>
      </c>
      <c r="E424" s="4">
        <v>0.78</v>
      </c>
      <c r="F424" t="s">
        <v>12</v>
      </c>
      <c r="G424" s="5">
        <v>5.8</v>
      </c>
      <c r="H424" s="5">
        <v>14.2</v>
      </c>
      <c r="I424" s="5">
        <v>3</v>
      </c>
    </row>
    <row r="425" spans="1:9" x14ac:dyDescent="0.2">
      <c r="A425" t="s">
        <v>7</v>
      </c>
      <c r="B425" t="s">
        <v>14</v>
      </c>
      <c r="C425" s="4">
        <v>11944.7</v>
      </c>
      <c r="D425" t="s">
        <v>13</v>
      </c>
      <c r="E425" s="4">
        <v>0.84</v>
      </c>
      <c r="F425" t="s">
        <v>12</v>
      </c>
      <c r="G425" s="5">
        <v>4.2</v>
      </c>
      <c r="H425" s="5">
        <v>17.100000000000001</v>
      </c>
      <c r="I425" s="5">
        <v>4.8</v>
      </c>
    </row>
    <row r="426" spans="1:9" x14ac:dyDescent="0.2">
      <c r="A426" t="s">
        <v>7</v>
      </c>
      <c r="B426" t="s">
        <v>14</v>
      </c>
      <c r="C426" s="4">
        <v>6437.7</v>
      </c>
      <c r="D426" t="s">
        <v>13</v>
      </c>
      <c r="E426" s="4">
        <v>0.81</v>
      </c>
      <c r="F426" t="s">
        <v>12</v>
      </c>
      <c r="G426" s="5">
        <v>9.9</v>
      </c>
      <c r="H426" s="5">
        <v>16.899999999999999</v>
      </c>
      <c r="I426" s="5">
        <v>5.0999999999999996</v>
      </c>
    </row>
    <row r="427" spans="1:9" x14ac:dyDescent="0.2">
      <c r="A427" t="s">
        <v>7</v>
      </c>
      <c r="B427" t="s">
        <v>14</v>
      </c>
      <c r="C427" s="4">
        <v>984.8</v>
      </c>
      <c r="D427" t="s">
        <v>10</v>
      </c>
      <c r="E427" s="4">
        <v>0.37</v>
      </c>
      <c r="F427" t="s">
        <v>9</v>
      </c>
      <c r="G427" s="5">
        <v>4.2</v>
      </c>
      <c r="H427" s="5">
        <v>14.3</v>
      </c>
      <c r="I427" s="5">
        <v>-1.5</v>
      </c>
    </row>
    <row r="428" spans="1:9" x14ac:dyDescent="0.2">
      <c r="A428" t="s">
        <v>7</v>
      </c>
      <c r="B428" t="s">
        <v>14</v>
      </c>
      <c r="C428" s="4">
        <v>2836.4</v>
      </c>
      <c r="D428" t="s">
        <v>10</v>
      </c>
      <c r="E428" s="4">
        <v>0.32</v>
      </c>
      <c r="F428" t="s">
        <v>12</v>
      </c>
      <c r="G428" s="5">
        <v>4.4000000000000004</v>
      </c>
      <c r="H428" s="5">
        <v>14</v>
      </c>
      <c r="I428" s="5">
        <v>4.0999999999999996</v>
      </c>
    </row>
    <row r="429" spans="1:9" x14ac:dyDescent="0.2">
      <c r="A429" t="s">
        <v>7</v>
      </c>
      <c r="B429" t="s">
        <v>14</v>
      </c>
      <c r="C429" s="4">
        <v>1015.3</v>
      </c>
      <c r="D429" t="s">
        <v>10</v>
      </c>
      <c r="E429" s="4">
        <v>0.39</v>
      </c>
      <c r="F429" t="s">
        <v>12</v>
      </c>
      <c r="G429" s="5">
        <v>6.4</v>
      </c>
      <c r="H429" s="5">
        <v>16.399999999999999</v>
      </c>
      <c r="I429" s="5">
        <v>6.6</v>
      </c>
    </row>
    <row r="430" spans="1:9" x14ac:dyDescent="0.2">
      <c r="A430" t="s">
        <v>7</v>
      </c>
      <c r="B430" t="s">
        <v>14</v>
      </c>
      <c r="C430" s="4">
        <v>3360.1</v>
      </c>
      <c r="D430" t="s">
        <v>10</v>
      </c>
      <c r="E430" s="4">
        <v>0.21</v>
      </c>
      <c r="F430" t="s">
        <v>9</v>
      </c>
      <c r="G430" s="5">
        <v>7.1</v>
      </c>
      <c r="H430" s="5">
        <v>17.8</v>
      </c>
      <c r="I430" s="5">
        <v>2.6</v>
      </c>
    </row>
    <row r="431" spans="1:9" x14ac:dyDescent="0.2">
      <c r="A431" t="s">
        <v>7</v>
      </c>
      <c r="B431" t="s">
        <v>14</v>
      </c>
      <c r="C431" s="4">
        <v>28867.5</v>
      </c>
      <c r="D431" t="s">
        <v>10</v>
      </c>
      <c r="E431" s="4">
        <v>0.37</v>
      </c>
      <c r="F431" t="s">
        <v>12</v>
      </c>
      <c r="G431" s="5">
        <v>7</v>
      </c>
      <c r="H431" s="5">
        <v>18.100000000000001</v>
      </c>
      <c r="I431" s="5">
        <v>5.8</v>
      </c>
    </row>
    <row r="432" spans="1:9" x14ac:dyDescent="0.2">
      <c r="A432" t="s">
        <v>7</v>
      </c>
      <c r="B432" t="s">
        <v>14</v>
      </c>
      <c r="C432" s="4">
        <v>13275.4</v>
      </c>
      <c r="D432" t="s">
        <v>10</v>
      </c>
      <c r="E432" s="4">
        <v>0.39</v>
      </c>
      <c r="F432" t="s">
        <v>9</v>
      </c>
      <c r="G432" s="5">
        <v>5</v>
      </c>
      <c r="H432" s="5">
        <v>17.7</v>
      </c>
      <c r="I432" s="5">
        <v>6</v>
      </c>
    </row>
    <row r="433" spans="1:9" x14ac:dyDescent="0.2">
      <c r="A433" t="s">
        <v>7</v>
      </c>
      <c r="B433" t="s">
        <v>14</v>
      </c>
      <c r="C433" s="4">
        <v>1246.0999999999999</v>
      </c>
      <c r="D433" t="s">
        <v>10</v>
      </c>
      <c r="E433" s="4">
        <v>0.9</v>
      </c>
      <c r="F433" t="s">
        <v>12</v>
      </c>
      <c r="G433" s="5">
        <v>5.8</v>
      </c>
      <c r="H433" s="5">
        <v>17.3</v>
      </c>
      <c r="I433" s="5">
        <v>7.2</v>
      </c>
    </row>
    <row r="434" spans="1:9" x14ac:dyDescent="0.2">
      <c r="A434" t="s">
        <v>7</v>
      </c>
      <c r="B434" t="s">
        <v>14</v>
      </c>
      <c r="C434" s="4">
        <v>207.1</v>
      </c>
      <c r="D434" t="s">
        <v>13</v>
      </c>
      <c r="E434" s="4">
        <v>1.25</v>
      </c>
      <c r="F434" t="s">
        <v>9</v>
      </c>
      <c r="G434" s="5">
        <v>8.5</v>
      </c>
      <c r="H434" s="5">
        <v>15.8</v>
      </c>
      <c r="I434" s="5">
        <v>1.9</v>
      </c>
    </row>
    <row r="435" spans="1:9" x14ac:dyDescent="0.2">
      <c r="A435" t="s">
        <v>7</v>
      </c>
      <c r="B435" t="s">
        <v>14</v>
      </c>
      <c r="C435" s="4">
        <v>1945.8</v>
      </c>
      <c r="D435" t="s">
        <v>13</v>
      </c>
      <c r="E435" s="4">
        <v>1.1599999999999999</v>
      </c>
      <c r="F435" t="s">
        <v>9</v>
      </c>
      <c r="G435" s="5">
        <v>10.7</v>
      </c>
      <c r="H435" s="5">
        <v>12.4</v>
      </c>
      <c r="I435" s="5">
        <v>-1.5</v>
      </c>
    </row>
    <row r="436" spans="1:9" x14ac:dyDescent="0.2">
      <c r="A436" t="s">
        <v>7</v>
      </c>
      <c r="B436" t="s">
        <v>14</v>
      </c>
      <c r="C436" s="4">
        <v>490.2</v>
      </c>
      <c r="D436" t="s">
        <v>13</v>
      </c>
      <c r="E436" s="4">
        <v>1.34</v>
      </c>
      <c r="F436" t="s">
        <v>12</v>
      </c>
      <c r="G436" s="5">
        <v>4</v>
      </c>
      <c r="H436" s="5">
        <v>13.9</v>
      </c>
      <c r="I436" s="5">
        <v>6.2</v>
      </c>
    </row>
    <row r="437" spans="1:9" x14ac:dyDescent="0.2">
      <c r="A437" t="s">
        <v>7</v>
      </c>
      <c r="B437" t="s">
        <v>14</v>
      </c>
      <c r="C437" s="4">
        <v>62683.8</v>
      </c>
      <c r="D437" t="s">
        <v>13</v>
      </c>
      <c r="E437" s="4">
        <v>0.6</v>
      </c>
      <c r="F437" t="s">
        <v>12</v>
      </c>
      <c r="G437" s="5">
        <v>3.5</v>
      </c>
      <c r="H437" s="5">
        <v>12.7</v>
      </c>
      <c r="I437" s="5">
        <v>4.4000000000000004</v>
      </c>
    </row>
    <row r="438" spans="1:9" x14ac:dyDescent="0.2">
      <c r="A438" t="s">
        <v>7</v>
      </c>
      <c r="B438" t="s">
        <v>14</v>
      </c>
      <c r="C438" s="4">
        <v>212.7</v>
      </c>
      <c r="D438" t="s">
        <v>10</v>
      </c>
      <c r="E438" s="4">
        <v>1.4</v>
      </c>
      <c r="F438" t="s">
        <v>12</v>
      </c>
      <c r="G438" s="5">
        <v>8.9</v>
      </c>
      <c r="H438" s="5">
        <v>15.6</v>
      </c>
      <c r="I438" s="5">
        <v>2</v>
      </c>
    </row>
    <row r="439" spans="1:9" x14ac:dyDescent="0.2">
      <c r="A439" t="s">
        <v>7</v>
      </c>
      <c r="B439" t="s">
        <v>14</v>
      </c>
      <c r="C439" s="4">
        <v>727.3</v>
      </c>
      <c r="D439" t="s">
        <v>10</v>
      </c>
      <c r="E439" s="4">
        <v>0.85</v>
      </c>
      <c r="F439" t="s">
        <v>12</v>
      </c>
      <c r="G439" s="5">
        <v>5.5</v>
      </c>
      <c r="H439" s="5">
        <v>14.1</v>
      </c>
      <c r="I439" s="5">
        <v>2.4</v>
      </c>
    </row>
    <row r="440" spans="1:9" x14ac:dyDescent="0.2">
      <c r="A440" t="s">
        <v>7</v>
      </c>
      <c r="B440" t="s">
        <v>14</v>
      </c>
      <c r="C440" s="4">
        <v>61.4</v>
      </c>
      <c r="D440" t="s">
        <v>10</v>
      </c>
      <c r="E440" s="4">
        <v>1.1499999999999999</v>
      </c>
      <c r="F440" t="s">
        <v>9</v>
      </c>
      <c r="G440" s="5">
        <v>7.8</v>
      </c>
      <c r="H440" s="5">
        <v>15.4</v>
      </c>
      <c r="I440" s="5">
        <v>3.3</v>
      </c>
    </row>
    <row r="441" spans="1:9" x14ac:dyDescent="0.2">
      <c r="A441" t="s">
        <v>7</v>
      </c>
      <c r="B441" t="s">
        <v>14</v>
      </c>
      <c r="C441" s="4">
        <v>176</v>
      </c>
      <c r="D441" t="s">
        <v>10</v>
      </c>
      <c r="E441" s="4">
        <v>1.51</v>
      </c>
      <c r="F441" t="s">
        <v>12</v>
      </c>
      <c r="G441" s="5">
        <v>13.8</v>
      </c>
      <c r="H441" s="5">
        <v>16.100000000000001</v>
      </c>
      <c r="I441" s="5">
        <v>3</v>
      </c>
    </row>
    <row r="442" spans="1:9" x14ac:dyDescent="0.2">
      <c r="A442" t="s">
        <v>7</v>
      </c>
      <c r="B442" t="s">
        <v>14</v>
      </c>
      <c r="C442" s="4">
        <v>55.7</v>
      </c>
      <c r="D442" t="s">
        <v>10</v>
      </c>
      <c r="E442" s="4">
        <v>1.65</v>
      </c>
      <c r="F442" t="s">
        <v>12</v>
      </c>
      <c r="G442" s="5">
        <v>8.9</v>
      </c>
      <c r="H442" s="5">
        <v>16.600000000000001</v>
      </c>
      <c r="I442" s="5">
        <v>5.3</v>
      </c>
    </row>
    <row r="443" spans="1:9" x14ac:dyDescent="0.2">
      <c r="A443" t="s">
        <v>7</v>
      </c>
      <c r="B443" t="s">
        <v>14</v>
      </c>
      <c r="C443" s="4">
        <v>945</v>
      </c>
      <c r="D443" t="s">
        <v>13</v>
      </c>
      <c r="E443" s="4">
        <v>0.91</v>
      </c>
      <c r="F443" t="s">
        <v>12</v>
      </c>
      <c r="G443" s="5">
        <v>9.5</v>
      </c>
      <c r="H443" s="5">
        <v>18.899999999999999</v>
      </c>
      <c r="I443" s="5">
        <v>9.5</v>
      </c>
    </row>
    <row r="444" spans="1:9" x14ac:dyDescent="0.2">
      <c r="A444" t="s">
        <v>7</v>
      </c>
      <c r="B444" t="s">
        <v>14</v>
      </c>
      <c r="C444" s="4">
        <v>590.70000000000005</v>
      </c>
      <c r="D444" t="s">
        <v>13</v>
      </c>
      <c r="E444" s="4">
        <v>0.9</v>
      </c>
      <c r="F444" t="s">
        <v>9</v>
      </c>
      <c r="G444" s="5">
        <v>3.3</v>
      </c>
      <c r="H444" s="5">
        <v>12.3</v>
      </c>
      <c r="I444" s="5">
        <v>1.7</v>
      </c>
    </row>
    <row r="445" spans="1:9" x14ac:dyDescent="0.2">
      <c r="A445" t="s">
        <v>15</v>
      </c>
      <c r="B445" t="s">
        <v>8</v>
      </c>
      <c r="C445" s="4">
        <v>195</v>
      </c>
      <c r="D445" t="s">
        <v>10</v>
      </c>
      <c r="E445" s="4">
        <v>1</v>
      </c>
      <c r="F445" t="s">
        <v>11</v>
      </c>
      <c r="G445" s="5">
        <v>9.9</v>
      </c>
      <c r="H445" s="5">
        <v>19.8</v>
      </c>
      <c r="I445" s="5">
        <v>2.5</v>
      </c>
    </row>
    <row r="446" spans="1:9" x14ac:dyDescent="0.2">
      <c r="A446" t="s">
        <v>15</v>
      </c>
      <c r="B446" t="s">
        <v>8</v>
      </c>
      <c r="C446" s="4">
        <v>1244.4000000000001</v>
      </c>
      <c r="D446" t="s">
        <v>13</v>
      </c>
      <c r="E446" s="4">
        <v>1.29</v>
      </c>
      <c r="F446" t="s">
        <v>11</v>
      </c>
      <c r="G446" s="5">
        <v>5.6</v>
      </c>
      <c r="H446" s="5">
        <v>14.6</v>
      </c>
      <c r="I446" s="5">
        <v>-3</v>
      </c>
    </row>
    <row r="447" spans="1:9" x14ac:dyDescent="0.2">
      <c r="A447" t="s">
        <v>15</v>
      </c>
      <c r="B447" t="s">
        <v>8</v>
      </c>
      <c r="C447" s="4">
        <v>1811.2</v>
      </c>
      <c r="D447" t="s">
        <v>10</v>
      </c>
      <c r="E447" s="4">
        <v>1.1499999999999999</v>
      </c>
      <c r="F447" t="s">
        <v>11</v>
      </c>
      <c r="G447" s="5">
        <v>10.4</v>
      </c>
      <c r="H447" s="5">
        <v>19.5</v>
      </c>
      <c r="I447" s="5">
        <v>-5.2</v>
      </c>
    </row>
    <row r="448" spans="1:9" x14ac:dyDescent="0.2">
      <c r="A448" t="s">
        <v>15</v>
      </c>
      <c r="B448" t="s">
        <v>8</v>
      </c>
      <c r="C448" s="4">
        <v>89.9</v>
      </c>
      <c r="D448" t="s">
        <v>13</v>
      </c>
      <c r="E448" s="4">
        <v>1.74</v>
      </c>
      <c r="F448" t="s">
        <v>11</v>
      </c>
      <c r="G448" s="5">
        <v>9.6999999999999993</v>
      </c>
      <c r="H448" s="5">
        <v>18.399999999999999</v>
      </c>
      <c r="I448" s="5">
        <v>-2.2999999999999998</v>
      </c>
    </row>
    <row r="449" spans="1:9" x14ac:dyDescent="0.2">
      <c r="A449" t="s">
        <v>15</v>
      </c>
      <c r="B449" t="s">
        <v>8</v>
      </c>
      <c r="C449" s="4">
        <v>67.400000000000006</v>
      </c>
      <c r="D449" t="s">
        <v>13</v>
      </c>
      <c r="E449" s="4">
        <v>1.2</v>
      </c>
      <c r="F449" t="s">
        <v>11</v>
      </c>
      <c r="G449" s="5">
        <v>10.5</v>
      </c>
      <c r="H449" s="5">
        <v>15.4</v>
      </c>
      <c r="I449" s="5">
        <v>-0.9</v>
      </c>
    </row>
    <row r="450" spans="1:9" x14ac:dyDescent="0.2">
      <c r="A450" t="s">
        <v>15</v>
      </c>
      <c r="B450" t="s">
        <v>8</v>
      </c>
      <c r="C450" s="4">
        <v>328.7</v>
      </c>
      <c r="D450" t="s">
        <v>13</v>
      </c>
      <c r="E450" s="4">
        <v>1.34</v>
      </c>
      <c r="F450" t="s">
        <v>11</v>
      </c>
      <c r="G450" s="5">
        <v>9.3000000000000007</v>
      </c>
      <c r="H450" s="5">
        <v>21.6</v>
      </c>
      <c r="I450" s="5">
        <v>3</v>
      </c>
    </row>
    <row r="451" spans="1:9" x14ac:dyDescent="0.2">
      <c r="A451" t="s">
        <v>15</v>
      </c>
      <c r="B451" t="s">
        <v>8</v>
      </c>
      <c r="C451" s="4">
        <v>701.6</v>
      </c>
      <c r="D451" t="s">
        <v>13</v>
      </c>
      <c r="E451" s="4">
        <v>1.25</v>
      </c>
      <c r="F451" t="s">
        <v>11</v>
      </c>
      <c r="G451" s="5">
        <v>6.7</v>
      </c>
      <c r="H451" s="5">
        <v>28.3</v>
      </c>
      <c r="I451" s="5">
        <v>3.1</v>
      </c>
    </row>
    <row r="452" spans="1:9" x14ac:dyDescent="0.2">
      <c r="A452" t="s">
        <v>15</v>
      </c>
      <c r="B452" t="s">
        <v>8</v>
      </c>
      <c r="C452" s="4">
        <v>266</v>
      </c>
      <c r="D452" t="s">
        <v>13</v>
      </c>
      <c r="E452" s="4">
        <v>1.1000000000000001</v>
      </c>
      <c r="F452" t="s">
        <v>9</v>
      </c>
      <c r="G452" s="5">
        <v>12.7</v>
      </c>
      <c r="H452" s="5">
        <v>20.3</v>
      </c>
      <c r="I452" s="5">
        <v>2.2000000000000002</v>
      </c>
    </row>
    <row r="453" spans="1:9" x14ac:dyDescent="0.2">
      <c r="A453" t="s">
        <v>15</v>
      </c>
      <c r="B453" t="s">
        <v>8</v>
      </c>
      <c r="C453" s="4">
        <v>472.2</v>
      </c>
      <c r="D453" t="s">
        <v>10</v>
      </c>
      <c r="E453" s="4">
        <v>1.95</v>
      </c>
      <c r="F453" t="s">
        <v>11</v>
      </c>
      <c r="G453" s="5">
        <v>4.4000000000000004</v>
      </c>
      <c r="H453" s="5">
        <v>19</v>
      </c>
      <c r="I453" s="5">
        <v>-4.4000000000000004</v>
      </c>
    </row>
    <row r="454" spans="1:9" x14ac:dyDescent="0.2">
      <c r="A454" t="s">
        <v>15</v>
      </c>
      <c r="B454" t="s">
        <v>8</v>
      </c>
      <c r="C454" s="4">
        <v>123.2</v>
      </c>
      <c r="D454" t="s">
        <v>10</v>
      </c>
      <c r="E454" s="4">
        <v>0.76</v>
      </c>
      <c r="F454" t="s">
        <v>11</v>
      </c>
      <c r="G454" s="5">
        <v>9.9</v>
      </c>
      <c r="H454" s="5">
        <v>17.5</v>
      </c>
      <c r="I454" s="5">
        <v>-2.1</v>
      </c>
    </row>
    <row r="455" spans="1:9" x14ac:dyDescent="0.2">
      <c r="A455" t="s">
        <v>15</v>
      </c>
      <c r="B455" t="s">
        <v>8</v>
      </c>
      <c r="C455" s="4">
        <v>966.2</v>
      </c>
      <c r="D455" t="s">
        <v>10</v>
      </c>
      <c r="E455" s="4">
        <v>1</v>
      </c>
      <c r="F455" t="s">
        <v>11</v>
      </c>
      <c r="G455" s="5">
        <v>22.1</v>
      </c>
      <c r="H455" s="5">
        <v>16.2</v>
      </c>
      <c r="I455" s="5">
        <v>-4.4000000000000004</v>
      </c>
    </row>
    <row r="456" spans="1:9" x14ac:dyDescent="0.2">
      <c r="A456" t="s">
        <v>15</v>
      </c>
      <c r="B456" t="s">
        <v>8</v>
      </c>
      <c r="C456" s="4">
        <v>848.8</v>
      </c>
      <c r="D456" t="s">
        <v>10</v>
      </c>
      <c r="E456" s="4">
        <v>1</v>
      </c>
      <c r="F456" t="s">
        <v>9</v>
      </c>
      <c r="G456" s="5">
        <v>22.2</v>
      </c>
      <c r="H456" s="5">
        <v>16.8</v>
      </c>
      <c r="I456" s="5">
        <v>-0.1</v>
      </c>
    </row>
    <row r="457" spans="1:9" x14ac:dyDescent="0.2">
      <c r="A457" t="s">
        <v>15</v>
      </c>
      <c r="B457" t="s">
        <v>8</v>
      </c>
      <c r="C457" s="4">
        <v>1986.6</v>
      </c>
      <c r="D457" t="s">
        <v>10</v>
      </c>
      <c r="E457" s="4">
        <v>1</v>
      </c>
      <c r="F457" t="s">
        <v>9</v>
      </c>
      <c r="G457" s="5">
        <v>8.9</v>
      </c>
      <c r="H457" s="5">
        <v>21.7</v>
      </c>
      <c r="I457" s="5">
        <v>0.6</v>
      </c>
    </row>
    <row r="458" spans="1:9" x14ac:dyDescent="0.2">
      <c r="A458" t="s">
        <v>15</v>
      </c>
      <c r="B458" t="s">
        <v>8</v>
      </c>
      <c r="C458" s="4">
        <v>6000</v>
      </c>
      <c r="D458" t="s">
        <v>10</v>
      </c>
      <c r="E458" s="4">
        <v>1.18</v>
      </c>
      <c r="F458" t="s">
        <v>11</v>
      </c>
      <c r="G458" s="5">
        <v>9.1</v>
      </c>
      <c r="H458" s="5">
        <v>18.100000000000001</v>
      </c>
      <c r="I458" s="5">
        <v>3.9</v>
      </c>
    </row>
    <row r="459" spans="1:9" x14ac:dyDescent="0.2">
      <c r="A459" t="s">
        <v>15</v>
      </c>
      <c r="B459" t="s">
        <v>8</v>
      </c>
      <c r="C459" s="4">
        <v>87.2</v>
      </c>
      <c r="D459" t="s">
        <v>10</v>
      </c>
      <c r="E459" s="4">
        <v>0.85</v>
      </c>
      <c r="F459" t="s">
        <v>9</v>
      </c>
      <c r="G459" s="5">
        <v>5.6</v>
      </c>
      <c r="H459" s="5">
        <v>14.6</v>
      </c>
      <c r="I459" s="5">
        <v>2.9</v>
      </c>
    </row>
    <row r="460" spans="1:9" x14ac:dyDescent="0.2">
      <c r="A460" t="s">
        <v>15</v>
      </c>
      <c r="B460" t="s">
        <v>8</v>
      </c>
      <c r="C460" s="4">
        <v>2688</v>
      </c>
      <c r="D460" t="s">
        <v>10</v>
      </c>
      <c r="E460" s="4">
        <v>1.34</v>
      </c>
      <c r="F460" t="s">
        <v>9</v>
      </c>
      <c r="G460" s="5">
        <v>12.5</v>
      </c>
      <c r="H460" s="5">
        <v>22.1</v>
      </c>
      <c r="I460" s="5">
        <v>5.5</v>
      </c>
    </row>
    <row r="461" spans="1:9" x14ac:dyDescent="0.2">
      <c r="A461" t="s">
        <v>15</v>
      </c>
      <c r="B461" t="s">
        <v>8</v>
      </c>
      <c r="C461" s="4">
        <v>146</v>
      </c>
      <c r="D461" t="s">
        <v>10</v>
      </c>
      <c r="E461" s="4">
        <v>1.5</v>
      </c>
      <c r="F461" t="s">
        <v>11</v>
      </c>
      <c r="G461" s="5">
        <v>7</v>
      </c>
      <c r="H461" s="5">
        <v>32.700000000000003</v>
      </c>
      <c r="I461" s="5">
        <v>9.8000000000000007</v>
      </c>
    </row>
    <row r="462" spans="1:9" x14ac:dyDescent="0.2">
      <c r="A462" t="s">
        <v>15</v>
      </c>
      <c r="B462" t="s">
        <v>8</v>
      </c>
      <c r="C462" s="4">
        <v>131.5</v>
      </c>
      <c r="D462" t="s">
        <v>10</v>
      </c>
      <c r="E462" s="4">
        <v>0.91</v>
      </c>
      <c r="F462" t="s">
        <v>11</v>
      </c>
      <c r="G462" s="5">
        <v>14.3</v>
      </c>
      <c r="H462" s="5">
        <v>22.5</v>
      </c>
      <c r="I462" s="5">
        <v>0.8</v>
      </c>
    </row>
    <row r="463" spans="1:9" x14ac:dyDescent="0.2">
      <c r="A463" t="s">
        <v>15</v>
      </c>
      <c r="B463" t="s">
        <v>8</v>
      </c>
      <c r="C463" s="4">
        <v>290.10000000000002</v>
      </c>
      <c r="D463" t="s">
        <v>13</v>
      </c>
      <c r="E463" s="4">
        <v>1.58</v>
      </c>
      <c r="F463" t="s">
        <v>11</v>
      </c>
      <c r="G463" s="5">
        <v>10.199999999999999</v>
      </c>
      <c r="H463" s="5">
        <v>19.2</v>
      </c>
      <c r="I463" s="5">
        <v>-4</v>
      </c>
    </row>
    <row r="464" spans="1:9" x14ac:dyDescent="0.2">
      <c r="A464" t="s">
        <v>15</v>
      </c>
      <c r="B464" t="s">
        <v>8</v>
      </c>
      <c r="C464" s="4">
        <v>190.3</v>
      </c>
      <c r="D464" t="s">
        <v>10</v>
      </c>
      <c r="E464" s="4">
        <v>1.2</v>
      </c>
      <c r="F464" t="s">
        <v>9</v>
      </c>
      <c r="G464" s="5">
        <v>16.5</v>
      </c>
      <c r="H464" s="5">
        <v>18.2</v>
      </c>
      <c r="I464" s="5">
        <v>2.1</v>
      </c>
    </row>
    <row r="465" spans="1:9" x14ac:dyDescent="0.2">
      <c r="A465" t="s">
        <v>15</v>
      </c>
      <c r="B465" t="s">
        <v>8</v>
      </c>
      <c r="C465" s="4">
        <v>110.9</v>
      </c>
      <c r="D465" t="s">
        <v>13</v>
      </c>
      <c r="E465" s="4">
        <v>1.68</v>
      </c>
      <c r="F465" t="s">
        <v>11</v>
      </c>
      <c r="G465" s="5">
        <v>-0.4</v>
      </c>
      <c r="H465" s="5">
        <v>12.2</v>
      </c>
      <c r="I465" s="5">
        <v>-2.6</v>
      </c>
    </row>
    <row r="466" spans="1:9" x14ac:dyDescent="0.2">
      <c r="A466" t="s">
        <v>15</v>
      </c>
      <c r="B466" t="s">
        <v>8</v>
      </c>
      <c r="C466" s="4">
        <v>166</v>
      </c>
      <c r="D466" t="s">
        <v>10</v>
      </c>
      <c r="E466" s="4">
        <v>1.96</v>
      </c>
      <c r="F466" t="s">
        <v>11</v>
      </c>
      <c r="G466" s="5">
        <v>12.2</v>
      </c>
      <c r="H466" s="5">
        <v>16.899999999999999</v>
      </c>
      <c r="I466" s="5">
        <v>-5.2</v>
      </c>
    </row>
    <row r="467" spans="1:9" x14ac:dyDescent="0.2">
      <c r="A467" t="s">
        <v>15</v>
      </c>
      <c r="B467" t="s">
        <v>8</v>
      </c>
      <c r="C467" s="4">
        <v>740.4</v>
      </c>
      <c r="D467" t="s">
        <v>13</v>
      </c>
      <c r="E467" s="4">
        <v>1.47</v>
      </c>
      <c r="F467" t="s">
        <v>12</v>
      </c>
      <c r="G467" s="5">
        <v>10.8</v>
      </c>
      <c r="H467" s="5">
        <v>19.399999999999999</v>
      </c>
      <c r="I467" s="5">
        <v>11</v>
      </c>
    </row>
    <row r="468" spans="1:9" x14ac:dyDescent="0.2">
      <c r="A468" t="s">
        <v>15</v>
      </c>
      <c r="B468" t="s">
        <v>8</v>
      </c>
      <c r="C468" s="4">
        <v>818.5</v>
      </c>
      <c r="D468" t="s">
        <v>10</v>
      </c>
      <c r="E468" s="4">
        <v>0.98</v>
      </c>
      <c r="F468" t="s">
        <v>11</v>
      </c>
      <c r="G468" s="5">
        <v>16.399999999999999</v>
      </c>
      <c r="H468" s="5">
        <v>17.7</v>
      </c>
      <c r="I468" s="5">
        <v>-0.5</v>
      </c>
    </row>
    <row r="469" spans="1:9" x14ac:dyDescent="0.2">
      <c r="A469" t="s">
        <v>15</v>
      </c>
      <c r="B469" t="s">
        <v>8</v>
      </c>
      <c r="C469" s="4">
        <v>78.5</v>
      </c>
      <c r="D469" t="s">
        <v>10</v>
      </c>
      <c r="E469" s="4">
        <v>1.23</v>
      </c>
      <c r="F469" t="s">
        <v>11</v>
      </c>
      <c r="G469" s="5">
        <v>13.6</v>
      </c>
      <c r="H469" s="5">
        <v>19.600000000000001</v>
      </c>
      <c r="I469" s="5">
        <v>-1.5</v>
      </c>
    </row>
    <row r="470" spans="1:9" x14ac:dyDescent="0.2">
      <c r="A470" t="s">
        <v>15</v>
      </c>
      <c r="B470" t="s">
        <v>8</v>
      </c>
      <c r="C470" s="4">
        <v>297.7</v>
      </c>
      <c r="D470" t="s">
        <v>10</v>
      </c>
      <c r="E470" s="4">
        <v>1.4</v>
      </c>
      <c r="F470" t="s">
        <v>11</v>
      </c>
      <c r="G470" s="5">
        <v>6.9</v>
      </c>
      <c r="H470" s="5">
        <v>20.9</v>
      </c>
      <c r="I470" s="5">
        <v>-1.5</v>
      </c>
    </row>
    <row r="471" spans="1:9" x14ac:dyDescent="0.2">
      <c r="A471" t="s">
        <v>15</v>
      </c>
      <c r="B471" t="s">
        <v>8</v>
      </c>
      <c r="C471" s="4">
        <v>555.70000000000005</v>
      </c>
      <c r="D471" t="s">
        <v>13</v>
      </c>
      <c r="E471" s="4">
        <v>1.44</v>
      </c>
      <c r="F471" t="s">
        <v>11</v>
      </c>
      <c r="G471" s="5">
        <v>10</v>
      </c>
      <c r="H471" s="5">
        <v>19.7</v>
      </c>
      <c r="I471" s="5">
        <v>1.3</v>
      </c>
    </row>
    <row r="472" spans="1:9" x14ac:dyDescent="0.2">
      <c r="A472" t="s">
        <v>15</v>
      </c>
      <c r="B472" t="s">
        <v>8</v>
      </c>
      <c r="C472" s="4">
        <v>201.1</v>
      </c>
      <c r="D472" t="s">
        <v>10</v>
      </c>
      <c r="E472" s="4">
        <v>1.45</v>
      </c>
      <c r="F472" t="s">
        <v>11</v>
      </c>
      <c r="G472" s="5">
        <v>7.6</v>
      </c>
      <c r="H472" s="5">
        <v>15.2</v>
      </c>
      <c r="I472" s="5">
        <v>-5.2</v>
      </c>
    </row>
    <row r="473" spans="1:9" x14ac:dyDescent="0.2">
      <c r="A473" t="s">
        <v>15</v>
      </c>
      <c r="B473" t="s">
        <v>8</v>
      </c>
      <c r="C473" s="4">
        <v>111.3</v>
      </c>
      <c r="D473" t="s">
        <v>10</v>
      </c>
      <c r="E473" s="4">
        <v>1.33</v>
      </c>
      <c r="F473" t="s">
        <v>11</v>
      </c>
      <c r="G473" s="5">
        <v>13</v>
      </c>
      <c r="H473" s="5">
        <v>22.2</v>
      </c>
      <c r="I473" s="5">
        <v>1.9</v>
      </c>
    </row>
    <row r="474" spans="1:9" x14ac:dyDescent="0.2">
      <c r="A474" t="s">
        <v>15</v>
      </c>
      <c r="B474" t="s">
        <v>8</v>
      </c>
      <c r="C474" s="4">
        <v>102.8</v>
      </c>
      <c r="D474" t="s">
        <v>13</v>
      </c>
      <c r="E474" s="4">
        <v>1.27</v>
      </c>
      <c r="F474" t="s">
        <v>11</v>
      </c>
      <c r="G474" s="5">
        <v>1.9</v>
      </c>
      <c r="H474" s="5">
        <v>17.399999999999999</v>
      </c>
      <c r="I474" s="5">
        <v>1.1000000000000001</v>
      </c>
    </row>
    <row r="475" spans="1:9" x14ac:dyDescent="0.2">
      <c r="A475" t="s">
        <v>15</v>
      </c>
      <c r="B475" t="s">
        <v>8</v>
      </c>
      <c r="C475" s="4">
        <v>151.6</v>
      </c>
      <c r="D475" t="s">
        <v>13</v>
      </c>
      <c r="E475" s="4">
        <v>1.41</v>
      </c>
      <c r="F475" t="s">
        <v>11</v>
      </c>
      <c r="G475" s="5">
        <v>4.0999999999999996</v>
      </c>
      <c r="H475" s="5">
        <v>16.899999999999999</v>
      </c>
      <c r="I475" s="5">
        <v>-0.2</v>
      </c>
    </row>
    <row r="476" spans="1:9" x14ac:dyDescent="0.2">
      <c r="A476" t="s">
        <v>15</v>
      </c>
      <c r="B476" t="s">
        <v>8</v>
      </c>
      <c r="C476" s="4">
        <v>546.5</v>
      </c>
      <c r="D476" t="s">
        <v>13</v>
      </c>
      <c r="E476" s="4">
        <v>1.1299999999999999</v>
      </c>
      <c r="F476" t="s">
        <v>11</v>
      </c>
      <c r="G476" s="5">
        <v>1.7</v>
      </c>
      <c r="H476" s="5">
        <v>18.8</v>
      </c>
      <c r="I476" s="5">
        <v>0.5</v>
      </c>
    </row>
    <row r="477" spans="1:9" x14ac:dyDescent="0.2">
      <c r="A477" t="s">
        <v>15</v>
      </c>
      <c r="B477" t="s">
        <v>8</v>
      </c>
      <c r="C477" s="4">
        <v>4034.6</v>
      </c>
      <c r="D477" t="s">
        <v>10</v>
      </c>
      <c r="E477" s="4">
        <v>1.95</v>
      </c>
      <c r="F477" t="s">
        <v>9</v>
      </c>
      <c r="G477" s="5">
        <v>10.8</v>
      </c>
      <c r="H477" s="5">
        <v>22.5</v>
      </c>
      <c r="I477" s="5">
        <v>9.3000000000000007</v>
      </c>
    </row>
    <row r="478" spans="1:9" x14ac:dyDescent="0.2">
      <c r="A478" t="s">
        <v>15</v>
      </c>
      <c r="B478" t="s">
        <v>8</v>
      </c>
      <c r="C478" s="4">
        <v>547.1</v>
      </c>
      <c r="D478" t="s">
        <v>13</v>
      </c>
      <c r="E478" s="4">
        <v>1.32</v>
      </c>
      <c r="F478" t="s">
        <v>11</v>
      </c>
      <c r="G478" s="5">
        <v>12.8</v>
      </c>
      <c r="H478" s="5">
        <v>22.2</v>
      </c>
      <c r="I478" s="5">
        <v>0.7</v>
      </c>
    </row>
    <row r="479" spans="1:9" x14ac:dyDescent="0.2">
      <c r="A479" t="s">
        <v>15</v>
      </c>
      <c r="B479" t="s">
        <v>8</v>
      </c>
      <c r="C479" s="4">
        <v>4348.8999999999996</v>
      </c>
      <c r="D479" t="s">
        <v>10</v>
      </c>
      <c r="E479" s="4">
        <v>0.78</v>
      </c>
      <c r="F479" t="s">
        <v>11</v>
      </c>
      <c r="G479" s="5">
        <v>7.2</v>
      </c>
      <c r="H479" s="5">
        <v>16.7</v>
      </c>
      <c r="I479" s="5">
        <v>-13.2</v>
      </c>
    </row>
    <row r="480" spans="1:9" x14ac:dyDescent="0.2">
      <c r="A480" t="s">
        <v>15</v>
      </c>
      <c r="B480" t="s">
        <v>8</v>
      </c>
      <c r="C480" s="4">
        <v>9684.2000000000007</v>
      </c>
      <c r="D480" t="s">
        <v>10</v>
      </c>
      <c r="E480" s="4">
        <v>0.62</v>
      </c>
      <c r="F480" t="s">
        <v>11</v>
      </c>
      <c r="G480" s="5">
        <v>16.100000000000001</v>
      </c>
      <c r="H480" s="5">
        <v>19</v>
      </c>
      <c r="I480" s="5">
        <v>1.3</v>
      </c>
    </row>
    <row r="481" spans="1:9" x14ac:dyDescent="0.2">
      <c r="A481" t="s">
        <v>15</v>
      </c>
      <c r="B481" t="s">
        <v>8</v>
      </c>
      <c r="C481" s="4">
        <v>3410.7</v>
      </c>
      <c r="D481" t="s">
        <v>10</v>
      </c>
      <c r="E481" s="4">
        <v>0.92</v>
      </c>
      <c r="F481" t="s">
        <v>11</v>
      </c>
      <c r="G481" s="5">
        <v>10.1</v>
      </c>
      <c r="H481" s="5">
        <v>16.399999999999999</v>
      </c>
      <c r="I481" s="5">
        <v>0.7</v>
      </c>
    </row>
    <row r="482" spans="1:9" x14ac:dyDescent="0.2">
      <c r="A482" t="s">
        <v>15</v>
      </c>
      <c r="B482" t="s">
        <v>8</v>
      </c>
      <c r="C482" s="4">
        <v>1354.4</v>
      </c>
      <c r="D482" t="s">
        <v>10</v>
      </c>
      <c r="E482" s="4">
        <v>0.23</v>
      </c>
      <c r="F482" t="s">
        <v>9</v>
      </c>
      <c r="G482" s="5">
        <v>10</v>
      </c>
      <c r="H482" s="5">
        <v>22.7</v>
      </c>
      <c r="I482" s="5">
        <v>6.7</v>
      </c>
    </row>
    <row r="483" spans="1:9" x14ac:dyDescent="0.2">
      <c r="A483" t="s">
        <v>15</v>
      </c>
      <c r="B483" t="s">
        <v>8</v>
      </c>
      <c r="C483" s="4">
        <v>1281.5999999999999</v>
      </c>
      <c r="D483" t="s">
        <v>10</v>
      </c>
      <c r="E483" s="4">
        <v>0.96</v>
      </c>
      <c r="F483" t="s">
        <v>9</v>
      </c>
      <c r="G483" s="5">
        <v>12.5</v>
      </c>
      <c r="H483" s="5">
        <v>22.2</v>
      </c>
      <c r="I483" s="5">
        <v>8.4</v>
      </c>
    </row>
    <row r="484" spans="1:9" x14ac:dyDescent="0.2">
      <c r="A484" t="s">
        <v>15</v>
      </c>
      <c r="B484" t="s">
        <v>8</v>
      </c>
      <c r="C484" s="4">
        <v>418.8</v>
      </c>
      <c r="D484" t="s">
        <v>13</v>
      </c>
      <c r="E484" s="4">
        <v>1.48</v>
      </c>
      <c r="F484" t="s">
        <v>9</v>
      </c>
      <c r="G484" s="5">
        <v>13</v>
      </c>
      <c r="H484" s="5">
        <v>20.7</v>
      </c>
      <c r="I484" s="5">
        <v>4.0999999999999996</v>
      </c>
    </row>
    <row r="485" spans="1:9" x14ac:dyDescent="0.2">
      <c r="A485" t="s">
        <v>15</v>
      </c>
      <c r="B485" t="s">
        <v>8</v>
      </c>
      <c r="C485" s="4">
        <v>6917.6</v>
      </c>
      <c r="D485" t="s">
        <v>13</v>
      </c>
      <c r="E485" s="4">
        <v>0.97</v>
      </c>
      <c r="F485" t="s">
        <v>11</v>
      </c>
      <c r="G485" s="5">
        <v>10.5</v>
      </c>
      <c r="H485" s="5">
        <v>19.8</v>
      </c>
      <c r="I485" s="5">
        <v>-0.8</v>
      </c>
    </row>
    <row r="486" spans="1:9" x14ac:dyDescent="0.2">
      <c r="A486" t="s">
        <v>15</v>
      </c>
      <c r="B486" t="s">
        <v>8</v>
      </c>
      <c r="C486" s="4">
        <v>1937.7</v>
      </c>
      <c r="D486" t="s">
        <v>13</v>
      </c>
      <c r="E486" s="4">
        <v>0.96</v>
      </c>
      <c r="F486" t="s">
        <v>11</v>
      </c>
      <c r="G486" s="5">
        <v>6.2</v>
      </c>
      <c r="H486" s="5">
        <v>19</v>
      </c>
      <c r="I486" s="5">
        <v>-0.6</v>
      </c>
    </row>
    <row r="487" spans="1:9" x14ac:dyDescent="0.2">
      <c r="A487" t="s">
        <v>15</v>
      </c>
      <c r="B487" t="s">
        <v>8</v>
      </c>
      <c r="C487" s="4">
        <v>993.3</v>
      </c>
      <c r="D487" t="s">
        <v>13</v>
      </c>
      <c r="E487" s="4">
        <v>1.49</v>
      </c>
      <c r="F487" t="s">
        <v>11</v>
      </c>
      <c r="G487" s="5">
        <v>4.4000000000000004</v>
      </c>
      <c r="H487" s="5">
        <v>17</v>
      </c>
      <c r="I487" s="5">
        <v>4.0999999999999996</v>
      </c>
    </row>
    <row r="488" spans="1:9" x14ac:dyDescent="0.2">
      <c r="A488" t="s">
        <v>15</v>
      </c>
      <c r="B488" t="s">
        <v>8</v>
      </c>
      <c r="C488" s="4">
        <v>58.9</v>
      </c>
      <c r="D488" t="s">
        <v>10</v>
      </c>
      <c r="E488" s="4">
        <v>0.98</v>
      </c>
      <c r="F488" t="s">
        <v>11</v>
      </c>
      <c r="G488" s="5">
        <v>19.8</v>
      </c>
      <c r="H488" s="5">
        <v>23.8</v>
      </c>
      <c r="I488" s="5">
        <v>-1.3</v>
      </c>
    </row>
    <row r="489" spans="1:9" x14ac:dyDescent="0.2">
      <c r="A489" t="s">
        <v>15</v>
      </c>
      <c r="B489" t="s">
        <v>8</v>
      </c>
      <c r="C489" s="4">
        <v>576.29999999999995</v>
      </c>
      <c r="D489" t="s">
        <v>13</v>
      </c>
      <c r="E489" s="4">
        <v>1.08</v>
      </c>
      <c r="F489" t="s">
        <v>11</v>
      </c>
      <c r="G489" s="5">
        <v>15.9</v>
      </c>
      <c r="H489" s="5">
        <v>24.9</v>
      </c>
      <c r="I489" s="5">
        <v>1.2</v>
      </c>
    </row>
    <row r="490" spans="1:9" x14ac:dyDescent="0.2">
      <c r="A490" t="s">
        <v>15</v>
      </c>
      <c r="B490" t="s">
        <v>8</v>
      </c>
      <c r="C490" s="4">
        <v>135</v>
      </c>
      <c r="D490" t="s">
        <v>13</v>
      </c>
      <c r="E490" s="4">
        <v>1.38</v>
      </c>
      <c r="F490" t="s">
        <v>11</v>
      </c>
      <c r="G490" s="5">
        <v>7.1</v>
      </c>
      <c r="H490" s="5">
        <v>16.2</v>
      </c>
      <c r="I490" s="5">
        <v>7.3</v>
      </c>
    </row>
    <row r="491" spans="1:9" x14ac:dyDescent="0.2">
      <c r="A491" t="s">
        <v>15</v>
      </c>
      <c r="B491" t="s">
        <v>8</v>
      </c>
      <c r="C491" s="4">
        <v>125.1</v>
      </c>
      <c r="D491" t="s">
        <v>13</v>
      </c>
      <c r="E491" s="4">
        <v>1.36</v>
      </c>
      <c r="F491" t="s">
        <v>12</v>
      </c>
      <c r="G491" s="5">
        <v>13.2</v>
      </c>
      <c r="H491" s="5">
        <v>19.899999999999999</v>
      </c>
      <c r="I491" s="5">
        <v>6.6</v>
      </c>
    </row>
    <row r="492" spans="1:9" x14ac:dyDescent="0.2">
      <c r="A492" t="s">
        <v>15</v>
      </c>
      <c r="B492" t="s">
        <v>8</v>
      </c>
      <c r="C492" s="4">
        <v>123.5</v>
      </c>
      <c r="D492" t="s">
        <v>10</v>
      </c>
      <c r="E492" s="4">
        <v>2.37</v>
      </c>
      <c r="F492" t="s">
        <v>11</v>
      </c>
      <c r="G492" s="5">
        <v>9.4</v>
      </c>
      <c r="H492" s="5">
        <v>18</v>
      </c>
      <c r="I492" s="5">
        <v>-6</v>
      </c>
    </row>
    <row r="493" spans="1:9" x14ac:dyDescent="0.2">
      <c r="A493" t="s">
        <v>15</v>
      </c>
      <c r="B493" t="s">
        <v>8</v>
      </c>
      <c r="C493" s="4">
        <v>52.8</v>
      </c>
      <c r="D493" t="s">
        <v>13</v>
      </c>
      <c r="E493" s="4">
        <v>1.4</v>
      </c>
      <c r="F493" t="s">
        <v>11</v>
      </c>
      <c r="G493" s="5">
        <v>9.3000000000000007</v>
      </c>
      <c r="H493" s="5">
        <v>14.9</v>
      </c>
      <c r="I493" s="5">
        <v>-8.6999999999999993</v>
      </c>
    </row>
    <row r="494" spans="1:9" x14ac:dyDescent="0.2">
      <c r="A494" t="s">
        <v>15</v>
      </c>
      <c r="B494" t="s">
        <v>8</v>
      </c>
      <c r="C494" s="4">
        <v>1724.7</v>
      </c>
      <c r="D494" t="s">
        <v>10</v>
      </c>
      <c r="E494" s="4">
        <v>0.25</v>
      </c>
      <c r="F494" t="s">
        <v>9</v>
      </c>
      <c r="G494" s="5">
        <v>13.3</v>
      </c>
      <c r="H494" s="5">
        <v>19</v>
      </c>
      <c r="I494" s="5">
        <v>4.5</v>
      </c>
    </row>
    <row r="495" spans="1:9" x14ac:dyDescent="0.2">
      <c r="A495" t="s">
        <v>15</v>
      </c>
      <c r="B495" t="s">
        <v>8</v>
      </c>
      <c r="C495" s="4">
        <v>89.3</v>
      </c>
      <c r="D495" t="s">
        <v>13</v>
      </c>
      <c r="E495" s="4">
        <v>1.65</v>
      </c>
      <c r="F495" t="s">
        <v>9</v>
      </c>
      <c r="G495" s="5">
        <v>12</v>
      </c>
      <c r="H495" s="5">
        <v>20.2</v>
      </c>
      <c r="I495" s="5">
        <v>2.4</v>
      </c>
    </row>
    <row r="496" spans="1:9" x14ac:dyDescent="0.2">
      <c r="A496" t="s">
        <v>15</v>
      </c>
      <c r="B496" t="s">
        <v>8</v>
      </c>
      <c r="C496" s="4">
        <v>106.7</v>
      </c>
      <c r="D496" t="s">
        <v>13</v>
      </c>
      <c r="E496" s="4">
        <v>1.75</v>
      </c>
      <c r="F496" t="s">
        <v>11</v>
      </c>
      <c r="G496" s="5">
        <v>11.8</v>
      </c>
      <c r="H496" s="5">
        <v>16.5</v>
      </c>
      <c r="I496" s="5">
        <v>-4.5999999999999996</v>
      </c>
    </row>
    <row r="497" spans="1:9" x14ac:dyDescent="0.2">
      <c r="A497" t="s">
        <v>15</v>
      </c>
      <c r="B497" t="s">
        <v>8</v>
      </c>
      <c r="C497" s="4">
        <v>258.39999999999998</v>
      </c>
      <c r="D497" t="s">
        <v>10</v>
      </c>
      <c r="E497" s="4">
        <v>0.91</v>
      </c>
      <c r="F497" t="s">
        <v>11</v>
      </c>
      <c r="G497" s="5">
        <v>12</v>
      </c>
      <c r="H497" s="5">
        <v>22.1</v>
      </c>
      <c r="I497" s="5">
        <v>-4.5999999999999996</v>
      </c>
    </row>
    <row r="498" spans="1:9" x14ac:dyDescent="0.2">
      <c r="A498" t="s">
        <v>15</v>
      </c>
      <c r="B498" t="s">
        <v>8</v>
      </c>
      <c r="C498" s="4">
        <v>1794.9</v>
      </c>
      <c r="D498" t="s">
        <v>10</v>
      </c>
      <c r="E498" s="4">
        <v>1.03</v>
      </c>
      <c r="F498" t="s">
        <v>11</v>
      </c>
      <c r="G498" s="5">
        <v>11.4</v>
      </c>
      <c r="H498" s="5">
        <v>22.2</v>
      </c>
      <c r="I498" s="5">
        <v>-4.7</v>
      </c>
    </row>
    <row r="499" spans="1:9" x14ac:dyDescent="0.2">
      <c r="A499" t="s">
        <v>15</v>
      </c>
      <c r="B499" t="s">
        <v>8</v>
      </c>
      <c r="C499" s="4">
        <v>311.60000000000002</v>
      </c>
      <c r="D499" t="s">
        <v>13</v>
      </c>
      <c r="E499" s="4">
        <v>1.2</v>
      </c>
      <c r="F499" t="s">
        <v>11</v>
      </c>
      <c r="G499" s="5">
        <v>17.2</v>
      </c>
      <c r="H499" s="5">
        <v>26</v>
      </c>
      <c r="I499" s="5">
        <v>1.2</v>
      </c>
    </row>
    <row r="500" spans="1:9" x14ac:dyDescent="0.2">
      <c r="A500" t="s">
        <v>15</v>
      </c>
      <c r="B500" t="s">
        <v>8</v>
      </c>
      <c r="C500" s="4">
        <v>458.6</v>
      </c>
      <c r="D500" t="s">
        <v>13</v>
      </c>
      <c r="E500" s="4">
        <v>1.35</v>
      </c>
      <c r="F500" t="s">
        <v>9</v>
      </c>
      <c r="G500" s="5">
        <v>9.8000000000000007</v>
      </c>
      <c r="H500" s="5">
        <v>20.399999999999999</v>
      </c>
      <c r="I500" s="5">
        <v>3.7</v>
      </c>
    </row>
    <row r="501" spans="1:9" x14ac:dyDescent="0.2">
      <c r="A501" t="s">
        <v>15</v>
      </c>
      <c r="B501" t="s">
        <v>8</v>
      </c>
      <c r="C501" s="4">
        <v>1003.6</v>
      </c>
      <c r="D501" t="s">
        <v>10</v>
      </c>
      <c r="E501" s="4">
        <v>0.99</v>
      </c>
      <c r="F501" t="s">
        <v>9</v>
      </c>
      <c r="G501" s="5">
        <v>10.9</v>
      </c>
      <c r="H501" s="5">
        <v>16.7</v>
      </c>
      <c r="I501" s="5">
        <v>2.5</v>
      </c>
    </row>
    <row r="502" spans="1:9" x14ac:dyDescent="0.2">
      <c r="A502" t="s">
        <v>15</v>
      </c>
      <c r="B502" t="s">
        <v>8</v>
      </c>
      <c r="C502" s="4">
        <v>52.5</v>
      </c>
      <c r="D502" t="s">
        <v>13</v>
      </c>
      <c r="E502" s="4">
        <v>1.35</v>
      </c>
      <c r="F502" t="s">
        <v>11</v>
      </c>
      <c r="G502" s="5">
        <v>10.6</v>
      </c>
      <c r="H502" s="5">
        <v>21.2</v>
      </c>
      <c r="I502" s="5">
        <v>-2.1</v>
      </c>
    </row>
    <row r="503" spans="1:9" x14ac:dyDescent="0.2">
      <c r="A503" t="s">
        <v>15</v>
      </c>
      <c r="B503" t="s">
        <v>8</v>
      </c>
      <c r="C503" s="4">
        <v>3743.2</v>
      </c>
      <c r="D503" t="s">
        <v>10</v>
      </c>
      <c r="E503" s="4">
        <v>1.87</v>
      </c>
      <c r="F503" t="s">
        <v>11</v>
      </c>
      <c r="G503" s="5">
        <v>6.7</v>
      </c>
      <c r="H503" s="5">
        <v>26.8</v>
      </c>
      <c r="I503" s="5">
        <v>11.9</v>
      </c>
    </row>
    <row r="504" spans="1:9" x14ac:dyDescent="0.2">
      <c r="A504" t="s">
        <v>15</v>
      </c>
      <c r="B504" t="s">
        <v>8</v>
      </c>
      <c r="C504" s="4">
        <v>634.29999999999995</v>
      </c>
      <c r="D504" t="s">
        <v>13</v>
      </c>
      <c r="E504" s="4">
        <v>1.73</v>
      </c>
      <c r="F504" t="s">
        <v>11</v>
      </c>
      <c r="G504" s="5">
        <v>4.2</v>
      </c>
      <c r="H504" s="5">
        <v>15.9</v>
      </c>
      <c r="I504" s="5">
        <v>0.3</v>
      </c>
    </row>
    <row r="505" spans="1:9" x14ac:dyDescent="0.2">
      <c r="A505" t="s">
        <v>15</v>
      </c>
      <c r="B505" t="s">
        <v>8</v>
      </c>
      <c r="C505" s="4">
        <v>172.2</v>
      </c>
      <c r="D505" t="s">
        <v>10</v>
      </c>
      <c r="E505" s="4">
        <v>1.29</v>
      </c>
      <c r="F505" t="s">
        <v>11</v>
      </c>
      <c r="G505" s="5">
        <v>4</v>
      </c>
      <c r="H505" s="5">
        <v>14.1</v>
      </c>
      <c r="I505" s="5">
        <v>-1.9</v>
      </c>
    </row>
    <row r="506" spans="1:9" x14ac:dyDescent="0.2">
      <c r="A506" t="s">
        <v>15</v>
      </c>
      <c r="B506" t="s">
        <v>8</v>
      </c>
      <c r="C506" s="4">
        <v>179.3</v>
      </c>
      <c r="D506" t="s">
        <v>13</v>
      </c>
      <c r="E506" s="4">
        <v>1.3</v>
      </c>
      <c r="F506" t="s">
        <v>11</v>
      </c>
      <c r="G506" s="5">
        <v>5.3</v>
      </c>
      <c r="H506" s="5">
        <v>13.9</v>
      </c>
      <c r="I506" s="5">
        <v>-1.3</v>
      </c>
    </row>
    <row r="507" spans="1:9" x14ac:dyDescent="0.2">
      <c r="A507" t="s">
        <v>15</v>
      </c>
      <c r="B507" t="s">
        <v>8</v>
      </c>
      <c r="C507" s="4">
        <v>852.1</v>
      </c>
      <c r="D507" t="s">
        <v>13</v>
      </c>
      <c r="E507" s="4">
        <v>1.29</v>
      </c>
      <c r="F507" t="s">
        <v>11</v>
      </c>
      <c r="G507" s="5">
        <v>2.7</v>
      </c>
      <c r="H507" s="5">
        <v>17.5</v>
      </c>
      <c r="I507" s="5">
        <v>-7.4</v>
      </c>
    </row>
    <row r="508" spans="1:9" x14ac:dyDescent="0.2">
      <c r="A508" t="s">
        <v>15</v>
      </c>
      <c r="B508" t="s">
        <v>8</v>
      </c>
      <c r="C508" s="4">
        <v>199.3</v>
      </c>
      <c r="D508" t="s">
        <v>13</v>
      </c>
      <c r="E508" s="4">
        <v>1.4</v>
      </c>
      <c r="F508" t="s">
        <v>9</v>
      </c>
      <c r="G508" s="5">
        <v>1.1000000000000001</v>
      </c>
      <c r="H508" s="5">
        <v>20.8</v>
      </c>
      <c r="I508" s="5">
        <v>8.6</v>
      </c>
    </row>
    <row r="509" spans="1:9" x14ac:dyDescent="0.2">
      <c r="A509" t="s">
        <v>15</v>
      </c>
      <c r="B509" t="s">
        <v>8</v>
      </c>
      <c r="C509" s="4">
        <v>144.30000000000001</v>
      </c>
      <c r="D509" t="s">
        <v>10</v>
      </c>
      <c r="E509" s="4">
        <v>2.2400000000000002</v>
      </c>
      <c r="F509" t="s">
        <v>11</v>
      </c>
      <c r="G509" s="5">
        <v>21.1</v>
      </c>
      <c r="H509" s="5">
        <v>27.2</v>
      </c>
      <c r="I509" s="5">
        <v>-7.5</v>
      </c>
    </row>
    <row r="510" spans="1:9" x14ac:dyDescent="0.2">
      <c r="A510" t="s">
        <v>15</v>
      </c>
      <c r="B510" t="s">
        <v>8</v>
      </c>
      <c r="C510" s="4">
        <v>272.39999999999998</v>
      </c>
      <c r="D510" t="s">
        <v>13</v>
      </c>
      <c r="E510" s="4">
        <v>1.0900000000000001</v>
      </c>
      <c r="F510" t="s">
        <v>11</v>
      </c>
      <c r="G510" s="5">
        <v>18.2</v>
      </c>
      <c r="H510" s="5">
        <v>26.4</v>
      </c>
      <c r="I510" s="5">
        <v>1.5</v>
      </c>
    </row>
    <row r="511" spans="1:9" x14ac:dyDescent="0.2">
      <c r="A511" t="s">
        <v>15</v>
      </c>
      <c r="B511" t="s">
        <v>8</v>
      </c>
      <c r="C511" s="4">
        <v>1063.0999999999999</v>
      </c>
      <c r="D511" t="s">
        <v>10</v>
      </c>
      <c r="E511" s="4">
        <v>0.87</v>
      </c>
      <c r="F511" t="s">
        <v>11</v>
      </c>
      <c r="G511" s="5">
        <v>18.100000000000001</v>
      </c>
      <c r="H511" s="5">
        <v>26.9</v>
      </c>
      <c r="I511" s="5">
        <v>-0.2</v>
      </c>
    </row>
    <row r="512" spans="1:9" x14ac:dyDescent="0.2">
      <c r="A512" t="s">
        <v>15</v>
      </c>
      <c r="B512" t="s">
        <v>8</v>
      </c>
      <c r="C512" s="4">
        <v>518.79999999999995</v>
      </c>
      <c r="D512" t="s">
        <v>13</v>
      </c>
      <c r="E512" s="4">
        <v>1.37</v>
      </c>
      <c r="F512" t="s">
        <v>9</v>
      </c>
      <c r="G512" s="5">
        <v>12.8</v>
      </c>
      <c r="H512" s="5">
        <v>23.5</v>
      </c>
      <c r="I512" s="5">
        <v>9.1</v>
      </c>
    </row>
    <row r="513" spans="1:9" x14ac:dyDescent="0.2">
      <c r="A513" t="s">
        <v>15</v>
      </c>
      <c r="B513" t="s">
        <v>8</v>
      </c>
      <c r="C513" s="4">
        <v>146.6</v>
      </c>
      <c r="D513" t="s">
        <v>10</v>
      </c>
      <c r="E513" s="4">
        <v>1.34</v>
      </c>
      <c r="F513" t="s">
        <v>11</v>
      </c>
      <c r="G513" s="5">
        <v>12.3</v>
      </c>
      <c r="H513" s="5">
        <v>19</v>
      </c>
      <c r="I513" s="5">
        <v>-1.1000000000000001</v>
      </c>
    </row>
    <row r="514" spans="1:9" x14ac:dyDescent="0.2">
      <c r="A514" t="s">
        <v>15</v>
      </c>
      <c r="B514" t="s">
        <v>8</v>
      </c>
      <c r="C514" s="4">
        <v>205.1</v>
      </c>
      <c r="D514" t="s">
        <v>10</v>
      </c>
      <c r="E514" s="4">
        <v>1.78</v>
      </c>
      <c r="F514" t="s">
        <v>11</v>
      </c>
      <c r="G514" s="5">
        <v>14.5</v>
      </c>
      <c r="H514" s="5">
        <v>21.5</v>
      </c>
      <c r="I514" s="5">
        <v>7.6</v>
      </c>
    </row>
    <row r="515" spans="1:9" x14ac:dyDescent="0.2">
      <c r="A515" t="s">
        <v>15</v>
      </c>
      <c r="B515" t="s">
        <v>8</v>
      </c>
      <c r="C515" s="4">
        <v>349.5</v>
      </c>
      <c r="D515" t="s">
        <v>10</v>
      </c>
      <c r="E515" s="4">
        <v>1.06</v>
      </c>
      <c r="F515" t="s">
        <v>11</v>
      </c>
      <c r="G515" s="5">
        <v>13.4</v>
      </c>
      <c r="H515" s="5">
        <v>19.8</v>
      </c>
      <c r="I515" s="5">
        <v>-3.6</v>
      </c>
    </row>
    <row r="516" spans="1:9" x14ac:dyDescent="0.2">
      <c r="A516" t="s">
        <v>15</v>
      </c>
      <c r="B516" t="s">
        <v>8</v>
      </c>
      <c r="C516" s="4">
        <v>104</v>
      </c>
      <c r="D516" t="s">
        <v>13</v>
      </c>
      <c r="E516" s="4">
        <v>1.77</v>
      </c>
      <c r="F516" t="s">
        <v>11</v>
      </c>
      <c r="G516" s="5">
        <v>11.4</v>
      </c>
      <c r="H516" s="5">
        <v>16.5</v>
      </c>
      <c r="I516" s="5">
        <v>-9.6</v>
      </c>
    </row>
    <row r="517" spans="1:9" x14ac:dyDescent="0.2">
      <c r="A517" t="s">
        <v>15</v>
      </c>
      <c r="B517" t="s">
        <v>8</v>
      </c>
      <c r="C517" s="4">
        <v>557.29999999999995</v>
      </c>
      <c r="D517" t="s">
        <v>10</v>
      </c>
      <c r="E517" s="4">
        <v>0.63</v>
      </c>
      <c r="F517" t="s">
        <v>9</v>
      </c>
      <c r="G517" s="5">
        <v>5.9</v>
      </c>
      <c r="H517" s="5">
        <v>16.5</v>
      </c>
      <c r="I517" s="5">
        <v>4.0999999999999996</v>
      </c>
    </row>
    <row r="518" spans="1:9" x14ac:dyDescent="0.2">
      <c r="A518" t="s">
        <v>15</v>
      </c>
      <c r="B518" t="s">
        <v>8</v>
      </c>
      <c r="C518" s="4">
        <v>111.4</v>
      </c>
      <c r="D518" t="s">
        <v>13</v>
      </c>
      <c r="E518" s="4">
        <v>1.54</v>
      </c>
      <c r="F518" t="s">
        <v>9</v>
      </c>
      <c r="G518" s="5">
        <v>14.3</v>
      </c>
      <c r="H518" s="5">
        <v>19.5</v>
      </c>
      <c r="I518" s="5">
        <v>6.6</v>
      </c>
    </row>
    <row r="519" spans="1:9" x14ac:dyDescent="0.2">
      <c r="A519" t="s">
        <v>15</v>
      </c>
      <c r="B519" t="s">
        <v>8</v>
      </c>
      <c r="C519" s="4">
        <v>307.39999999999998</v>
      </c>
      <c r="D519" t="s">
        <v>10</v>
      </c>
      <c r="E519" s="4">
        <v>1</v>
      </c>
      <c r="F519" t="s">
        <v>11</v>
      </c>
      <c r="G519" s="5">
        <v>5.9</v>
      </c>
      <c r="H519" s="5">
        <v>15.2</v>
      </c>
      <c r="I519" s="5">
        <v>-1.3</v>
      </c>
    </row>
    <row r="520" spans="1:9" x14ac:dyDescent="0.2">
      <c r="A520" t="s">
        <v>15</v>
      </c>
      <c r="B520" t="s">
        <v>8</v>
      </c>
      <c r="C520" s="4">
        <v>658.9</v>
      </c>
      <c r="D520" t="s">
        <v>10</v>
      </c>
      <c r="E520" s="4">
        <v>1.4</v>
      </c>
      <c r="F520" t="s">
        <v>11</v>
      </c>
      <c r="G520" s="5">
        <v>11.2</v>
      </c>
      <c r="H520" s="5">
        <v>14.6</v>
      </c>
      <c r="I520" s="5">
        <v>-7.3</v>
      </c>
    </row>
    <row r="521" spans="1:9" x14ac:dyDescent="0.2">
      <c r="A521" t="s">
        <v>15</v>
      </c>
      <c r="B521" t="s">
        <v>8</v>
      </c>
      <c r="C521" s="4">
        <v>663.1</v>
      </c>
      <c r="D521" t="s">
        <v>13</v>
      </c>
      <c r="E521" s="4">
        <v>1.33</v>
      </c>
      <c r="F521" t="s">
        <v>11</v>
      </c>
      <c r="G521" s="5">
        <v>11.8</v>
      </c>
      <c r="H521" s="5">
        <v>18.2</v>
      </c>
      <c r="I521" s="5">
        <v>-4.7</v>
      </c>
    </row>
    <row r="522" spans="1:9" x14ac:dyDescent="0.2">
      <c r="A522" t="s">
        <v>15</v>
      </c>
      <c r="B522" t="s">
        <v>8</v>
      </c>
      <c r="C522" s="4">
        <v>148.30000000000001</v>
      </c>
      <c r="D522" t="s">
        <v>13</v>
      </c>
      <c r="E522" s="4">
        <v>1.5</v>
      </c>
      <c r="F522" t="s">
        <v>11</v>
      </c>
      <c r="G522" s="5">
        <v>9.5</v>
      </c>
      <c r="H522" s="5">
        <v>18.2</v>
      </c>
      <c r="I522" s="5">
        <v>-6.5</v>
      </c>
    </row>
    <row r="523" spans="1:9" x14ac:dyDescent="0.2">
      <c r="A523" t="s">
        <v>15</v>
      </c>
      <c r="B523" t="s">
        <v>8</v>
      </c>
      <c r="C523" s="4">
        <v>152.4</v>
      </c>
      <c r="D523" t="s">
        <v>10</v>
      </c>
      <c r="E523" s="4">
        <v>1.1499999999999999</v>
      </c>
      <c r="F523" t="s">
        <v>11</v>
      </c>
      <c r="G523" s="5">
        <v>7</v>
      </c>
      <c r="H523" s="5">
        <v>24.3</v>
      </c>
      <c r="I523" s="5">
        <v>-13.3</v>
      </c>
    </row>
    <row r="524" spans="1:9" x14ac:dyDescent="0.2">
      <c r="A524" t="s">
        <v>15</v>
      </c>
      <c r="B524" t="s">
        <v>8</v>
      </c>
      <c r="C524" s="4">
        <v>491.3</v>
      </c>
      <c r="D524" t="s">
        <v>13</v>
      </c>
      <c r="E524" s="4">
        <v>0.9</v>
      </c>
      <c r="F524" t="s">
        <v>11</v>
      </c>
      <c r="G524" s="5">
        <v>3</v>
      </c>
      <c r="H524" s="5">
        <v>15.6</v>
      </c>
      <c r="I524" s="5">
        <v>-0.7</v>
      </c>
    </row>
    <row r="525" spans="1:9" x14ac:dyDescent="0.2">
      <c r="A525" t="s">
        <v>15</v>
      </c>
      <c r="B525" t="s">
        <v>8</v>
      </c>
      <c r="C525" s="4">
        <v>53.7</v>
      </c>
      <c r="D525" t="s">
        <v>13</v>
      </c>
      <c r="E525" s="4">
        <v>1.25</v>
      </c>
      <c r="F525" t="s">
        <v>9</v>
      </c>
      <c r="G525" s="5">
        <v>4.9000000000000004</v>
      </c>
      <c r="H525" s="5">
        <v>12.9</v>
      </c>
      <c r="I525" s="5">
        <v>3.5</v>
      </c>
    </row>
    <row r="526" spans="1:9" x14ac:dyDescent="0.2">
      <c r="A526" t="s">
        <v>15</v>
      </c>
      <c r="B526" t="s">
        <v>8</v>
      </c>
      <c r="C526" s="4">
        <v>42.1</v>
      </c>
      <c r="D526" t="s">
        <v>10</v>
      </c>
      <c r="E526" s="4">
        <v>2.33</v>
      </c>
      <c r="F526" t="s">
        <v>11</v>
      </c>
      <c r="G526" s="5">
        <v>12.3</v>
      </c>
      <c r="H526" s="5">
        <v>23.5</v>
      </c>
      <c r="I526" s="5">
        <v>-2</v>
      </c>
    </row>
    <row r="527" spans="1:9" x14ac:dyDescent="0.2">
      <c r="A527" t="s">
        <v>15</v>
      </c>
      <c r="B527" t="s">
        <v>8</v>
      </c>
      <c r="C527" s="4">
        <v>728.1</v>
      </c>
      <c r="D527" t="s">
        <v>13</v>
      </c>
      <c r="E527" s="4">
        <v>1.4</v>
      </c>
      <c r="F527" t="s">
        <v>11</v>
      </c>
      <c r="G527" s="5">
        <v>7.8</v>
      </c>
      <c r="H527" s="5">
        <v>16.3</v>
      </c>
      <c r="I527" s="5">
        <v>-10.7</v>
      </c>
    </row>
    <row r="528" spans="1:9" x14ac:dyDescent="0.2">
      <c r="A528" t="s">
        <v>15</v>
      </c>
      <c r="B528" t="s">
        <v>8</v>
      </c>
      <c r="C528" s="4">
        <v>1973.5</v>
      </c>
      <c r="D528" t="s">
        <v>13</v>
      </c>
      <c r="E528" s="4">
        <v>1.1000000000000001</v>
      </c>
      <c r="F528" t="s">
        <v>11</v>
      </c>
      <c r="G528" s="5">
        <v>12.2</v>
      </c>
      <c r="H528" s="5">
        <v>21.2</v>
      </c>
      <c r="I528" s="5">
        <v>-3.9</v>
      </c>
    </row>
    <row r="529" spans="1:9" x14ac:dyDescent="0.2">
      <c r="A529" t="s">
        <v>15</v>
      </c>
      <c r="B529" t="s">
        <v>8</v>
      </c>
      <c r="C529" s="4">
        <v>318.5</v>
      </c>
      <c r="D529" t="s">
        <v>13</v>
      </c>
      <c r="E529" s="4">
        <v>1.29</v>
      </c>
      <c r="F529" t="s">
        <v>9</v>
      </c>
      <c r="G529" s="5">
        <v>18.5</v>
      </c>
      <c r="H529" s="5">
        <v>21.5</v>
      </c>
      <c r="I529" s="5">
        <v>7.3</v>
      </c>
    </row>
    <row r="530" spans="1:9" x14ac:dyDescent="0.2">
      <c r="A530" t="s">
        <v>15</v>
      </c>
      <c r="B530" t="s">
        <v>8</v>
      </c>
      <c r="C530" s="4">
        <v>1376</v>
      </c>
      <c r="D530" t="s">
        <v>13</v>
      </c>
      <c r="E530" s="4">
        <v>1.03</v>
      </c>
      <c r="F530" t="s">
        <v>9</v>
      </c>
      <c r="G530" s="5">
        <v>9.9</v>
      </c>
      <c r="H530" s="5">
        <v>13.9</v>
      </c>
      <c r="I530" s="5">
        <v>2.2000000000000002</v>
      </c>
    </row>
    <row r="531" spans="1:9" x14ac:dyDescent="0.2">
      <c r="A531" t="s">
        <v>15</v>
      </c>
      <c r="B531" t="s">
        <v>8</v>
      </c>
      <c r="C531" s="4">
        <v>420.4</v>
      </c>
      <c r="D531" t="s">
        <v>13</v>
      </c>
      <c r="E531" s="4">
        <v>1.22</v>
      </c>
      <c r="F531" t="s">
        <v>11</v>
      </c>
      <c r="G531" s="5">
        <v>9.4</v>
      </c>
      <c r="H531" s="5">
        <v>15</v>
      </c>
      <c r="I531" s="5">
        <v>-7.1</v>
      </c>
    </row>
    <row r="532" spans="1:9" x14ac:dyDescent="0.2">
      <c r="A532" t="s">
        <v>15</v>
      </c>
      <c r="B532" t="s">
        <v>8</v>
      </c>
      <c r="C532" s="4">
        <v>213.4</v>
      </c>
      <c r="D532" t="s">
        <v>10</v>
      </c>
      <c r="E532" s="4">
        <v>1.49</v>
      </c>
      <c r="F532" t="s">
        <v>11</v>
      </c>
      <c r="G532" s="5">
        <v>9.6</v>
      </c>
      <c r="H532" s="5">
        <v>22.3</v>
      </c>
      <c r="I532" s="5">
        <v>3</v>
      </c>
    </row>
    <row r="533" spans="1:9" x14ac:dyDescent="0.2">
      <c r="A533" t="s">
        <v>15</v>
      </c>
      <c r="B533" t="s">
        <v>8</v>
      </c>
      <c r="C533" s="4">
        <v>183.3</v>
      </c>
      <c r="D533" t="s">
        <v>13</v>
      </c>
      <c r="E533" s="4">
        <v>1.42</v>
      </c>
      <c r="F533" t="s">
        <v>11</v>
      </c>
      <c r="G533" s="5">
        <v>7</v>
      </c>
      <c r="H533" s="5">
        <v>22.3</v>
      </c>
      <c r="I533" s="5">
        <v>2.5</v>
      </c>
    </row>
    <row r="534" spans="1:9" x14ac:dyDescent="0.2">
      <c r="A534" t="s">
        <v>15</v>
      </c>
      <c r="B534" t="s">
        <v>8</v>
      </c>
      <c r="C534" s="4">
        <v>67.599999999999994</v>
      </c>
      <c r="D534" t="s">
        <v>10</v>
      </c>
      <c r="E534" s="4">
        <v>1.17</v>
      </c>
      <c r="F534" t="s">
        <v>9</v>
      </c>
      <c r="G534" s="5">
        <v>8.4</v>
      </c>
      <c r="H534" s="5">
        <v>19.5</v>
      </c>
      <c r="I534" s="5">
        <v>3.8</v>
      </c>
    </row>
    <row r="535" spans="1:9" x14ac:dyDescent="0.2">
      <c r="A535" t="s">
        <v>15</v>
      </c>
      <c r="B535" t="s">
        <v>8</v>
      </c>
      <c r="C535" s="4">
        <v>353.6</v>
      </c>
      <c r="D535" t="s">
        <v>13</v>
      </c>
      <c r="E535" s="4">
        <v>1.51</v>
      </c>
      <c r="F535" t="s">
        <v>11</v>
      </c>
      <c r="G535" s="5">
        <v>11.5</v>
      </c>
      <c r="H535" s="5">
        <v>17.600000000000001</v>
      </c>
      <c r="I535" s="5">
        <v>-1.6</v>
      </c>
    </row>
    <row r="536" spans="1:9" x14ac:dyDescent="0.2">
      <c r="A536" t="s">
        <v>15</v>
      </c>
      <c r="B536" t="s">
        <v>8</v>
      </c>
      <c r="C536" s="4">
        <v>166.1</v>
      </c>
      <c r="D536" t="s">
        <v>13</v>
      </c>
      <c r="E536" s="4">
        <v>1.24</v>
      </c>
      <c r="F536" t="s">
        <v>11</v>
      </c>
      <c r="G536" s="5">
        <v>3.4</v>
      </c>
      <c r="H536" s="5">
        <v>18</v>
      </c>
      <c r="I536" s="5">
        <v>-1.4</v>
      </c>
    </row>
    <row r="537" spans="1:9" x14ac:dyDescent="0.2">
      <c r="A537" t="s">
        <v>15</v>
      </c>
      <c r="B537" t="s">
        <v>8</v>
      </c>
      <c r="C537" s="4">
        <v>215.3</v>
      </c>
      <c r="D537" t="s">
        <v>10</v>
      </c>
      <c r="E537" s="4">
        <v>1.1499999999999999</v>
      </c>
      <c r="F537" t="s">
        <v>11</v>
      </c>
      <c r="G537" s="5">
        <v>15.3</v>
      </c>
      <c r="H537" s="5">
        <v>23.2</v>
      </c>
      <c r="I537" s="5">
        <v>-4</v>
      </c>
    </row>
    <row r="538" spans="1:9" x14ac:dyDescent="0.2">
      <c r="A538" t="s">
        <v>15</v>
      </c>
      <c r="B538" t="s">
        <v>8</v>
      </c>
      <c r="C538" s="4">
        <v>390.2</v>
      </c>
      <c r="D538" t="s">
        <v>13</v>
      </c>
      <c r="E538" s="4">
        <v>1.1599999999999999</v>
      </c>
      <c r="F538" t="s">
        <v>9</v>
      </c>
      <c r="G538" s="5">
        <v>7.8</v>
      </c>
      <c r="H538" s="5">
        <v>15.5</v>
      </c>
      <c r="I538" s="5">
        <v>2.1</v>
      </c>
    </row>
    <row r="539" spans="1:9" x14ac:dyDescent="0.2">
      <c r="A539" t="s">
        <v>15</v>
      </c>
      <c r="B539" t="s">
        <v>8</v>
      </c>
      <c r="C539" s="4">
        <v>62.3</v>
      </c>
      <c r="D539" t="s">
        <v>10</v>
      </c>
      <c r="E539" s="4">
        <v>2.93</v>
      </c>
      <c r="F539" t="s">
        <v>11</v>
      </c>
      <c r="G539" s="5">
        <v>3.7</v>
      </c>
      <c r="H539" s="5">
        <v>15.7</v>
      </c>
      <c r="I539" s="5">
        <v>-8.5</v>
      </c>
    </row>
    <row r="540" spans="1:9" x14ac:dyDescent="0.2">
      <c r="A540" t="s">
        <v>15</v>
      </c>
      <c r="B540" t="s">
        <v>8</v>
      </c>
      <c r="C540" s="4">
        <v>85.4</v>
      </c>
      <c r="D540" t="s">
        <v>13</v>
      </c>
      <c r="E540" s="4">
        <v>1.58</v>
      </c>
      <c r="F540" t="s">
        <v>11</v>
      </c>
      <c r="G540" s="5">
        <v>7.7</v>
      </c>
      <c r="H540" s="5">
        <v>16.7</v>
      </c>
      <c r="I540" s="5">
        <v>-4</v>
      </c>
    </row>
    <row r="541" spans="1:9" x14ac:dyDescent="0.2">
      <c r="A541" t="s">
        <v>15</v>
      </c>
      <c r="B541" t="s">
        <v>8</v>
      </c>
      <c r="C541" s="4">
        <v>280.39999999999998</v>
      </c>
      <c r="D541" t="s">
        <v>10</v>
      </c>
      <c r="E541" s="4">
        <v>0.4</v>
      </c>
      <c r="F541" t="s">
        <v>9</v>
      </c>
      <c r="G541" s="5">
        <v>10</v>
      </c>
      <c r="H541" s="5">
        <v>23</v>
      </c>
      <c r="I541" s="5">
        <v>6.6</v>
      </c>
    </row>
    <row r="542" spans="1:9" x14ac:dyDescent="0.2">
      <c r="A542" t="s">
        <v>15</v>
      </c>
      <c r="B542" t="s">
        <v>8</v>
      </c>
      <c r="C542" s="4">
        <v>14891.8</v>
      </c>
      <c r="D542" t="s">
        <v>10</v>
      </c>
      <c r="E542" s="4">
        <v>0.83</v>
      </c>
      <c r="F542" t="s">
        <v>9</v>
      </c>
      <c r="G542" s="5">
        <v>14.8</v>
      </c>
      <c r="H542" s="5">
        <v>23.4</v>
      </c>
      <c r="I542" s="5">
        <v>7.9</v>
      </c>
    </row>
    <row r="543" spans="1:9" x14ac:dyDescent="0.2">
      <c r="A543" t="s">
        <v>15</v>
      </c>
      <c r="B543" t="s">
        <v>8</v>
      </c>
      <c r="C543" s="4">
        <v>76.3</v>
      </c>
      <c r="D543" t="s">
        <v>10</v>
      </c>
      <c r="E543" s="4">
        <v>2.4</v>
      </c>
      <c r="F543" t="s">
        <v>11</v>
      </c>
      <c r="G543" s="5">
        <v>13.9</v>
      </c>
      <c r="H543" s="5">
        <v>19</v>
      </c>
      <c r="I543" s="5">
        <v>3.3</v>
      </c>
    </row>
    <row r="544" spans="1:9" x14ac:dyDescent="0.2">
      <c r="A544" t="s">
        <v>15</v>
      </c>
      <c r="B544" t="s">
        <v>8</v>
      </c>
      <c r="C544" s="4">
        <v>154</v>
      </c>
      <c r="D544" t="s">
        <v>10</v>
      </c>
      <c r="E544" s="4">
        <v>1.36</v>
      </c>
      <c r="F544" t="s">
        <v>11</v>
      </c>
      <c r="G544" s="5">
        <v>14.4</v>
      </c>
      <c r="H544" s="5">
        <v>21.1</v>
      </c>
      <c r="I544" s="5">
        <v>2.5</v>
      </c>
    </row>
    <row r="545" spans="1:9" x14ac:dyDescent="0.2">
      <c r="A545" t="s">
        <v>15</v>
      </c>
      <c r="B545" t="s">
        <v>8</v>
      </c>
      <c r="C545" s="4">
        <v>1011.6</v>
      </c>
      <c r="D545" t="s">
        <v>10</v>
      </c>
      <c r="E545" s="4">
        <v>1.2</v>
      </c>
      <c r="F545" t="s">
        <v>11</v>
      </c>
      <c r="G545" s="5">
        <v>12</v>
      </c>
      <c r="H545" s="5">
        <v>23</v>
      </c>
      <c r="I545" s="5">
        <v>-2.2000000000000002</v>
      </c>
    </row>
    <row r="546" spans="1:9" x14ac:dyDescent="0.2">
      <c r="A546" t="s">
        <v>15</v>
      </c>
      <c r="B546" t="s">
        <v>8</v>
      </c>
      <c r="C546" s="4">
        <v>362.5</v>
      </c>
      <c r="D546" t="s">
        <v>10</v>
      </c>
      <c r="E546" s="4">
        <v>1.1299999999999999</v>
      </c>
      <c r="F546" t="s">
        <v>11</v>
      </c>
      <c r="G546" s="5">
        <v>3.3</v>
      </c>
      <c r="H546" s="5">
        <v>16.399999999999999</v>
      </c>
      <c r="I546" s="5">
        <v>1.6</v>
      </c>
    </row>
    <row r="547" spans="1:9" x14ac:dyDescent="0.2">
      <c r="A547" t="s">
        <v>15</v>
      </c>
      <c r="B547" t="s">
        <v>8</v>
      </c>
      <c r="C547" s="4">
        <v>133.9</v>
      </c>
      <c r="D547" t="s">
        <v>10</v>
      </c>
      <c r="E547" s="4">
        <v>1.3</v>
      </c>
      <c r="F547" t="s">
        <v>11</v>
      </c>
      <c r="G547" s="5">
        <v>5.9</v>
      </c>
      <c r="H547" s="5">
        <v>22.5</v>
      </c>
      <c r="I547" s="5">
        <v>3.3</v>
      </c>
    </row>
    <row r="548" spans="1:9" x14ac:dyDescent="0.2">
      <c r="A548" t="s">
        <v>15</v>
      </c>
      <c r="B548" t="s">
        <v>8</v>
      </c>
      <c r="C548" s="4">
        <v>171.8</v>
      </c>
      <c r="D548" t="s">
        <v>10</v>
      </c>
      <c r="E548" s="4">
        <v>0.5</v>
      </c>
      <c r="F548" t="s">
        <v>9</v>
      </c>
      <c r="G548" s="5">
        <v>10.1</v>
      </c>
      <c r="H548" s="5">
        <v>23</v>
      </c>
      <c r="I548" s="5">
        <v>6.7</v>
      </c>
    </row>
    <row r="549" spans="1:9" x14ac:dyDescent="0.2">
      <c r="A549" t="s">
        <v>15</v>
      </c>
      <c r="B549" t="s">
        <v>8</v>
      </c>
      <c r="C549" s="4">
        <v>581.9</v>
      </c>
      <c r="D549" t="s">
        <v>13</v>
      </c>
      <c r="E549" s="4">
        <v>1.39</v>
      </c>
      <c r="F549" t="s">
        <v>11</v>
      </c>
      <c r="G549" s="5">
        <v>10.9</v>
      </c>
      <c r="H549" s="5">
        <v>21.1</v>
      </c>
      <c r="I549" s="5">
        <v>-6.7</v>
      </c>
    </row>
    <row r="550" spans="1:9" x14ac:dyDescent="0.2">
      <c r="A550" t="s">
        <v>15</v>
      </c>
      <c r="B550" t="s">
        <v>8</v>
      </c>
      <c r="C550" s="4">
        <v>578.5</v>
      </c>
      <c r="D550" t="s">
        <v>13</v>
      </c>
      <c r="E550" s="4">
        <v>1.4</v>
      </c>
      <c r="F550" t="s">
        <v>11</v>
      </c>
      <c r="G550" s="5">
        <v>17.600000000000001</v>
      </c>
      <c r="H550" s="5">
        <v>22</v>
      </c>
      <c r="I550" s="5">
        <v>1.8</v>
      </c>
    </row>
    <row r="551" spans="1:9" x14ac:dyDescent="0.2">
      <c r="A551" t="s">
        <v>15</v>
      </c>
      <c r="B551" t="s">
        <v>8</v>
      </c>
      <c r="C551" s="4">
        <v>5182</v>
      </c>
      <c r="D551" t="s">
        <v>10</v>
      </c>
      <c r="E551" s="4">
        <v>0.51</v>
      </c>
      <c r="F551" t="s">
        <v>11</v>
      </c>
      <c r="G551" s="5">
        <v>8.3000000000000007</v>
      </c>
      <c r="H551" s="5">
        <v>25.4</v>
      </c>
      <c r="I551" s="5">
        <v>5.0999999999999996</v>
      </c>
    </row>
    <row r="552" spans="1:9" x14ac:dyDescent="0.2">
      <c r="A552" t="s">
        <v>15</v>
      </c>
      <c r="B552" t="s">
        <v>8</v>
      </c>
      <c r="C552" s="4">
        <v>5275.1</v>
      </c>
      <c r="D552" t="s">
        <v>10</v>
      </c>
      <c r="E552" s="4">
        <v>0.25</v>
      </c>
      <c r="F552" t="s">
        <v>9</v>
      </c>
      <c r="G552" s="5">
        <v>10.3</v>
      </c>
      <c r="H552" s="5">
        <v>23.4</v>
      </c>
      <c r="I552" s="5">
        <v>6.9</v>
      </c>
    </row>
    <row r="553" spans="1:9" x14ac:dyDescent="0.2">
      <c r="A553" t="s">
        <v>15</v>
      </c>
      <c r="B553" t="s">
        <v>8</v>
      </c>
      <c r="C553" s="4">
        <v>602.1</v>
      </c>
      <c r="D553" t="s">
        <v>10</v>
      </c>
      <c r="E553" s="4">
        <v>0.34</v>
      </c>
      <c r="F553" t="s">
        <v>11</v>
      </c>
      <c r="G553" s="5">
        <v>9.1</v>
      </c>
      <c r="H553" s="5">
        <v>20.2</v>
      </c>
      <c r="I553" s="5">
        <v>-1.5</v>
      </c>
    </row>
    <row r="554" spans="1:9" x14ac:dyDescent="0.2">
      <c r="A554" t="s">
        <v>15</v>
      </c>
      <c r="B554" t="s">
        <v>8</v>
      </c>
      <c r="C554" s="4">
        <v>95.7</v>
      </c>
      <c r="D554" t="s">
        <v>10</v>
      </c>
      <c r="E554" s="4">
        <v>0.32</v>
      </c>
      <c r="F554" t="s">
        <v>9</v>
      </c>
      <c r="G554" s="5">
        <v>9.9</v>
      </c>
      <c r="H554" s="5">
        <v>22.7</v>
      </c>
      <c r="I554" s="5">
        <v>6.4</v>
      </c>
    </row>
    <row r="555" spans="1:9" x14ac:dyDescent="0.2">
      <c r="A555" t="s">
        <v>15</v>
      </c>
      <c r="B555" t="s">
        <v>8</v>
      </c>
      <c r="C555" s="4">
        <v>1262</v>
      </c>
      <c r="D555" t="s">
        <v>13</v>
      </c>
      <c r="E555" s="4">
        <v>1.51</v>
      </c>
      <c r="F555" t="s">
        <v>11</v>
      </c>
      <c r="G555" s="5">
        <v>11.6</v>
      </c>
      <c r="H555" s="5">
        <v>21.2</v>
      </c>
      <c r="I555" s="5">
        <v>1.1000000000000001</v>
      </c>
    </row>
    <row r="556" spans="1:9" x14ac:dyDescent="0.2">
      <c r="A556" t="s">
        <v>15</v>
      </c>
      <c r="B556" t="s">
        <v>8</v>
      </c>
      <c r="C556" s="4">
        <v>201</v>
      </c>
      <c r="D556" t="s">
        <v>10</v>
      </c>
      <c r="E556" s="4">
        <v>1.9</v>
      </c>
      <c r="F556" t="s">
        <v>11</v>
      </c>
      <c r="G556" s="5">
        <v>8.6</v>
      </c>
      <c r="H556" s="5">
        <v>19.5</v>
      </c>
      <c r="I556" s="5">
        <v>-0.9</v>
      </c>
    </row>
    <row r="557" spans="1:9" x14ac:dyDescent="0.2">
      <c r="A557" t="s">
        <v>15</v>
      </c>
      <c r="B557" t="s">
        <v>8</v>
      </c>
      <c r="C557" s="4">
        <v>111.3</v>
      </c>
      <c r="D557" t="s">
        <v>13</v>
      </c>
      <c r="E557" s="4">
        <v>1.41</v>
      </c>
      <c r="F557" t="s">
        <v>11</v>
      </c>
      <c r="G557" s="5">
        <v>5.6</v>
      </c>
      <c r="H557" s="5">
        <v>21</v>
      </c>
      <c r="I557" s="5">
        <v>-0.8</v>
      </c>
    </row>
    <row r="558" spans="1:9" x14ac:dyDescent="0.2">
      <c r="A558" t="s">
        <v>15</v>
      </c>
      <c r="B558" t="s">
        <v>8</v>
      </c>
      <c r="C558" s="4">
        <v>194.6</v>
      </c>
      <c r="D558" t="s">
        <v>10</v>
      </c>
      <c r="E558" s="4">
        <v>1.1100000000000001</v>
      </c>
      <c r="F558" t="s">
        <v>11</v>
      </c>
      <c r="G558" s="5">
        <v>4.5999999999999996</v>
      </c>
      <c r="H558" s="5">
        <v>18.399999999999999</v>
      </c>
      <c r="I558" s="5">
        <v>4.0999999999999996</v>
      </c>
    </row>
    <row r="559" spans="1:9" x14ac:dyDescent="0.2">
      <c r="A559" t="s">
        <v>15</v>
      </c>
      <c r="B559" t="s">
        <v>14</v>
      </c>
      <c r="C559" s="4">
        <v>1480.2</v>
      </c>
      <c r="D559" t="s">
        <v>13</v>
      </c>
      <c r="E559" s="4">
        <v>1.22</v>
      </c>
      <c r="F559" t="s">
        <v>9</v>
      </c>
      <c r="G559" s="5">
        <v>-3.6</v>
      </c>
      <c r="H559" s="5">
        <v>20.8</v>
      </c>
      <c r="I559" s="5">
        <v>9.3000000000000007</v>
      </c>
    </row>
    <row r="560" spans="1:9" x14ac:dyDescent="0.2">
      <c r="A560" t="s">
        <v>15</v>
      </c>
      <c r="B560" t="s">
        <v>14</v>
      </c>
      <c r="C560" s="4">
        <v>3364.3</v>
      </c>
      <c r="D560" t="s">
        <v>10</v>
      </c>
      <c r="E560" s="4">
        <v>1.1399999999999999</v>
      </c>
      <c r="F560" t="s">
        <v>12</v>
      </c>
      <c r="G560" s="5">
        <v>2.9</v>
      </c>
      <c r="H560" s="5">
        <v>15.1</v>
      </c>
      <c r="I560" s="5">
        <v>9.6999999999999993</v>
      </c>
    </row>
    <row r="561" spans="1:9" x14ac:dyDescent="0.2">
      <c r="A561" t="s">
        <v>15</v>
      </c>
      <c r="B561" t="s">
        <v>14</v>
      </c>
      <c r="C561" s="4">
        <v>178.8</v>
      </c>
      <c r="D561" t="s">
        <v>10</v>
      </c>
      <c r="E561" s="4">
        <v>0.89</v>
      </c>
      <c r="F561" t="s">
        <v>12</v>
      </c>
      <c r="G561" s="5">
        <v>11.4</v>
      </c>
      <c r="H561" s="5">
        <v>20.100000000000001</v>
      </c>
      <c r="I561" s="5">
        <v>9.5</v>
      </c>
    </row>
    <row r="562" spans="1:9" x14ac:dyDescent="0.2">
      <c r="A562" t="s">
        <v>15</v>
      </c>
      <c r="B562" t="s">
        <v>14</v>
      </c>
      <c r="C562" s="4">
        <v>444</v>
      </c>
      <c r="D562" t="s">
        <v>13</v>
      </c>
      <c r="E562" s="4">
        <v>1.25</v>
      </c>
      <c r="F562" t="s">
        <v>9</v>
      </c>
      <c r="G562" s="5">
        <v>10.1</v>
      </c>
      <c r="H562" s="5">
        <v>22.2</v>
      </c>
      <c r="I562" s="5">
        <v>11.5</v>
      </c>
    </row>
    <row r="563" spans="1:9" x14ac:dyDescent="0.2">
      <c r="A563" t="s">
        <v>15</v>
      </c>
      <c r="B563" t="s">
        <v>14</v>
      </c>
      <c r="C563" s="4">
        <v>467.6</v>
      </c>
      <c r="D563" t="s">
        <v>10</v>
      </c>
      <c r="E563" s="4">
        <v>1.1399999999999999</v>
      </c>
      <c r="F563" t="s">
        <v>11</v>
      </c>
      <c r="G563" s="5">
        <v>25.3</v>
      </c>
      <c r="H563" s="5">
        <v>31.9</v>
      </c>
      <c r="I563" s="5">
        <v>6.8</v>
      </c>
    </row>
    <row r="564" spans="1:9" x14ac:dyDescent="0.2">
      <c r="A564" t="s">
        <v>15</v>
      </c>
      <c r="B564" t="s">
        <v>14</v>
      </c>
      <c r="C564" s="4">
        <v>157.69999999999999</v>
      </c>
      <c r="D564" t="s">
        <v>10</v>
      </c>
      <c r="E564" s="4">
        <v>1.1299999999999999</v>
      </c>
      <c r="F564" t="s">
        <v>12</v>
      </c>
      <c r="G564" s="5">
        <v>12.1</v>
      </c>
      <c r="H564" s="5">
        <v>20.5</v>
      </c>
      <c r="I564" s="5">
        <v>11.7</v>
      </c>
    </row>
    <row r="565" spans="1:9" x14ac:dyDescent="0.2">
      <c r="A565" t="s">
        <v>15</v>
      </c>
      <c r="B565" t="s">
        <v>14</v>
      </c>
      <c r="C565" s="4">
        <v>676.1</v>
      </c>
      <c r="D565" t="s">
        <v>10</v>
      </c>
      <c r="E565" s="4">
        <v>1.2</v>
      </c>
      <c r="F565" t="s">
        <v>12</v>
      </c>
      <c r="G565" s="5">
        <v>7.7</v>
      </c>
      <c r="H565" s="5">
        <v>23.9</v>
      </c>
      <c r="I565" s="5">
        <v>13.5</v>
      </c>
    </row>
    <row r="566" spans="1:9" x14ac:dyDescent="0.2">
      <c r="A566" t="s">
        <v>15</v>
      </c>
      <c r="B566" t="s">
        <v>14</v>
      </c>
      <c r="C566" s="4">
        <v>445.1</v>
      </c>
      <c r="D566" t="s">
        <v>13</v>
      </c>
      <c r="E566" s="4">
        <v>1.2</v>
      </c>
      <c r="F566" t="s">
        <v>9</v>
      </c>
      <c r="G566" s="5">
        <v>8.3000000000000007</v>
      </c>
      <c r="H566" s="5">
        <v>20</v>
      </c>
      <c r="I566" s="5">
        <v>6.6</v>
      </c>
    </row>
    <row r="567" spans="1:9" x14ac:dyDescent="0.2">
      <c r="A567" t="s">
        <v>15</v>
      </c>
      <c r="B567" t="s">
        <v>14</v>
      </c>
      <c r="C567" s="4">
        <v>1349.7</v>
      </c>
      <c r="D567" t="s">
        <v>10</v>
      </c>
      <c r="E567" s="4">
        <v>1.1599999999999999</v>
      </c>
      <c r="F567" t="s">
        <v>11</v>
      </c>
      <c r="G567" s="5">
        <v>8.1</v>
      </c>
      <c r="H567" s="5">
        <v>20</v>
      </c>
      <c r="I567" s="5">
        <v>9.3000000000000007</v>
      </c>
    </row>
    <row r="568" spans="1:9" x14ac:dyDescent="0.2">
      <c r="A568" t="s">
        <v>15</v>
      </c>
      <c r="B568" t="s">
        <v>14</v>
      </c>
      <c r="C568" s="4">
        <v>217.2</v>
      </c>
      <c r="D568" t="s">
        <v>10</v>
      </c>
      <c r="E568" s="4">
        <v>1.1599999999999999</v>
      </c>
      <c r="F568" t="s">
        <v>9</v>
      </c>
      <c r="G568" s="5">
        <v>4.5999999999999996</v>
      </c>
      <c r="H568" s="5">
        <v>20.399999999999999</v>
      </c>
      <c r="I568" s="5">
        <v>9.8000000000000007</v>
      </c>
    </row>
    <row r="569" spans="1:9" x14ac:dyDescent="0.2">
      <c r="A569" t="s">
        <v>15</v>
      </c>
      <c r="B569" t="s">
        <v>14</v>
      </c>
      <c r="C569" s="4">
        <v>1111.4000000000001</v>
      </c>
      <c r="D569" t="s">
        <v>10</v>
      </c>
      <c r="E569" s="4">
        <v>1.2</v>
      </c>
      <c r="F569" t="s">
        <v>12</v>
      </c>
      <c r="G569" s="5">
        <v>5.6</v>
      </c>
      <c r="H569" s="5">
        <v>15.6</v>
      </c>
      <c r="I569" s="5">
        <v>10.9</v>
      </c>
    </row>
    <row r="570" spans="1:9" x14ac:dyDescent="0.2">
      <c r="A570" t="s">
        <v>15</v>
      </c>
      <c r="B570" t="s">
        <v>14</v>
      </c>
      <c r="C570" s="4">
        <v>183</v>
      </c>
      <c r="D570" t="s">
        <v>10</v>
      </c>
      <c r="E570" s="4">
        <v>1.27</v>
      </c>
      <c r="F570" t="s">
        <v>12</v>
      </c>
      <c r="G570" s="5">
        <v>5.7</v>
      </c>
      <c r="H570" s="5">
        <v>13.2</v>
      </c>
      <c r="I570" s="5">
        <v>11.4</v>
      </c>
    </row>
    <row r="571" spans="1:9" x14ac:dyDescent="0.2">
      <c r="A571" t="s">
        <v>15</v>
      </c>
      <c r="B571" t="s">
        <v>14</v>
      </c>
      <c r="C571" s="4">
        <v>285.3</v>
      </c>
      <c r="D571" t="s">
        <v>13</v>
      </c>
      <c r="E571" s="4">
        <v>1.26</v>
      </c>
      <c r="F571" t="s">
        <v>11</v>
      </c>
      <c r="G571" s="5">
        <v>17.2</v>
      </c>
      <c r="H571" s="5">
        <v>40.5</v>
      </c>
      <c r="I571" s="5">
        <v>24.1</v>
      </c>
    </row>
    <row r="572" spans="1:9" x14ac:dyDescent="0.2">
      <c r="A572" t="s">
        <v>15</v>
      </c>
      <c r="B572" t="s">
        <v>14</v>
      </c>
      <c r="C572" s="4">
        <v>932.6</v>
      </c>
      <c r="D572" t="s">
        <v>13</v>
      </c>
      <c r="E572" s="4">
        <v>1.36</v>
      </c>
      <c r="F572" t="s">
        <v>11</v>
      </c>
      <c r="G572" s="5">
        <v>2.2000000000000002</v>
      </c>
      <c r="H572" s="5">
        <v>23.2</v>
      </c>
      <c r="I572" s="5">
        <v>9.1</v>
      </c>
    </row>
    <row r="573" spans="1:9" x14ac:dyDescent="0.2">
      <c r="A573" t="s">
        <v>15</v>
      </c>
      <c r="B573" t="s">
        <v>14</v>
      </c>
      <c r="C573" s="4">
        <v>622.70000000000005</v>
      </c>
      <c r="D573" t="s">
        <v>10</v>
      </c>
      <c r="E573" s="4">
        <v>0.96</v>
      </c>
      <c r="F573" t="s">
        <v>12</v>
      </c>
      <c r="G573" s="5">
        <v>12.6</v>
      </c>
      <c r="H573" s="5">
        <v>22.9</v>
      </c>
      <c r="I573" s="5">
        <v>11</v>
      </c>
    </row>
    <row r="574" spans="1:9" x14ac:dyDescent="0.2">
      <c r="A574" t="s">
        <v>15</v>
      </c>
      <c r="B574" t="s">
        <v>14</v>
      </c>
      <c r="C574" s="4">
        <v>1512.3</v>
      </c>
      <c r="D574" t="s">
        <v>13</v>
      </c>
      <c r="E574" s="4">
        <v>1.0900000000000001</v>
      </c>
      <c r="F574" t="s">
        <v>12</v>
      </c>
      <c r="G574" s="5">
        <v>2.2999999999999998</v>
      </c>
      <c r="H574" s="5">
        <v>11.8</v>
      </c>
      <c r="I574" s="5">
        <v>9.1999999999999993</v>
      </c>
    </row>
    <row r="575" spans="1:9" x14ac:dyDescent="0.2">
      <c r="A575" t="s">
        <v>15</v>
      </c>
      <c r="B575" t="s">
        <v>14</v>
      </c>
      <c r="C575" s="4">
        <v>1189.8</v>
      </c>
      <c r="D575" t="s">
        <v>13</v>
      </c>
      <c r="E575" s="4">
        <v>1.39</v>
      </c>
      <c r="F575" t="s">
        <v>9</v>
      </c>
      <c r="G575" s="5">
        <v>-0.2</v>
      </c>
      <c r="H575" s="5">
        <v>14.1</v>
      </c>
      <c r="I575" s="5">
        <v>5.6</v>
      </c>
    </row>
    <row r="576" spans="1:9" x14ac:dyDescent="0.2">
      <c r="A576" t="s">
        <v>15</v>
      </c>
      <c r="B576" t="s">
        <v>14</v>
      </c>
      <c r="C576" s="4">
        <v>2894</v>
      </c>
      <c r="D576" t="s">
        <v>13</v>
      </c>
      <c r="E576" s="4">
        <v>1.22</v>
      </c>
      <c r="F576" t="s">
        <v>12</v>
      </c>
      <c r="G576" s="5">
        <v>12.4</v>
      </c>
      <c r="H576" s="5">
        <v>21.6</v>
      </c>
      <c r="I576" s="5">
        <v>13.8</v>
      </c>
    </row>
    <row r="577" spans="1:9" x14ac:dyDescent="0.2">
      <c r="A577" t="s">
        <v>15</v>
      </c>
      <c r="B577" t="s">
        <v>14</v>
      </c>
      <c r="C577" s="4">
        <v>64.8</v>
      </c>
      <c r="D577" t="s">
        <v>10</v>
      </c>
      <c r="E577" s="4">
        <v>1.1000000000000001</v>
      </c>
      <c r="F577" t="s">
        <v>12</v>
      </c>
      <c r="G577" s="5">
        <v>11.4</v>
      </c>
      <c r="H577" s="5">
        <v>20.7</v>
      </c>
      <c r="I577" s="5">
        <v>9.6999999999999993</v>
      </c>
    </row>
    <row r="578" spans="1:9" x14ac:dyDescent="0.2">
      <c r="A578" t="s">
        <v>15</v>
      </c>
      <c r="B578" t="s">
        <v>14</v>
      </c>
      <c r="C578" s="4">
        <v>461.1</v>
      </c>
      <c r="D578" t="s">
        <v>10</v>
      </c>
      <c r="E578" s="4">
        <v>0.82</v>
      </c>
      <c r="F578" t="s">
        <v>12</v>
      </c>
      <c r="G578" s="5">
        <v>10.9</v>
      </c>
      <c r="H578" s="5">
        <v>17.100000000000001</v>
      </c>
      <c r="I578" s="5">
        <v>8.5</v>
      </c>
    </row>
    <row r="579" spans="1:9" x14ac:dyDescent="0.2">
      <c r="A579" t="s">
        <v>15</v>
      </c>
      <c r="B579" t="s">
        <v>14</v>
      </c>
      <c r="C579" s="4">
        <v>2666</v>
      </c>
      <c r="D579" t="s">
        <v>10</v>
      </c>
      <c r="E579" s="4">
        <v>1.03</v>
      </c>
      <c r="F579" t="s">
        <v>12</v>
      </c>
      <c r="G579" s="5">
        <v>10.8</v>
      </c>
      <c r="H579" s="5">
        <v>29.3</v>
      </c>
      <c r="I579" s="5">
        <v>17.7</v>
      </c>
    </row>
    <row r="580" spans="1:9" x14ac:dyDescent="0.2">
      <c r="A580" t="s">
        <v>15</v>
      </c>
      <c r="B580" t="s">
        <v>14</v>
      </c>
      <c r="C580" s="4">
        <v>2462.8000000000002</v>
      </c>
      <c r="D580" t="s">
        <v>10</v>
      </c>
      <c r="E580" s="4">
        <v>0.25</v>
      </c>
      <c r="F580" t="s">
        <v>12</v>
      </c>
      <c r="G580" s="5">
        <v>11.5</v>
      </c>
      <c r="H580" s="5">
        <v>22.7</v>
      </c>
      <c r="I580" s="5">
        <v>12.1</v>
      </c>
    </row>
    <row r="581" spans="1:9" x14ac:dyDescent="0.2">
      <c r="A581" t="s">
        <v>15</v>
      </c>
      <c r="B581" t="s">
        <v>14</v>
      </c>
      <c r="C581" s="4">
        <v>4408.2</v>
      </c>
      <c r="D581" t="s">
        <v>10</v>
      </c>
      <c r="E581" s="4">
        <v>0.94</v>
      </c>
      <c r="F581" t="s">
        <v>12</v>
      </c>
      <c r="G581" s="5">
        <v>10.4</v>
      </c>
      <c r="H581" s="5">
        <v>22.1</v>
      </c>
      <c r="I581" s="5">
        <v>13.8</v>
      </c>
    </row>
    <row r="582" spans="1:9" x14ac:dyDescent="0.2">
      <c r="A582" t="s">
        <v>15</v>
      </c>
      <c r="B582" t="s">
        <v>14</v>
      </c>
      <c r="C582" s="4">
        <v>896.9</v>
      </c>
      <c r="D582" t="s">
        <v>10</v>
      </c>
      <c r="E582" s="4">
        <v>0.96</v>
      </c>
      <c r="F582" t="s">
        <v>12</v>
      </c>
      <c r="G582" s="5">
        <v>9.9</v>
      </c>
      <c r="H582" s="5">
        <v>19.100000000000001</v>
      </c>
      <c r="I582" s="5">
        <v>9.1</v>
      </c>
    </row>
    <row r="583" spans="1:9" x14ac:dyDescent="0.2">
      <c r="A583" t="s">
        <v>15</v>
      </c>
      <c r="B583" t="s">
        <v>14</v>
      </c>
      <c r="C583" s="4">
        <v>413.6</v>
      </c>
      <c r="D583" t="s">
        <v>10</v>
      </c>
      <c r="E583" s="4">
        <v>1.74</v>
      </c>
      <c r="F583" t="s">
        <v>12</v>
      </c>
      <c r="G583" s="5">
        <v>16.100000000000001</v>
      </c>
      <c r="H583" s="5">
        <v>27.5</v>
      </c>
      <c r="I583" s="5">
        <v>15.1</v>
      </c>
    </row>
    <row r="584" spans="1:9" x14ac:dyDescent="0.2">
      <c r="A584" t="s">
        <v>15</v>
      </c>
      <c r="B584" t="s">
        <v>14</v>
      </c>
      <c r="C584" s="4">
        <v>50</v>
      </c>
      <c r="D584" t="s">
        <v>10</v>
      </c>
      <c r="E584" s="4">
        <v>1.35</v>
      </c>
      <c r="F584" t="s">
        <v>12</v>
      </c>
      <c r="G584" s="5">
        <v>8.5</v>
      </c>
      <c r="H584" s="5">
        <v>20.3</v>
      </c>
      <c r="I584" s="5">
        <v>10.8</v>
      </c>
    </row>
    <row r="585" spans="1:9" x14ac:dyDescent="0.2">
      <c r="A585" t="s">
        <v>15</v>
      </c>
      <c r="B585" t="s">
        <v>14</v>
      </c>
      <c r="C585" s="4">
        <v>8885</v>
      </c>
      <c r="D585" t="s">
        <v>10</v>
      </c>
      <c r="E585" s="4">
        <v>0.9</v>
      </c>
      <c r="F585" t="s">
        <v>12</v>
      </c>
      <c r="G585" s="5">
        <v>3.6</v>
      </c>
      <c r="H585" s="5">
        <v>14.4</v>
      </c>
      <c r="I585" s="5">
        <v>8.6</v>
      </c>
    </row>
    <row r="586" spans="1:9" x14ac:dyDescent="0.2">
      <c r="A586" t="s">
        <v>15</v>
      </c>
      <c r="B586" t="s">
        <v>14</v>
      </c>
      <c r="C586" s="4">
        <v>7452</v>
      </c>
      <c r="D586" t="s">
        <v>13</v>
      </c>
      <c r="E586" s="4">
        <v>1.1499999999999999</v>
      </c>
      <c r="F586" t="s">
        <v>12</v>
      </c>
      <c r="G586" s="5">
        <v>8.1999999999999993</v>
      </c>
      <c r="H586" s="5">
        <v>18.8</v>
      </c>
      <c r="I586" s="5">
        <v>10.3</v>
      </c>
    </row>
    <row r="587" spans="1:9" x14ac:dyDescent="0.2">
      <c r="A587" t="s">
        <v>15</v>
      </c>
      <c r="B587" t="s">
        <v>14</v>
      </c>
      <c r="C587" s="4">
        <v>1186.3</v>
      </c>
      <c r="D587" t="s">
        <v>10</v>
      </c>
      <c r="E587" s="4">
        <v>0.69</v>
      </c>
      <c r="F587" t="s">
        <v>12</v>
      </c>
      <c r="G587" s="5">
        <v>10.5</v>
      </c>
      <c r="H587" s="5">
        <v>20.9</v>
      </c>
      <c r="I587" s="5">
        <v>10.6</v>
      </c>
    </row>
    <row r="588" spans="1:9" x14ac:dyDescent="0.2">
      <c r="A588" t="s">
        <v>15</v>
      </c>
      <c r="B588" t="s">
        <v>14</v>
      </c>
      <c r="C588" s="4">
        <v>212.5</v>
      </c>
      <c r="D588" t="s">
        <v>10</v>
      </c>
      <c r="E588" s="4">
        <v>2.1800000000000002</v>
      </c>
      <c r="F588" t="s">
        <v>12</v>
      </c>
      <c r="G588" s="5">
        <v>4.9000000000000004</v>
      </c>
      <c r="H588" s="5">
        <v>15.5</v>
      </c>
      <c r="I588" s="5">
        <v>6.6</v>
      </c>
    </row>
    <row r="589" spans="1:9" x14ac:dyDescent="0.2">
      <c r="A589" t="s">
        <v>15</v>
      </c>
      <c r="B589" t="s">
        <v>14</v>
      </c>
      <c r="C589" s="4">
        <v>649.79999999999995</v>
      </c>
      <c r="D589" t="s">
        <v>10</v>
      </c>
      <c r="E589" s="4">
        <v>1.2</v>
      </c>
      <c r="F589" t="s">
        <v>12</v>
      </c>
      <c r="G589" s="5">
        <v>7.2</v>
      </c>
      <c r="H589" s="5">
        <v>19.3</v>
      </c>
      <c r="I589" s="5">
        <v>12.9</v>
      </c>
    </row>
    <row r="590" spans="1:9" x14ac:dyDescent="0.2">
      <c r="A590" t="s">
        <v>15</v>
      </c>
      <c r="B590" t="s">
        <v>14</v>
      </c>
      <c r="C590" s="4">
        <v>2039.5</v>
      </c>
      <c r="D590" t="s">
        <v>10</v>
      </c>
      <c r="E590" s="4">
        <v>1.08</v>
      </c>
      <c r="F590" t="s">
        <v>12</v>
      </c>
      <c r="G590" s="5">
        <v>2.9</v>
      </c>
      <c r="H590" s="5">
        <v>16.899999999999999</v>
      </c>
      <c r="I590" s="5">
        <v>9.1</v>
      </c>
    </row>
    <row r="591" spans="1:9" x14ac:dyDescent="0.2">
      <c r="A591" t="s">
        <v>15</v>
      </c>
      <c r="B591" t="s">
        <v>14</v>
      </c>
      <c r="C591" s="4">
        <v>109.9</v>
      </c>
      <c r="D591" t="s">
        <v>10</v>
      </c>
      <c r="E591" s="4">
        <v>2.0499999999999998</v>
      </c>
      <c r="F591" t="s">
        <v>9</v>
      </c>
      <c r="G591" s="5">
        <v>11.7</v>
      </c>
      <c r="H591" s="5">
        <v>20.2</v>
      </c>
      <c r="I591" s="5">
        <v>10</v>
      </c>
    </row>
    <row r="592" spans="1:9" x14ac:dyDescent="0.2">
      <c r="A592" t="s">
        <v>15</v>
      </c>
      <c r="B592" t="s">
        <v>14</v>
      </c>
      <c r="C592" s="4">
        <v>152.69999999999999</v>
      </c>
      <c r="D592" t="s">
        <v>10</v>
      </c>
      <c r="E592" s="4">
        <v>1.24</v>
      </c>
      <c r="F592" t="s">
        <v>12</v>
      </c>
      <c r="G592" s="5">
        <v>0.6</v>
      </c>
      <c r="H592" s="5">
        <v>15.4</v>
      </c>
      <c r="I592" s="5">
        <v>9.1</v>
      </c>
    </row>
    <row r="593" spans="1:9" x14ac:dyDescent="0.2">
      <c r="A593" t="s">
        <v>15</v>
      </c>
      <c r="B593" t="s">
        <v>14</v>
      </c>
      <c r="C593" s="4">
        <v>3412.2</v>
      </c>
      <c r="D593" t="s">
        <v>10</v>
      </c>
      <c r="E593" s="4">
        <v>0.83</v>
      </c>
      <c r="F593" t="s">
        <v>12</v>
      </c>
      <c r="G593" s="5">
        <v>9.3000000000000007</v>
      </c>
      <c r="H593" s="5">
        <v>17.399999999999999</v>
      </c>
      <c r="I593" s="5">
        <v>8.9</v>
      </c>
    </row>
    <row r="594" spans="1:9" x14ac:dyDescent="0.2">
      <c r="A594" t="s">
        <v>15</v>
      </c>
      <c r="B594" t="s">
        <v>14</v>
      </c>
      <c r="C594" s="4">
        <v>108.8</v>
      </c>
      <c r="D594" t="s">
        <v>10</v>
      </c>
      <c r="E594" s="4">
        <v>1.2</v>
      </c>
      <c r="F594" t="s">
        <v>12</v>
      </c>
      <c r="G594" s="5">
        <v>12.4</v>
      </c>
      <c r="H594" s="5">
        <v>23.2</v>
      </c>
      <c r="I594" s="5">
        <v>10</v>
      </c>
    </row>
    <row r="595" spans="1:9" x14ac:dyDescent="0.2">
      <c r="A595" t="s">
        <v>15</v>
      </c>
      <c r="B595" t="s">
        <v>14</v>
      </c>
      <c r="C595" s="4">
        <v>429.4</v>
      </c>
      <c r="D595" t="s">
        <v>10</v>
      </c>
      <c r="E595" s="4">
        <v>1.33</v>
      </c>
      <c r="F595" t="s">
        <v>9</v>
      </c>
      <c r="G595" s="5">
        <v>6.4</v>
      </c>
      <c r="H595" s="5">
        <v>19.100000000000001</v>
      </c>
      <c r="I595" s="5">
        <v>7.9</v>
      </c>
    </row>
    <row r="596" spans="1:9" x14ac:dyDescent="0.2">
      <c r="A596" t="s">
        <v>15</v>
      </c>
      <c r="B596" t="s">
        <v>14</v>
      </c>
      <c r="C596" s="4">
        <v>152.4</v>
      </c>
      <c r="D596" t="s">
        <v>13</v>
      </c>
      <c r="E596" s="4">
        <v>1.25</v>
      </c>
      <c r="F596" t="s">
        <v>12</v>
      </c>
      <c r="G596" s="5">
        <v>4</v>
      </c>
      <c r="H596" s="5">
        <v>21.3</v>
      </c>
      <c r="I596" s="5">
        <v>12.4</v>
      </c>
    </row>
    <row r="597" spans="1:9" x14ac:dyDescent="0.2">
      <c r="A597" t="s">
        <v>15</v>
      </c>
      <c r="B597" t="s">
        <v>14</v>
      </c>
      <c r="C597" s="4">
        <v>1998.5</v>
      </c>
      <c r="D597" t="s">
        <v>13</v>
      </c>
      <c r="E597" s="4">
        <v>1.21</v>
      </c>
      <c r="F597" t="s">
        <v>12</v>
      </c>
      <c r="G597" s="5">
        <v>7.7</v>
      </c>
      <c r="H597" s="5">
        <v>21.5</v>
      </c>
      <c r="I597" s="5">
        <v>10.7</v>
      </c>
    </row>
    <row r="598" spans="1:9" x14ac:dyDescent="0.2">
      <c r="A598" t="s">
        <v>15</v>
      </c>
      <c r="B598" t="s">
        <v>14</v>
      </c>
      <c r="C598" s="4">
        <v>552.5</v>
      </c>
      <c r="D598" t="s">
        <v>13</v>
      </c>
      <c r="E598" s="4">
        <v>1.3</v>
      </c>
      <c r="F598" t="s">
        <v>12</v>
      </c>
      <c r="G598" s="5">
        <v>12.5</v>
      </c>
      <c r="H598" s="5">
        <v>20.100000000000001</v>
      </c>
      <c r="I598" s="5">
        <v>11.1</v>
      </c>
    </row>
    <row r="599" spans="1:9" x14ac:dyDescent="0.2">
      <c r="A599" t="s">
        <v>15</v>
      </c>
      <c r="B599" t="s">
        <v>14</v>
      </c>
      <c r="C599" s="4">
        <v>50.3</v>
      </c>
      <c r="D599" t="s">
        <v>10</v>
      </c>
      <c r="E599" s="4">
        <v>1</v>
      </c>
      <c r="F599" t="s">
        <v>12</v>
      </c>
      <c r="G599" s="5">
        <v>10.199999999999999</v>
      </c>
      <c r="H599" s="5">
        <v>22.1</v>
      </c>
      <c r="I599" s="5">
        <v>11.1</v>
      </c>
    </row>
    <row r="600" spans="1:9" x14ac:dyDescent="0.2">
      <c r="A600" t="s">
        <v>15</v>
      </c>
      <c r="B600" t="s">
        <v>14</v>
      </c>
      <c r="C600" s="4">
        <v>1517</v>
      </c>
      <c r="D600" t="s">
        <v>10</v>
      </c>
      <c r="E600" s="4">
        <v>1.49</v>
      </c>
      <c r="F600" t="s">
        <v>12</v>
      </c>
      <c r="G600" s="5">
        <v>11.7</v>
      </c>
      <c r="H600" s="5">
        <v>33.799999999999997</v>
      </c>
      <c r="I600" s="5">
        <v>17.399999999999999</v>
      </c>
    </row>
    <row r="601" spans="1:9" x14ac:dyDescent="0.2">
      <c r="A601" t="s">
        <v>15</v>
      </c>
      <c r="B601" t="s">
        <v>14</v>
      </c>
      <c r="C601" s="4">
        <v>383.6</v>
      </c>
      <c r="D601" t="s">
        <v>13</v>
      </c>
      <c r="E601" s="4">
        <v>1.41</v>
      </c>
      <c r="F601" t="s">
        <v>9</v>
      </c>
      <c r="G601" s="5">
        <v>15.7</v>
      </c>
      <c r="H601" s="5">
        <v>30.6</v>
      </c>
      <c r="I601" s="5">
        <v>16.100000000000001</v>
      </c>
    </row>
    <row r="602" spans="1:9" x14ac:dyDescent="0.2">
      <c r="A602" t="s">
        <v>15</v>
      </c>
      <c r="B602" t="s">
        <v>14</v>
      </c>
      <c r="C602" s="4">
        <v>140.6</v>
      </c>
      <c r="D602" t="s">
        <v>10</v>
      </c>
      <c r="E602" s="4">
        <v>2.39</v>
      </c>
      <c r="F602" t="s">
        <v>12</v>
      </c>
      <c r="G602" s="5">
        <v>10.7</v>
      </c>
      <c r="H602" s="5">
        <v>20.3</v>
      </c>
      <c r="I602" s="5">
        <v>8.4</v>
      </c>
    </row>
    <row r="603" spans="1:9" x14ac:dyDescent="0.2">
      <c r="A603" t="s">
        <v>15</v>
      </c>
      <c r="B603" t="s">
        <v>14</v>
      </c>
      <c r="C603" s="4">
        <v>5319.8</v>
      </c>
      <c r="D603" t="s">
        <v>10</v>
      </c>
      <c r="E603" s="4">
        <v>0.84</v>
      </c>
      <c r="F603" t="s">
        <v>12</v>
      </c>
      <c r="G603" s="5">
        <v>7.7</v>
      </c>
      <c r="H603" s="5">
        <v>21.8</v>
      </c>
      <c r="I603" s="5">
        <v>13.8</v>
      </c>
    </row>
    <row r="604" spans="1:9" x14ac:dyDescent="0.2">
      <c r="A604" t="s">
        <v>15</v>
      </c>
      <c r="B604" t="s">
        <v>14</v>
      </c>
      <c r="C604" s="4">
        <v>953.5</v>
      </c>
      <c r="D604" t="s">
        <v>10</v>
      </c>
      <c r="E604" s="4">
        <v>0.93</v>
      </c>
      <c r="F604" t="s">
        <v>11</v>
      </c>
      <c r="G604" s="5">
        <v>6.3</v>
      </c>
      <c r="H604" s="5">
        <v>20.6</v>
      </c>
      <c r="I604" s="5">
        <v>11.3</v>
      </c>
    </row>
    <row r="605" spans="1:9" x14ac:dyDescent="0.2">
      <c r="A605" t="s">
        <v>15</v>
      </c>
      <c r="B605" t="s">
        <v>14</v>
      </c>
      <c r="C605" s="4">
        <v>189.5</v>
      </c>
      <c r="D605" t="s">
        <v>10</v>
      </c>
      <c r="E605" s="4">
        <v>1.34</v>
      </c>
      <c r="F605" t="s">
        <v>9</v>
      </c>
      <c r="G605" s="5">
        <v>12.6</v>
      </c>
      <c r="H605" s="5">
        <v>21.8</v>
      </c>
      <c r="I605" s="5">
        <v>7.7</v>
      </c>
    </row>
    <row r="606" spans="1:9" x14ac:dyDescent="0.2">
      <c r="A606" t="s">
        <v>15</v>
      </c>
      <c r="B606" t="s">
        <v>14</v>
      </c>
      <c r="C606" s="4">
        <v>370.2</v>
      </c>
      <c r="D606" t="s">
        <v>10</v>
      </c>
      <c r="E606" s="4">
        <v>1.1599999999999999</v>
      </c>
      <c r="F606" t="s">
        <v>12</v>
      </c>
      <c r="G606" s="5">
        <v>3.1</v>
      </c>
      <c r="H606" s="5">
        <v>19</v>
      </c>
      <c r="I606" s="5">
        <v>11.5</v>
      </c>
    </row>
    <row r="607" spans="1:9" x14ac:dyDescent="0.2">
      <c r="A607" t="s">
        <v>15</v>
      </c>
      <c r="B607" t="s">
        <v>14</v>
      </c>
      <c r="C607" s="4">
        <v>3866.5</v>
      </c>
      <c r="D607" t="s">
        <v>10</v>
      </c>
      <c r="E607" s="4">
        <v>0.6</v>
      </c>
      <c r="F607" t="s">
        <v>12</v>
      </c>
      <c r="G607" s="5">
        <v>10.7</v>
      </c>
      <c r="H607" s="5">
        <v>21.7</v>
      </c>
      <c r="I607" s="5">
        <v>13.3</v>
      </c>
    </row>
    <row r="608" spans="1:9" x14ac:dyDescent="0.2">
      <c r="A608" t="s">
        <v>15</v>
      </c>
      <c r="B608" t="s">
        <v>14</v>
      </c>
      <c r="C608" s="4">
        <v>283.60000000000002</v>
      </c>
      <c r="D608" t="s">
        <v>10</v>
      </c>
      <c r="E608" s="4">
        <v>1.34</v>
      </c>
      <c r="F608" t="s">
        <v>12</v>
      </c>
      <c r="G608" s="5">
        <v>12.9</v>
      </c>
      <c r="H608" s="5">
        <v>20.5</v>
      </c>
      <c r="I608" s="5">
        <v>8</v>
      </c>
    </row>
    <row r="609" spans="1:9" x14ac:dyDescent="0.2">
      <c r="A609" t="s">
        <v>15</v>
      </c>
      <c r="B609" t="s">
        <v>14</v>
      </c>
      <c r="C609" s="4">
        <v>201.2</v>
      </c>
      <c r="D609" t="s">
        <v>13</v>
      </c>
      <c r="E609" s="4">
        <v>1.27</v>
      </c>
      <c r="F609" t="s">
        <v>12</v>
      </c>
      <c r="G609" s="5">
        <v>18.899999999999999</v>
      </c>
      <c r="H609" s="5">
        <v>21.8</v>
      </c>
      <c r="I609" s="5">
        <v>11.6</v>
      </c>
    </row>
    <row r="610" spans="1:9" x14ac:dyDescent="0.2">
      <c r="A610" t="s">
        <v>15</v>
      </c>
      <c r="B610" t="s">
        <v>14</v>
      </c>
      <c r="C610" s="4">
        <v>546.5</v>
      </c>
      <c r="D610" t="s">
        <v>10</v>
      </c>
      <c r="E610" s="4">
        <v>1.3</v>
      </c>
      <c r="F610" t="s">
        <v>12</v>
      </c>
      <c r="G610" s="5">
        <v>7.9</v>
      </c>
      <c r="H610" s="5">
        <v>22.5</v>
      </c>
      <c r="I610" s="5">
        <v>12.8</v>
      </c>
    </row>
    <row r="611" spans="1:9" x14ac:dyDescent="0.2">
      <c r="A611" t="s">
        <v>16</v>
      </c>
      <c r="B611" t="s">
        <v>8</v>
      </c>
      <c r="C611" s="4">
        <v>576.79999999999995</v>
      </c>
      <c r="D611" t="s">
        <v>10</v>
      </c>
      <c r="E611" s="4">
        <v>1.43</v>
      </c>
      <c r="F611" t="s">
        <v>11</v>
      </c>
      <c r="G611" s="5">
        <v>2.2999999999999998</v>
      </c>
      <c r="H611" s="5">
        <v>21.3</v>
      </c>
      <c r="I611" s="5">
        <v>-2.8</v>
      </c>
    </row>
    <row r="612" spans="1:9" x14ac:dyDescent="0.2">
      <c r="A612" t="s">
        <v>16</v>
      </c>
      <c r="B612" t="s">
        <v>8</v>
      </c>
      <c r="C612" s="4">
        <v>152.6</v>
      </c>
      <c r="D612" t="s">
        <v>13</v>
      </c>
      <c r="E612" s="4">
        <v>0.94</v>
      </c>
      <c r="F612" t="s">
        <v>11</v>
      </c>
      <c r="G612" s="5">
        <v>4.4000000000000004</v>
      </c>
      <c r="H612" s="5">
        <v>13.6</v>
      </c>
      <c r="I612" s="5">
        <v>0</v>
      </c>
    </row>
    <row r="613" spans="1:9" x14ac:dyDescent="0.2">
      <c r="A613" t="s">
        <v>16</v>
      </c>
      <c r="B613" t="s">
        <v>8</v>
      </c>
      <c r="C613" s="4">
        <v>1161.7</v>
      </c>
      <c r="D613" t="s">
        <v>13</v>
      </c>
      <c r="E613" s="4">
        <v>1.4</v>
      </c>
      <c r="F613" t="s">
        <v>11</v>
      </c>
      <c r="G613" s="5">
        <v>8.3000000000000007</v>
      </c>
      <c r="H613" s="5">
        <v>17.2</v>
      </c>
      <c r="I613" s="5">
        <v>0</v>
      </c>
    </row>
    <row r="614" spans="1:9" x14ac:dyDescent="0.2">
      <c r="A614" t="s">
        <v>16</v>
      </c>
      <c r="B614" t="s">
        <v>8</v>
      </c>
      <c r="C614" s="4">
        <v>363.8</v>
      </c>
      <c r="D614" t="s">
        <v>10</v>
      </c>
      <c r="E614" s="4">
        <v>1.45</v>
      </c>
      <c r="F614" t="s">
        <v>11</v>
      </c>
      <c r="G614" s="5">
        <v>5.5</v>
      </c>
      <c r="H614" s="5">
        <v>16.8</v>
      </c>
      <c r="I614" s="5">
        <v>-2.9</v>
      </c>
    </row>
    <row r="615" spans="1:9" x14ac:dyDescent="0.2">
      <c r="A615" t="s">
        <v>16</v>
      </c>
      <c r="B615" t="s">
        <v>8</v>
      </c>
      <c r="C615" s="4">
        <v>126.1</v>
      </c>
      <c r="D615" t="s">
        <v>13</v>
      </c>
      <c r="E615" s="4">
        <v>1.69</v>
      </c>
      <c r="F615" t="s">
        <v>11</v>
      </c>
      <c r="G615" s="5">
        <v>16.100000000000001</v>
      </c>
      <c r="H615" s="5">
        <v>24.3</v>
      </c>
      <c r="I615" s="5">
        <v>-0.9</v>
      </c>
    </row>
    <row r="616" spans="1:9" x14ac:dyDescent="0.2">
      <c r="A616" t="s">
        <v>16</v>
      </c>
      <c r="B616" t="s">
        <v>8</v>
      </c>
      <c r="C616" s="4">
        <v>212.6</v>
      </c>
      <c r="D616" t="s">
        <v>13</v>
      </c>
      <c r="E616" s="4">
        <v>1.63</v>
      </c>
      <c r="F616" t="s">
        <v>11</v>
      </c>
      <c r="G616" s="5">
        <v>4.7</v>
      </c>
      <c r="H616" s="5">
        <v>20.3</v>
      </c>
      <c r="I616" s="5">
        <v>0.8</v>
      </c>
    </row>
    <row r="617" spans="1:9" x14ac:dyDescent="0.2">
      <c r="A617" t="s">
        <v>16</v>
      </c>
      <c r="B617" t="s">
        <v>8</v>
      </c>
      <c r="C617" s="4">
        <v>142.6</v>
      </c>
      <c r="D617" t="s">
        <v>10</v>
      </c>
      <c r="E617" s="4">
        <v>2.0499999999999998</v>
      </c>
      <c r="F617" t="s">
        <v>11</v>
      </c>
      <c r="G617" s="5">
        <v>4.2</v>
      </c>
      <c r="H617" s="5">
        <v>22.7</v>
      </c>
      <c r="I617" s="5">
        <v>1.2</v>
      </c>
    </row>
    <row r="618" spans="1:9" x14ac:dyDescent="0.2">
      <c r="A618" t="s">
        <v>16</v>
      </c>
      <c r="B618" t="s">
        <v>8</v>
      </c>
      <c r="C618" s="4">
        <v>255</v>
      </c>
      <c r="D618" t="s">
        <v>10</v>
      </c>
      <c r="E618" s="4">
        <v>1.49</v>
      </c>
      <c r="F618" t="s">
        <v>11</v>
      </c>
      <c r="G618" s="5">
        <v>6.8</v>
      </c>
      <c r="H618" s="5">
        <v>13.5</v>
      </c>
      <c r="I618" s="5">
        <v>-4.4000000000000004</v>
      </c>
    </row>
    <row r="619" spans="1:9" x14ac:dyDescent="0.2">
      <c r="A619" t="s">
        <v>16</v>
      </c>
      <c r="B619" t="s">
        <v>8</v>
      </c>
      <c r="C619" s="4">
        <v>1200</v>
      </c>
      <c r="D619" t="s">
        <v>10</v>
      </c>
      <c r="E619" s="4">
        <v>1.18</v>
      </c>
      <c r="F619" t="s">
        <v>11</v>
      </c>
      <c r="G619" s="5">
        <v>7</v>
      </c>
      <c r="H619" s="5">
        <v>23.3</v>
      </c>
      <c r="I619" s="5">
        <v>8.5</v>
      </c>
    </row>
    <row r="620" spans="1:9" x14ac:dyDescent="0.2">
      <c r="A620" t="s">
        <v>16</v>
      </c>
      <c r="B620" t="s">
        <v>8</v>
      </c>
      <c r="C620" s="4">
        <v>61.2</v>
      </c>
      <c r="D620" t="s">
        <v>10</v>
      </c>
      <c r="E620" s="4">
        <v>1.53</v>
      </c>
      <c r="F620" t="s">
        <v>11</v>
      </c>
      <c r="G620" s="5">
        <v>5.9</v>
      </c>
      <c r="H620" s="5">
        <v>22.4</v>
      </c>
      <c r="I620" s="5">
        <v>2.5</v>
      </c>
    </row>
    <row r="621" spans="1:9" x14ac:dyDescent="0.2">
      <c r="A621" t="s">
        <v>16</v>
      </c>
      <c r="B621" t="s">
        <v>8</v>
      </c>
      <c r="C621" s="4">
        <v>5005</v>
      </c>
      <c r="D621" t="s">
        <v>10</v>
      </c>
      <c r="E621" s="4">
        <v>1.31</v>
      </c>
      <c r="F621" t="s">
        <v>12</v>
      </c>
      <c r="G621" s="5">
        <v>5.7</v>
      </c>
      <c r="H621" s="5">
        <v>20.8</v>
      </c>
      <c r="I621" s="5">
        <v>11.7</v>
      </c>
    </row>
    <row r="622" spans="1:9" x14ac:dyDescent="0.2">
      <c r="A622" t="s">
        <v>16</v>
      </c>
      <c r="B622" t="s">
        <v>8</v>
      </c>
      <c r="C622" s="4">
        <v>569.5</v>
      </c>
      <c r="D622" t="s">
        <v>10</v>
      </c>
      <c r="E622" s="4">
        <v>1.54</v>
      </c>
      <c r="F622" t="s">
        <v>11</v>
      </c>
      <c r="G622" s="5">
        <v>10.8</v>
      </c>
      <c r="H622" s="5">
        <v>24.1</v>
      </c>
      <c r="I622" s="5">
        <v>13.5</v>
      </c>
    </row>
    <row r="623" spans="1:9" x14ac:dyDescent="0.2">
      <c r="A623" t="s">
        <v>16</v>
      </c>
      <c r="B623" t="s">
        <v>8</v>
      </c>
      <c r="C623" s="4">
        <v>154.80000000000001</v>
      </c>
      <c r="D623" t="s">
        <v>13</v>
      </c>
      <c r="E623" s="4">
        <v>1.19</v>
      </c>
      <c r="F623" t="s">
        <v>11</v>
      </c>
      <c r="G623" s="5">
        <v>6.1</v>
      </c>
      <c r="H623" s="5">
        <v>21.8</v>
      </c>
      <c r="I623" s="5">
        <v>-3.1</v>
      </c>
    </row>
    <row r="624" spans="1:9" x14ac:dyDescent="0.2">
      <c r="A624" t="s">
        <v>16</v>
      </c>
      <c r="B624" t="s">
        <v>8</v>
      </c>
      <c r="C624" s="4">
        <v>217.1</v>
      </c>
      <c r="D624" t="s">
        <v>13</v>
      </c>
      <c r="E624" s="4">
        <v>1.37</v>
      </c>
      <c r="F624" t="s">
        <v>11</v>
      </c>
      <c r="G624" s="5">
        <v>10.3</v>
      </c>
      <c r="H624" s="5">
        <v>20</v>
      </c>
      <c r="I624" s="5">
        <v>5.5</v>
      </c>
    </row>
    <row r="625" spans="1:9" x14ac:dyDescent="0.2">
      <c r="A625" t="s">
        <v>16</v>
      </c>
      <c r="B625" t="s">
        <v>8</v>
      </c>
      <c r="C625" s="4">
        <v>79.900000000000006</v>
      </c>
      <c r="D625" t="s">
        <v>13</v>
      </c>
      <c r="E625" s="4">
        <v>1.23</v>
      </c>
      <c r="F625" t="s">
        <v>11</v>
      </c>
      <c r="G625" s="5">
        <v>-2.9</v>
      </c>
      <c r="H625" s="5">
        <v>12.1</v>
      </c>
      <c r="I625" s="5">
        <v>-0.6</v>
      </c>
    </row>
    <row r="626" spans="1:9" x14ac:dyDescent="0.2">
      <c r="A626" t="s">
        <v>16</v>
      </c>
      <c r="B626" t="s">
        <v>8</v>
      </c>
      <c r="C626" s="4">
        <v>143.80000000000001</v>
      </c>
      <c r="D626" t="s">
        <v>10</v>
      </c>
      <c r="E626" s="4">
        <v>1.35</v>
      </c>
      <c r="F626" t="s">
        <v>9</v>
      </c>
      <c r="G626" s="5">
        <v>17.3</v>
      </c>
      <c r="H626" s="5">
        <v>27.3</v>
      </c>
      <c r="I626" s="5">
        <v>12.3</v>
      </c>
    </row>
    <row r="627" spans="1:9" x14ac:dyDescent="0.2">
      <c r="A627" t="s">
        <v>16</v>
      </c>
      <c r="B627" t="s">
        <v>8</v>
      </c>
      <c r="C627" s="4">
        <v>161.30000000000001</v>
      </c>
      <c r="D627" t="s">
        <v>10</v>
      </c>
      <c r="E627" s="4">
        <v>0.99</v>
      </c>
      <c r="F627" t="s">
        <v>11</v>
      </c>
      <c r="G627" s="5">
        <v>8.3000000000000007</v>
      </c>
      <c r="H627" s="5">
        <v>22.1</v>
      </c>
      <c r="I627" s="5">
        <v>1.6</v>
      </c>
    </row>
    <row r="628" spans="1:9" x14ac:dyDescent="0.2">
      <c r="A628" t="s">
        <v>16</v>
      </c>
      <c r="B628" t="s">
        <v>8</v>
      </c>
      <c r="C628" s="4">
        <v>94.4</v>
      </c>
      <c r="D628" t="s">
        <v>10</v>
      </c>
      <c r="E628" s="4">
        <v>1.52</v>
      </c>
      <c r="F628" t="s">
        <v>11</v>
      </c>
      <c r="G628" s="5">
        <v>-0.5</v>
      </c>
      <c r="H628" s="5">
        <v>20.8</v>
      </c>
      <c r="I628" s="5">
        <v>2.2000000000000002</v>
      </c>
    </row>
    <row r="629" spans="1:9" x14ac:dyDescent="0.2">
      <c r="A629" t="s">
        <v>16</v>
      </c>
      <c r="B629" t="s">
        <v>8</v>
      </c>
      <c r="C629" s="4">
        <v>114.4</v>
      </c>
      <c r="D629" t="s">
        <v>10</v>
      </c>
      <c r="E629" s="4">
        <v>1.23</v>
      </c>
      <c r="F629" t="s">
        <v>11</v>
      </c>
      <c r="G629" s="5">
        <v>5.2</v>
      </c>
      <c r="H629" s="5">
        <v>20</v>
      </c>
      <c r="I629" s="5">
        <v>-1.8</v>
      </c>
    </row>
    <row r="630" spans="1:9" x14ac:dyDescent="0.2">
      <c r="A630" t="s">
        <v>16</v>
      </c>
      <c r="B630" t="s">
        <v>8</v>
      </c>
      <c r="C630" s="4">
        <v>915.5</v>
      </c>
      <c r="D630" t="s">
        <v>10</v>
      </c>
      <c r="E630" s="4">
        <v>1.0900000000000001</v>
      </c>
      <c r="F630" t="s">
        <v>9</v>
      </c>
      <c r="G630" s="5">
        <v>13</v>
      </c>
      <c r="H630" s="5">
        <v>26.1</v>
      </c>
      <c r="I630" s="5">
        <v>14.3</v>
      </c>
    </row>
    <row r="631" spans="1:9" x14ac:dyDescent="0.2">
      <c r="A631" t="s">
        <v>16</v>
      </c>
      <c r="B631" t="s">
        <v>8</v>
      </c>
      <c r="C631" s="4">
        <v>10351.9</v>
      </c>
      <c r="D631" t="s">
        <v>10</v>
      </c>
      <c r="E631" s="4">
        <v>0.81</v>
      </c>
      <c r="F631" t="s">
        <v>12</v>
      </c>
      <c r="G631" s="5">
        <v>13.1</v>
      </c>
      <c r="H631" s="5">
        <v>26</v>
      </c>
      <c r="I631" s="5">
        <v>13</v>
      </c>
    </row>
    <row r="632" spans="1:9" x14ac:dyDescent="0.2">
      <c r="A632" t="s">
        <v>16</v>
      </c>
      <c r="B632" t="s">
        <v>8</v>
      </c>
      <c r="C632" s="4">
        <v>210.2</v>
      </c>
      <c r="D632" t="s">
        <v>10</v>
      </c>
      <c r="E632" s="4">
        <v>1.1599999999999999</v>
      </c>
      <c r="F632" t="s">
        <v>11</v>
      </c>
      <c r="G632" s="5">
        <v>13.1</v>
      </c>
      <c r="H632" s="5">
        <v>21.4</v>
      </c>
      <c r="I632" s="5">
        <v>2.4</v>
      </c>
    </row>
    <row r="633" spans="1:9" x14ac:dyDescent="0.2">
      <c r="A633" t="s">
        <v>16</v>
      </c>
      <c r="B633" t="s">
        <v>8</v>
      </c>
      <c r="C633" s="4">
        <v>135.5</v>
      </c>
      <c r="D633" t="s">
        <v>13</v>
      </c>
      <c r="E633" s="4">
        <v>1.32</v>
      </c>
      <c r="F633" t="s">
        <v>11</v>
      </c>
      <c r="G633" s="5">
        <v>6.4</v>
      </c>
      <c r="H633" s="5">
        <v>17.100000000000001</v>
      </c>
      <c r="I633" s="5">
        <v>0.3</v>
      </c>
    </row>
    <row r="634" spans="1:9" x14ac:dyDescent="0.2">
      <c r="A634" t="s">
        <v>16</v>
      </c>
      <c r="B634" t="s">
        <v>8</v>
      </c>
      <c r="C634" s="4">
        <v>149.30000000000001</v>
      </c>
      <c r="D634" t="s">
        <v>10</v>
      </c>
      <c r="E634" s="4">
        <v>1.0900000000000001</v>
      </c>
      <c r="F634" t="s">
        <v>11</v>
      </c>
      <c r="G634" s="5">
        <v>1.7</v>
      </c>
      <c r="H634" s="5">
        <v>17.3</v>
      </c>
      <c r="I634" s="5">
        <v>1.5</v>
      </c>
    </row>
    <row r="635" spans="1:9" x14ac:dyDescent="0.2">
      <c r="A635" t="s">
        <v>16</v>
      </c>
      <c r="B635" t="s">
        <v>8</v>
      </c>
      <c r="C635" s="4">
        <v>427.7</v>
      </c>
      <c r="D635" t="s">
        <v>10</v>
      </c>
      <c r="E635" s="4">
        <v>1.24</v>
      </c>
      <c r="F635" t="s">
        <v>11</v>
      </c>
      <c r="G635" s="5">
        <v>8.4</v>
      </c>
      <c r="H635" s="5">
        <v>20.9</v>
      </c>
      <c r="I635" s="5">
        <v>1.1000000000000001</v>
      </c>
    </row>
    <row r="636" spans="1:9" x14ac:dyDescent="0.2">
      <c r="A636" t="s">
        <v>16</v>
      </c>
      <c r="B636" t="s">
        <v>8</v>
      </c>
      <c r="C636" s="4">
        <v>69.7</v>
      </c>
      <c r="D636" t="s">
        <v>10</v>
      </c>
      <c r="E636" s="4">
        <v>1.4</v>
      </c>
      <c r="F636" t="s">
        <v>11</v>
      </c>
      <c r="G636" s="5">
        <v>-3.3</v>
      </c>
      <c r="H636" s="5">
        <v>16.3</v>
      </c>
      <c r="I636" s="5">
        <v>-1.1000000000000001</v>
      </c>
    </row>
    <row r="637" spans="1:9" x14ac:dyDescent="0.2">
      <c r="A637" t="s">
        <v>16</v>
      </c>
      <c r="B637" t="s">
        <v>8</v>
      </c>
      <c r="C637" s="4">
        <v>748.2</v>
      </c>
      <c r="D637" t="s">
        <v>13</v>
      </c>
      <c r="E637" s="4">
        <v>1.4</v>
      </c>
      <c r="F637" t="s">
        <v>11</v>
      </c>
      <c r="G637" s="5">
        <v>5.0999999999999996</v>
      </c>
      <c r="H637" s="5">
        <v>16.3</v>
      </c>
      <c r="I637" s="5">
        <v>1.3</v>
      </c>
    </row>
    <row r="638" spans="1:9" x14ac:dyDescent="0.2">
      <c r="A638" t="s">
        <v>16</v>
      </c>
      <c r="B638" t="s">
        <v>8</v>
      </c>
      <c r="C638" s="4">
        <v>379.3</v>
      </c>
      <c r="D638" t="s">
        <v>10</v>
      </c>
      <c r="E638" s="4">
        <v>1.34</v>
      </c>
      <c r="F638" t="s">
        <v>11</v>
      </c>
      <c r="G638" s="5">
        <v>-0.7</v>
      </c>
      <c r="H638" s="5">
        <v>14.5</v>
      </c>
      <c r="I638" s="5">
        <v>-3.8</v>
      </c>
    </row>
    <row r="639" spans="1:9" x14ac:dyDescent="0.2">
      <c r="A639" t="s">
        <v>16</v>
      </c>
      <c r="B639" t="s">
        <v>8</v>
      </c>
      <c r="C639" s="4">
        <v>677</v>
      </c>
      <c r="D639" t="s">
        <v>10</v>
      </c>
      <c r="E639" s="4">
        <v>0.95</v>
      </c>
      <c r="F639" t="s">
        <v>11</v>
      </c>
      <c r="G639" s="5">
        <v>6.6</v>
      </c>
      <c r="H639" s="5">
        <v>19.100000000000001</v>
      </c>
      <c r="I639" s="5">
        <v>2.9</v>
      </c>
    </row>
    <row r="640" spans="1:9" x14ac:dyDescent="0.2">
      <c r="A640" t="s">
        <v>16</v>
      </c>
      <c r="B640" t="s">
        <v>8</v>
      </c>
      <c r="C640" s="4">
        <v>130.6</v>
      </c>
      <c r="D640" t="s">
        <v>10</v>
      </c>
      <c r="E640" s="4">
        <v>1.31</v>
      </c>
      <c r="F640" t="s">
        <v>11</v>
      </c>
      <c r="G640" s="5">
        <v>7.2</v>
      </c>
      <c r="H640" s="5">
        <v>20.2</v>
      </c>
      <c r="I640" s="5">
        <v>2.8</v>
      </c>
    </row>
    <row r="641" spans="1:9" x14ac:dyDescent="0.2">
      <c r="A641" t="s">
        <v>16</v>
      </c>
      <c r="B641" t="s">
        <v>8</v>
      </c>
      <c r="C641" s="4">
        <v>842.3</v>
      </c>
      <c r="D641" t="s">
        <v>10</v>
      </c>
      <c r="E641" s="4">
        <v>1.59</v>
      </c>
      <c r="F641" t="s">
        <v>12</v>
      </c>
      <c r="G641" s="5">
        <v>2.2999999999999998</v>
      </c>
      <c r="H641" s="5">
        <v>24.9</v>
      </c>
      <c r="I641" s="5">
        <v>21.5</v>
      </c>
    </row>
    <row r="642" spans="1:9" x14ac:dyDescent="0.2">
      <c r="A642" t="s">
        <v>16</v>
      </c>
      <c r="B642" t="s">
        <v>8</v>
      </c>
      <c r="C642" s="4">
        <v>220.6</v>
      </c>
      <c r="D642" t="s">
        <v>10</v>
      </c>
      <c r="E642" s="4">
        <v>1.57</v>
      </c>
      <c r="F642" t="s">
        <v>11</v>
      </c>
      <c r="G642" s="5">
        <v>9.6</v>
      </c>
      <c r="H642" s="5">
        <v>20.8</v>
      </c>
      <c r="I642" s="5">
        <v>6.7</v>
      </c>
    </row>
    <row r="643" spans="1:9" x14ac:dyDescent="0.2">
      <c r="A643" t="s">
        <v>16</v>
      </c>
      <c r="B643" t="s">
        <v>8</v>
      </c>
      <c r="C643" s="4">
        <v>120.6</v>
      </c>
      <c r="D643" t="s">
        <v>10</v>
      </c>
      <c r="E643" s="4">
        <v>1.28</v>
      </c>
      <c r="F643" t="s">
        <v>11</v>
      </c>
      <c r="G643" s="5">
        <v>2.6</v>
      </c>
      <c r="H643" s="5">
        <v>18.600000000000001</v>
      </c>
      <c r="I643" s="5">
        <v>2.9</v>
      </c>
    </row>
    <row r="644" spans="1:9" x14ac:dyDescent="0.2">
      <c r="A644" t="s">
        <v>16</v>
      </c>
      <c r="B644" t="s">
        <v>8</v>
      </c>
      <c r="C644" s="4">
        <v>220.2</v>
      </c>
      <c r="D644" t="s">
        <v>13</v>
      </c>
      <c r="E644" s="4">
        <v>1.6</v>
      </c>
      <c r="F644" t="s">
        <v>11</v>
      </c>
      <c r="G644" s="5">
        <v>4.0999999999999996</v>
      </c>
      <c r="H644" s="5">
        <v>17.100000000000001</v>
      </c>
      <c r="I644" s="5">
        <v>-2</v>
      </c>
    </row>
    <row r="645" spans="1:9" x14ac:dyDescent="0.2">
      <c r="A645" t="s">
        <v>16</v>
      </c>
      <c r="B645" t="s">
        <v>8</v>
      </c>
      <c r="C645" s="4">
        <v>1030.4000000000001</v>
      </c>
      <c r="D645" t="s">
        <v>10</v>
      </c>
      <c r="E645" s="4">
        <v>1.48</v>
      </c>
      <c r="F645" t="s">
        <v>11</v>
      </c>
      <c r="G645" s="5">
        <v>4.9000000000000004</v>
      </c>
      <c r="H645" s="5">
        <v>18.5</v>
      </c>
      <c r="I645" s="5">
        <v>5.8</v>
      </c>
    </row>
    <row r="646" spans="1:9" x14ac:dyDescent="0.2">
      <c r="A646" t="s">
        <v>16</v>
      </c>
      <c r="B646" t="s">
        <v>8</v>
      </c>
      <c r="C646" s="4">
        <v>157.6</v>
      </c>
      <c r="D646" t="s">
        <v>13</v>
      </c>
      <c r="E646" s="4">
        <v>1.63</v>
      </c>
      <c r="F646" t="s">
        <v>11</v>
      </c>
      <c r="G646" s="5">
        <v>8.6</v>
      </c>
      <c r="H646" s="5">
        <v>19.5</v>
      </c>
      <c r="I646" s="5">
        <v>4.5</v>
      </c>
    </row>
    <row r="647" spans="1:9" x14ac:dyDescent="0.2">
      <c r="A647" t="s">
        <v>16</v>
      </c>
      <c r="B647" t="s">
        <v>8</v>
      </c>
      <c r="C647" s="4">
        <v>658.2</v>
      </c>
      <c r="D647" t="s">
        <v>13</v>
      </c>
      <c r="E647" s="4">
        <v>1.1499999999999999</v>
      </c>
      <c r="F647" t="s">
        <v>11</v>
      </c>
      <c r="G647" s="5">
        <v>4.5</v>
      </c>
      <c r="H647" s="5">
        <v>19.899999999999999</v>
      </c>
      <c r="I647" s="5">
        <v>3.9</v>
      </c>
    </row>
    <row r="648" spans="1:9" x14ac:dyDescent="0.2">
      <c r="A648" t="s">
        <v>16</v>
      </c>
      <c r="B648" t="s">
        <v>8</v>
      </c>
      <c r="C648" s="4">
        <v>138.19999999999999</v>
      </c>
      <c r="D648" t="s">
        <v>13</v>
      </c>
      <c r="E648" s="4">
        <v>1.21</v>
      </c>
      <c r="F648" t="s">
        <v>9</v>
      </c>
      <c r="G648" s="5">
        <v>-0.1</v>
      </c>
      <c r="H648" s="5">
        <v>18</v>
      </c>
      <c r="I648" s="5">
        <v>5.2</v>
      </c>
    </row>
    <row r="649" spans="1:9" x14ac:dyDescent="0.2">
      <c r="A649" t="s">
        <v>16</v>
      </c>
      <c r="B649" t="s">
        <v>8</v>
      </c>
      <c r="C649" s="4">
        <v>665</v>
      </c>
      <c r="D649" t="s">
        <v>10</v>
      </c>
      <c r="E649" s="4">
        <v>0.83</v>
      </c>
      <c r="F649" t="s">
        <v>9</v>
      </c>
      <c r="G649" s="5">
        <v>5.6</v>
      </c>
      <c r="H649" s="5">
        <v>19.2</v>
      </c>
      <c r="I649" s="5">
        <v>6.7</v>
      </c>
    </row>
    <row r="650" spans="1:9" x14ac:dyDescent="0.2">
      <c r="A650" t="s">
        <v>16</v>
      </c>
      <c r="B650" t="s">
        <v>8</v>
      </c>
      <c r="C650" s="4">
        <v>117</v>
      </c>
      <c r="D650" t="s">
        <v>10</v>
      </c>
      <c r="E650" s="4">
        <v>1.25</v>
      </c>
      <c r="F650" t="s">
        <v>9</v>
      </c>
      <c r="G650" s="5">
        <v>4.3</v>
      </c>
      <c r="H650" s="5">
        <v>25.1</v>
      </c>
      <c r="I650" s="5">
        <v>8.5</v>
      </c>
    </row>
    <row r="651" spans="1:9" x14ac:dyDescent="0.2">
      <c r="A651" t="s">
        <v>16</v>
      </c>
      <c r="B651" t="s">
        <v>8</v>
      </c>
      <c r="C651" s="4">
        <v>168.1</v>
      </c>
      <c r="D651" t="s">
        <v>13</v>
      </c>
      <c r="E651" s="4">
        <v>1.45</v>
      </c>
      <c r="F651" t="s">
        <v>11</v>
      </c>
      <c r="G651" s="5">
        <v>20.5</v>
      </c>
      <c r="H651" s="5">
        <v>27.8</v>
      </c>
      <c r="I651" s="5">
        <v>4.0999999999999996</v>
      </c>
    </row>
    <row r="652" spans="1:9" x14ac:dyDescent="0.2">
      <c r="A652" t="s">
        <v>16</v>
      </c>
      <c r="B652" t="s">
        <v>8</v>
      </c>
      <c r="C652" s="4">
        <v>125</v>
      </c>
      <c r="D652" t="s">
        <v>13</v>
      </c>
      <c r="E652" s="4">
        <v>1.43</v>
      </c>
      <c r="F652" t="s">
        <v>11</v>
      </c>
      <c r="G652" s="5">
        <v>10</v>
      </c>
      <c r="H652" s="5">
        <v>23.7</v>
      </c>
      <c r="I652" s="5">
        <v>0.9</v>
      </c>
    </row>
    <row r="653" spans="1:9" x14ac:dyDescent="0.2">
      <c r="A653" t="s">
        <v>16</v>
      </c>
      <c r="B653" t="s">
        <v>8</v>
      </c>
      <c r="C653" s="4">
        <v>1116.0999999999999</v>
      </c>
      <c r="D653" t="s">
        <v>10</v>
      </c>
      <c r="E653" s="4">
        <v>1.25</v>
      </c>
      <c r="F653" t="s">
        <v>9</v>
      </c>
      <c r="G653" s="5">
        <v>12</v>
      </c>
      <c r="H653" s="5">
        <v>24</v>
      </c>
      <c r="I653" s="5">
        <v>15.3</v>
      </c>
    </row>
    <row r="654" spans="1:9" x14ac:dyDescent="0.2">
      <c r="A654" t="s">
        <v>16</v>
      </c>
      <c r="B654" t="s">
        <v>8</v>
      </c>
      <c r="C654" s="4">
        <v>254.5</v>
      </c>
      <c r="D654" t="s">
        <v>10</v>
      </c>
      <c r="E654" s="4">
        <v>1.33</v>
      </c>
      <c r="F654" t="s">
        <v>11</v>
      </c>
      <c r="G654" s="5">
        <v>9.1999999999999993</v>
      </c>
      <c r="H654" s="5">
        <v>28.1</v>
      </c>
      <c r="I654" s="5">
        <v>10.9</v>
      </c>
    </row>
    <row r="655" spans="1:9" x14ac:dyDescent="0.2">
      <c r="A655" t="s">
        <v>16</v>
      </c>
      <c r="B655" t="s">
        <v>8</v>
      </c>
      <c r="C655" s="4">
        <v>2661.9</v>
      </c>
      <c r="D655" t="s">
        <v>10</v>
      </c>
      <c r="E655" s="4">
        <v>0.25</v>
      </c>
      <c r="F655" t="s">
        <v>11</v>
      </c>
      <c r="G655" s="5">
        <v>4</v>
      </c>
      <c r="H655" s="5">
        <v>20.7</v>
      </c>
      <c r="I655" s="5">
        <v>2</v>
      </c>
    </row>
    <row r="656" spans="1:9" x14ac:dyDescent="0.2">
      <c r="A656" t="s">
        <v>16</v>
      </c>
      <c r="B656" t="s">
        <v>8</v>
      </c>
      <c r="C656" s="4">
        <v>1303.5</v>
      </c>
      <c r="D656" t="s">
        <v>10</v>
      </c>
      <c r="E656" s="4">
        <v>0.25</v>
      </c>
      <c r="F656" t="s">
        <v>9</v>
      </c>
      <c r="G656" s="5">
        <v>9</v>
      </c>
      <c r="H656" s="5">
        <v>22</v>
      </c>
      <c r="I656" s="5">
        <v>8.6</v>
      </c>
    </row>
    <row r="657" spans="1:9" x14ac:dyDescent="0.2">
      <c r="A657" t="s">
        <v>16</v>
      </c>
      <c r="B657" t="s">
        <v>8</v>
      </c>
      <c r="C657" s="4">
        <v>221.8</v>
      </c>
      <c r="D657" t="s">
        <v>13</v>
      </c>
      <c r="E657" s="4">
        <v>1.48</v>
      </c>
      <c r="F657" t="s">
        <v>11</v>
      </c>
      <c r="G657" s="5">
        <v>8.1999999999999993</v>
      </c>
      <c r="H657" s="5">
        <v>22.1</v>
      </c>
      <c r="I657" s="5">
        <v>2.4</v>
      </c>
    </row>
    <row r="658" spans="1:9" x14ac:dyDescent="0.2">
      <c r="A658" t="s">
        <v>16</v>
      </c>
      <c r="B658" t="s">
        <v>8</v>
      </c>
      <c r="C658" s="4">
        <v>480.5</v>
      </c>
      <c r="D658" t="s">
        <v>13</v>
      </c>
      <c r="E658" s="4">
        <v>1.51</v>
      </c>
      <c r="F658" t="s">
        <v>11</v>
      </c>
      <c r="G658" s="5">
        <v>1.4</v>
      </c>
      <c r="H658" s="5">
        <v>13.7</v>
      </c>
      <c r="I658" s="5">
        <v>-2.9</v>
      </c>
    </row>
    <row r="659" spans="1:9" x14ac:dyDescent="0.2">
      <c r="A659" t="s">
        <v>16</v>
      </c>
      <c r="B659" t="s">
        <v>8</v>
      </c>
      <c r="C659" s="4">
        <v>1327.8</v>
      </c>
      <c r="D659" t="s">
        <v>10</v>
      </c>
      <c r="E659" s="4">
        <v>0.9</v>
      </c>
      <c r="F659" t="s">
        <v>11</v>
      </c>
      <c r="G659" s="5">
        <v>1.6</v>
      </c>
      <c r="H659" s="5">
        <v>23</v>
      </c>
      <c r="I659" s="5">
        <v>3.6</v>
      </c>
    </row>
    <row r="660" spans="1:9" x14ac:dyDescent="0.2">
      <c r="A660" t="s">
        <v>16</v>
      </c>
      <c r="B660" t="s">
        <v>8</v>
      </c>
      <c r="C660" s="4">
        <v>75</v>
      </c>
      <c r="D660" t="s">
        <v>13</v>
      </c>
      <c r="E660" s="4">
        <v>1.5</v>
      </c>
      <c r="F660" t="s">
        <v>11</v>
      </c>
      <c r="G660" s="5">
        <v>5.3</v>
      </c>
      <c r="H660" s="5">
        <v>17</v>
      </c>
      <c r="I660" s="5">
        <v>1.2</v>
      </c>
    </row>
    <row r="661" spans="1:9" x14ac:dyDescent="0.2">
      <c r="A661" t="s">
        <v>16</v>
      </c>
      <c r="B661" t="s">
        <v>8</v>
      </c>
      <c r="C661" s="4">
        <v>425.4</v>
      </c>
      <c r="D661" t="s">
        <v>10</v>
      </c>
      <c r="E661" s="4">
        <v>0.99</v>
      </c>
      <c r="F661" t="s">
        <v>11</v>
      </c>
      <c r="G661" s="5">
        <v>6.7</v>
      </c>
      <c r="H661" s="5">
        <v>20.100000000000001</v>
      </c>
      <c r="I661" s="5">
        <v>5.0999999999999996</v>
      </c>
    </row>
    <row r="662" spans="1:9" x14ac:dyDescent="0.2">
      <c r="A662" t="s">
        <v>16</v>
      </c>
      <c r="B662" t="s">
        <v>8</v>
      </c>
      <c r="C662" s="4">
        <v>420.2</v>
      </c>
      <c r="D662" t="s">
        <v>10</v>
      </c>
      <c r="E662" s="4">
        <v>1.27</v>
      </c>
      <c r="F662" t="s">
        <v>9</v>
      </c>
      <c r="G662" s="5">
        <v>5.3</v>
      </c>
      <c r="H662" s="5">
        <v>19.5</v>
      </c>
      <c r="I662" s="5">
        <v>7.3</v>
      </c>
    </row>
    <row r="663" spans="1:9" x14ac:dyDescent="0.2">
      <c r="A663" t="s">
        <v>16</v>
      </c>
      <c r="B663" t="s">
        <v>8</v>
      </c>
      <c r="C663" s="4">
        <v>262.39999999999998</v>
      </c>
      <c r="D663" t="s">
        <v>13</v>
      </c>
      <c r="E663" s="4">
        <v>1.72</v>
      </c>
      <c r="F663" t="s">
        <v>11</v>
      </c>
      <c r="G663" s="5">
        <v>0.5</v>
      </c>
      <c r="H663" s="5">
        <v>19.3</v>
      </c>
      <c r="I663" s="5">
        <v>-11.9</v>
      </c>
    </row>
    <row r="664" spans="1:9" x14ac:dyDescent="0.2">
      <c r="A664" t="s">
        <v>16</v>
      </c>
      <c r="B664" t="s">
        <v>8</v>
      </c>
      <c r="C664" s="4">
        <v>111.8</v>
      </c>
      <c r="D664" t="s">
        <v>10</v>
      </c>
      <c r="E664" s="4">
        <v>1.55</v>
      </c>
      <c r="F664" t="s">
        <v>11</v>
      </c>
      <c r="G664" s="5">
        <v>2.7</v>
      </c>
      <c r="H664" s="5">
        <v>23.4</v>
      </c>
      <c r="I664" s="5">
        <v>6.6</v>
      </c>
    </row>
    <row r="665" spans="1:9" x14ac:dyDescent="0.2">
      <c r="A665" t="s">
        <v>16</v>
      </c>
      <c r="B665" t="s">
        <v>8</v>
      </c>
      <c r="C665" s="4">
        <v>499.5</v>
      </c>
      <c r="D665" t="s">
        <v>13</v>
      </c>
      <c r="E665" s="4">
        <v>1.2</v>
      </c>
      <c r="F665" t="s">
        <v>11</v>
      </c>
      <c r="G665" s="5">
        <v>11.9</v>
      </c>
      <c r="H665" s="5">
        <v>18.399999999999999</v>
      </c>
      <c r="I665" s="5">
        <v>1.7</v>
      </c>
    </row>
    <row r="666" spans="1:9" x14ac:dyDescent="0.2">
      <c r="A666" t="s">
        <v>16</v>
      </c>
      <c r="B666" t="s">
        <v>8</v>
      </c>
      <c r="C666" s="4">
        <v>165.4</v>
      </c>
      <c r="D666" t="s">
        <v>10</v>
      </c>
      <c r="E666" s="4">
        <v>2.66</v>
      </c>
      <c r="F666" t="s">
        <v>11</v>
      </c>
      <c r="G666" s="5">
        <v>2.2999999999999998</v>
      </c>
      <c r="H666" s="5">
        <v>15.8</v>
      </c>
      <c r="I666" s="5">
        <v>-2.4</v>
      </c>
    </row>
    <row r="667" spans="1:9" x14ac:dyDescent="0.2">
      <c r="A667" t="s">
        <v>16</v>
      </c>
      <c r="B667" t="s">
        <v>8</v>
      </c>
      <c r="C667" s="4">
        <v>305.39999999999998</v>
      </c>
      <c r="D667" t="s">
        <v>10</v>
      </c>
      <c r="E667" s="4">
        <v>1.3</v>
      </c>
      <c r="F667" t="s">
        <v>11</v>
      </c>
      <c r="G667" s="5">
        <v>-2.4</v>
      </c>
      <c r="H667" s="5">
        <v>18.7</v>
      </c>
      <c r="I667" s="5">
        <v>4.3</v>
      </c>
    </row>
    <row r="668" spans="1:9" x14ac:dyDescent="0.2">
      <c r="A668" t="s">
        <v>16</v>
      </c>
      <c r="B668" t="s">
        <v>8</v>
      </c>
      <c r="C668" s="4">
        <v>413</v>
      </c>
      <c r="D668" t="s">
        <v>10</v>
      </c>
      <c r="E668" s="4">
        <v>1.62</v>
      </c>
      <c r="F668" t="s">
        <v>11</v>
      </c>
      <c r="G668" s="5">
        <v>-2.8</v>
      </c>
      <c r="H668" s="5">
        <v>18.7</v>
      </c>
      <c r="I668" s="5">
        <v>3.4</v>
      </c>
    </row>
    <row r="669" spans="1:9" x14ac:dyDescent="0.2">
      <c r="A669" t="s">
        <v>16</v>
      </c>
      <c r="B669" t="s">
        <v>8</v>
      </c>
      <c r="C669" s="4">
        <v>69.5</v>
      </c>
      <c r="D669" t="s">
        <v>10</v>
      </c>
      <c r="E669" s="4">
        <v>1.6</v>
      </c>
      <c r="F669" t="s">
        <v>11</v>
      </c>
      <c r="G669" s="5">
        <v>10.8</v>
      </c>
      <c r="H669" s="5">
        <v>20.9</v>
      </c>
      <c r="I669" s="5">
        <v>-1.6</v>
      </c>
    </row>
    <row r="670" spans="1:9" x14ac:dyDescent="0.2">
      <c r="A670" t="s">
        <v>16</v>
      </c>
      <c r="B670" t="s">
        <v>8</v>
      </c>
      <c r="C670" s="4">
        <v>140.19999999999999</v>
      </c>
      <c r="D670" t="s">
        <v>10</v>
      </c>
      <c r="E670" s="4">
        <v>1.25</v>
      </c>
      <c r="F670" t="s">
        <v>11</v>
      </c>
      <c r="G670" s="5">
        <v>13.2</v>
      </c>
      <c r="H670" s="5">
        <v>19.899999999999999</v>
      </c>
      <c r="I670" s="5">
        <v>5</v>
      </c>
    </row>
    <row r="671" spans="1:9" x14ac:dyDescent="0.2">
      <c r="A671" t="s">
        <v>16</v>
      </c>
      <c r="B671" t="s">
        <v>8</v>
      </c>
      <c r="C671" s="4">
        <v>162.19999999999999</v>
      </c>
      <c r="D671" t="s">
        <v>10</v>
      </c>
      <c r="E671" s="4">
        <v>1.55</v>
      </c>
      <c r="F671" t="s">
        <v>11</v>
      </c>
      <c r="G671" s="5">
        <v>8.6999999999999993</v>
      </c>
      <c r="H671" s="5">
        <v>23.5</v>
      </c>
      <c r="I671" s="5">
        <v>7.9</v>
      </c>
    </row>
    <row r="672" spans="1:9" x14ac:dyDescent="0.2">
      <c r="A672" t="s">
        <v>16</v>
      </c>
      <c r="B672" t="s">
        <v>8</v>
      </c>
      <c r="C672" s="4">
        <v>1648.9</v>
      </c>
      <c r="D672" t="s">
        <v>10</v>
      </c>
      <c r="E672" s="4">
        <v>0.86</v>
      </c>
      <c r="F672" t="s">
        <v>9</v>
      </c>
      <c r="G672" s="5">
        <v>0.3</v>
      </c>
      <c r="H672" s="5">
        <v>19.3</v>
      </c>
      <c r="I672" s="5">
        <v>9.9</v>
      </c>
    </row>
    <row r="673" spans="1:9" x14ac:dyDescent="0.2">
      <c r="A673" t="s">
        <v>16</v>
      </c>
      <c r="B673" t="s">
        <v>8</v>
      </c>
      <c r="C673" s="4">
        <v>144.30000000000001</v>
      </c>
      <c r="D673" t="s">
        <v>13</v>
      </c>
      <c r="E673" s="4">
        <v>1.25</v>
      </c>
      <c r="F673" t="s">
        <v>11</v>
      </c>
      <c r="G673" s="5">
        <v>13.2</v>
      </c>
      <c r="H673" s="5">
        <v>22.4</v>
      </c>
      <c r="I673" s="5">
        <v>3.4</v>
      </c>
    </row>
    <row r="674" spans="1:9" x14ac:dyDescent="0.2">
      <c r="A674" t="s">
        <v>16</v>
      </c>
      <c r="B674" t="s">
        <v>8</v>
      </c>
      <c r="C674" s="4">
        <v>555.79999999999995</v>
      </c>
      <c r="D674" t="s">
        <v>13</v>
      </c>
      <c r="E674" s="4">
        <v>1.47</v>
      </c>
      <c r="F674" t="s">
        <v>11</v>
      </c>
      <c r="G674" s="5">
        <v>4.5999999999999996</v>
      </c>
      <c r="H674" s="5">
        <v>14.5</v>
      </c>
      <c r="I674" s="5">
        <v>-1.1000000000000001</v>
      </c>
    </row>
    <row r="675" spans="1:9" x14ac:dyDescent="0.2">
      <c r="A675" t="s">
        <v>16</v>
      </c>
      <c r="B675" t="s">
        <v>8</v>
      </c>
      <c r="C675" s="4">
        <v>893.7</v>
      </c>
      <c r="D675" t="s">
        <v>10</v>
      </c>
      <c r="E675" s="4">
        <v>1.1000000000000001</v>
      </c>
      <c r="F675" t="s">
        <v>11</v>
      </c>
      <c r="G675" s="5">
        <v>13.5</v>
      </c>
      <c r="H675" s="5">
        <v>24.9</v>
      </c>
      <c r="I675" s="5">
        <v>5.9</v>
      </c>
    </row>
    <row r="676" spans="1:9" x14ac:dyDescent="0.2">
      <c r="A676" t="s">
        <v>16</v>
      </c>
      <c r="B676" t="s">
        <v>8</v>
      </c>
      <c r="C676" s="4">
        <v>60.8</v>
      </c>
      <c r="D676" t="s">
        <v>13</v>
      </c>
      <c r="E676" s="4">
        <v>1.79</v>
      </c>
      <c r="F676" t="s">
        <v>11</v>
      </c>
      <c r="G676" s="5">
        <v>12.4</v>
      </c>
      <c r="H676" s="5">
        <v>24.7</v>
      </c>
      <c r="I676" s="5">
        <v>-8.6</v>
      </c>
    </row>
    <row r="677" spans="1:9" x14ac:dyDescent="0.2">
      <c r="A677" t="s">
        <v>16</v>
      </c>
      <c r="B677" t="s">
        <v>8</v>
      </c>
      <c r="C677" s="4">
        <v>53.1</v>
      </c>
      <c r="D677" t="s">
        <v>13</v>
      </c>
      <c r="E677" s="4">
        <v>1.33</v>
      </c>
      <c r="F677" t="s">
        <v>11</v>
      </c>
      <c r="G677" s="5">
        <v>2.2999999999999998</v>
      </c>
      <c r="H677" s="5">
        <v>17.600000000000001</v>
      </c>
      <c r="I677" s="5">
        <v>2</v>
      </c>
    </row>
    <row r="678" spans="1:9" x14ac:dyDescent="0.2">
      <c r="A678" t="s">
        <v>16</v>
      </c>
      <c r="B678" t="s">
        <v>8</v>
      </c>
      <c r="C678" s="4">
        <v>340.4</v>
      </c>
      <c r="D678" t="s">
        <v>13</v>
      </c>
      <c r="E678" s="4">
        <v>1.74</v>
      </c>
      <c r="F678" t="s">
        <v>11</v>
      </c>
      <c r="G678" s="5">
        <v>11.3</v>
      </c>
      <c r="H678" s="5">
        <v>30.9</v>
      </c>
      <c r="I678" s="5">
        <v>15.2</v>
      </c>
    </row>
    <row r="679" spans="1:9" x14ac:dyDescent="0.2">
      <c r="A679" t="s">
        <v>16</v>
      </c>
      <c r="B679" t="s">
        <v>8</v>
      </c>
      <c r="C679" s="4">
        <v>157.1</v>
      </c>
      <c r="D679" t="s">
        <v>10</v>
      </c>
      <c r="E679" s="4">
        <v>1.18</v>
      </c>
      <c r="F679" t="s">
        <v>11</v>
      </c>
      <c r="G679" s="5">
        <v>8.1</v>
      </c>
      <c r="H679" s="5">
        <v>26</v>
      </c>
      <c r="I679" s="5">
        <v>11.9</v>
      </c>
    </row>
    <row r="680" spans="1:9" x14ac:dyDescent="0.2">
      <c r="A680" t="s">
        <v>16</v>
      </c>
      <c r="B680" t="s">
        <v>8</v>
      </c>
      <c r="C680" s="4">
        <v>50.7</v>
      </c>
      <c r="D680" t="s">
        <v>10</v>
      </c>
      <c r="E680" s="4">
        <v>1.71</v>
      </c>
      <c r="F680" t="s">
        <v>11</v>
      </c>
      <c r="G680" s="5">
        <v>15.2</v>
      </c>
      <c r="H680" s="5">
        <v>21.3</v>
      </c>
      <c r="I680" s="5">
        <v>-3.3</v>
      </c>
    </row>
    <row r="681" spans="1:9" x14ac:dyDescent="0.2">
      <c r="A681" t="s">
        <v>16</v>
      </c>
      <c r="B681" t="s">
        <v>8</v>
      </c>
      <c r="C681" s="4">
        <v>171.7</v>
      </c>
      <c r="D681" t="s">
        <v>10</v>
      </c>
      <c r="E681" s="4">
        <v>0.91</v>
      </c>
      <c r="F681" t="s">
        <v>11</v>
      </c>
      <c r="G681" s="5">
        <v>7.8</v>
      </c>
      <c r="H681" s="5">
        <v>19.600000000000001</v>
      </c>
      <c r="I681" s="5">
        <v>7.2</v>
      </c>
    </row>
    <row r="682" spans="1:9" x14ac:dyDescent="0.2">
      <c r="A682" t="s">
        <v>16</v>
      </c>
      <c r="B682" t="s">
        <v>8</v>
      </c>
      <c r="C682" s="4">
        <v>84.3</v>
      </c>
      <c r="D682" t="s">
        <v>10</v>
      </c>
      <c r="E682" s="4">
        <v>1.28</v>
      </c>
      <c r="F682" t="s">
        <v>11</v>
      </c>
      <c r="G682" s="5">
        <v>7.6</v>
      </c>
      <c r="H682" s="5">
        <v>16</v>
      </c>
      <c r="I682" s="5">
        <v>-1.8</v>
      </c>
    </row>
    <row r="683" spans="1:9" x14ac:dyDescent="0.2">
      <c r="A683" t="s">
        <v>16</v>
      </c>
      <c r="B683" t="s">
        <v>8</v>
      </c>
      <c r="C683" s="4">
        <v>185.4</v>
      </c>
      <c r="D683" t="s">
        <v>10</v>
      </c>
      <c r="E683" s="4">
        <v>1.44</v>
      </c>
      <c r="F683" t="s">
        <v>11</v>
      </c>
      <c r="G683" s="5">
        <v>2.7</v>
      </c>
      <c r="H683" s="5">
        <v>22.3</v>
      </c>
      <c r="I683" s="5">
        <v>6.9</v>
      </c>
    </row>
    <row r="684" spans="1:9" x14ac:dyDescent="0.2">
      <c r="A684" t="s">
        <v>16</v>
      </c>
      <c r="B684" t="s">
        <v>8</v>
      </c>
      <c r="C684" s="4">
        <v>56.4</v>
      </c>
      <c r="D684" t="s">
        <v>10</v>
      </c>
      <c r="E684" s="4">
        <v>1.7</v>
      </c>
      <c r="F684" t="s">
        <v>11</v>
      </c>
      <c r="G684" s="5">
        <v>12.7</v>
      </c>
      <c r="H684" s="5">
        <v>34</v>
      </c>
      <c r="I684" s="5">
        <v>19.8</v>
      </c>
    </row>
    <row r="685" spans="1:9" x14ac:dyDescent="0.2">
      <c r="A685" t="s">
        <v>16</v>
      </c>
      <c r="B685" t="s">
        <v>8</v>
      </c>
      <c r="C685" s="4">
        <v>179.5</v>
      </c>
      <c r="D685" t="s">
        <v>10</v>
      </c>
      <c r="E685" s="4">
        <v>1.4</v>
      </c>
      <c r="F685" t="s">
        <v>11</v>
      </c>
      <c r="G685" s="5">
        <v>6.7</v>
      </c>
      <c r="H685" s="5">
        <v>18.899999999999999</v>
      </c>
      <c r="I685" s="5">
        <v>-9.9</v>
      </c>
    </row>
    <row r="686" spans="1:9" x14ac:dyDescent="0.2">
      <c r="A686" t="s">
        <v>16</v>
      </c>
      <c r="B686" t="s">
        <v>8</v>
      </c>
      <c r="C686" s="4">
        <v>50.9</v>
      </c>
      <c r="D686" t="s">
        <v>10</v>
      </c>
      <c r="E686" s="4">
        <v>1.5</v>
      </c>
      <c r="F686" t="s">
        <v>11</v>
      </c>
      <c r="G686" s="5">
        <v>5.8</v>
      </c>
      <c r="H686" s="5">
        <v>20.100000000000001</v>
      </c>
      <c r="I686" s="5">
        <v>0.8</v>
      </c>
    </row>
    <row r="687" spans="1:9" x14ac:dyDescent="0.2">
      <c r="A687" t="s">
        <v>16</v>
      </c>
      <c r="B687" t="s">
        <v>8</v>
      </c>
      <c r="C687" s="4">
        <v>590.29999999999995</v>
      </c>
      <c r="D687" t="s">
        <v>13</v>
      </c>
      <c r="E687" s="4">
        <v>1.26</v>
      </c>
      <c r="F687" t="s">
        <v>11</v>
      </c>
      <c r="G687" s="5">
        <v>1.3</v>
      </c>
      <c r="H687" s="5">
        <v>13.6</v>
      </c>
      <c r="I687" s="5">
        <v>-0.4</v>
      </c>
    </row>
    <row r="688" spans="1:9" x14ac:dyDescent="0.2">
      <c r="A688" t="s">
        <v>16</v>
      </c>
      <c r="B688" t="s">
        <v>8</v>
      </c>
      <c r="C688" s="4">
        <v>62.4</v>
      </c>
      <c r="D688" t="s">
        <v>13</v>
      </c>
      <c r="E688" s="4">
        <v>1.67</v>
      </c>
      <c r="F688" t="s">
        <v>11</v>
      </c>
      <c r="G688" s="5">
        <v>4.5999999999999996</v>
      </c>
      <c r="H688" s="5">
        <v>21.7</v>
      </c>
      <c r="I688" s="5">
        <v>2.7</v>
      </c>
    </row>
    <row r="689" spans="1:9" x14ac:dyDescent="0.2">
      <c r="A689" t="s">
        <v>16</v>
      </c>
      <c r="B689" t="s">
        <v>8</v>
      </c>
      <c r="C689" s="4">
        <v>478.9</v>
      </c>
      <c r="D689" t="s">
        <v>10</v>
      </c>
      <c r="E689" s="4">
        <v>1.25</v>
      </c>
      <c r="F689" t="s">
        <v>12</v>
      </c>
      <c r="G689" s="5">
        <v>14.5</v>
      </c>
      <c r="H689" s="5">
        <v>29.9</v>
      </c>
      <c r="I689" s="5">
        <v>24.2</v>
      </c>
    </row>
    <row r="690" spans="1:9" x14ac:dyDescent="0.2">
      <c r="A690" t="s">
        <v>16</v>
      </c>
      <c r="B690" t="s">
        <v>8</v>
      </c>
      <c r="C690" s="4">
        <v>173.2</v>
      </c>
      <c r="D690" t="s">
        <v>13</v>
      </c>
      <c r="E690" s="4">
        <v>1.58</v>
      </c>
      <c r="F690" t="s">
        <v>11</v>
      </c>
      <c r="G690" s="5">
        <v>9.6999999999999993</v>
      </c>
      <c r="H690" s="5">
        <v>20.8</v>
      </c>
      <c r="I690" s="5">
        <v>-3</v>
      </c>
    </row>
    <row r="691" spans="1:9" x14ac:dyDescent="0.2">
      <c r="A691" t="s">
        <v>16</v>
      </c>
      <c r="B691" t="s">
        <v>8</v>
      </c>
      <c r="C691" s="4">
        <v>423.9</v>
      </c>
      <c r="D691" t="s">
        <v>10</v>
      </c>
      <c r="E691" s="4">
        <v>1.03</v>
      </c>
      <c r="F691" t="s">
        <v>11</v>
      </c>
      <c r="G691" s="5">
        <v>4.9000000000000004</v>
      </c>
      <c r="H691" s="5">
        <v>22.8</v>
      </c>
      <c r="I691" s="5">
        <v>7.4</v>
      </c>
    </row>
    <row r="692" spans="1:9" x14ac:dyDescent="0.2">
      <c r="A692" t="s">
        <v>16</v>
      </c>
      <c r="B692" t="s">
        <v>8</v>
      </c>
      <c r="C692" s="4">
        <v>208</v>
      </c>
      <c r="D692" t="s">
        <v>13</v>
      </c>
      <c r="E692" s="4">
        <v>1.79</v>
      </c>
      <c r="F692" t="s">
        <v>9</v>
      </c>
      <c r="G692" s="5">
        <v>6.3</v>
      </c>
      <c r="H692" s="5">
        <v>21.3</v>
      </c>
      <c r="I692" s="5">
        <v>7.1</v>
      </c>
    </row>
    <row r="693" spans="1:9" x14ac:dyDescent="0.2">
      <c r="A693" t="s">
        <v>16</v>
      </c>
      <c r="B693" t="s">
        <v>8</v>
      </c>
      <c r="C693" s="4">
        <v>116</v>
      </c>
      <c r="D693" t="s">
        <v>10</v>
      </c>
      <c r="E693" s="4">
        <v>1.28</v>
      </c>
      <c r="F693" t="s">
        <v>11</v>
      </c>
      <c r="G693" s="5">
        <v>6.2</v>
      </c>
      <c r="H693" s="5">
        <v>23.6</v>
      </c>
      <c r="I693" s="5">
        <v>0.3</v>
      </c>
    </row>
    <row r="694" spans="1:9" x14ac:dyDescent="0.2">
      <c r="A694" t="s">
        <v>16</v>
      </c>
      <c r="B694" t="s">
        <v>8</v>
      </c>
      <c r="C694" s="4">
        <v>118</v>
      </c>
      <c r="D694" t="s">
        <v>10</v>
      </c>
      <c r="E694" s="4">
        <v>0.99</v>
      </c>
      <c r="F694" t="s">
        <v>11</v>
      </c>
      <c r="G694" s="5">
        <v>2.4</v>
      </c>
      <c r="H694" s="5">
        <v>18.2</v>
      </c>
      <c r="I694" s="5">
        <v>-0.7</v>
      </c>
    </row>
    <row r="695" spans="1:9" x14ac:dyDescent="0.2">
      <c r="A695" t="s">
        <v>16</v>
      </c>
      <c r="B695" t="s">
        <v>8</v>
      </c>
      <c r="C695" s="4">
        <v>432.2</v>
      </c>
      <c r="D695" t="s">
        <v>13</v>
      </c>
      <c r="E695" s="4">
        <v>1.23</v>
      </c>
      <c r="F695" t="s">
        <v>11</v>
      </c>
      <c r="G695" s="5">
        <v>10.5</v>
      </c>
      <c r="H695" s="5">
        <v>20.3</v>
      </c>
      <c r="I695" s="5">
        <v>5.0999999999999996</v>
      </c>
    </row>
    <row r="696" spans="1:9" x14ac:dyDescent="0.2">
      <c r="A696" t="s">
        <v>16</v>
      </c>
      <c r="B696" t="s">
        <v>8</v>
      </c>
      <c r="C696" s="4">
        <v>89.3</v>
      </c>
      <c r="D696" t="s">
        <v>10</v>
      </c>
      <c r="E696" s="4">
        <v>1.98</v>
      </c>
      <c r="F696" t="s">
        <v>11</v>
      </c>
      <c r="G696" s="5">
        <v>9.1999999999999993</v>
      </c>
      <c r="H696" s="5">
        <v>24.3</v>
      </c>
      <c r="I696" s="5">
        <v>5.8</v>
      </c>
    </row>
    <row r="697" spans="1:9" x14ac:dyDescent="0.2">
      <c r="A697" t="s">
        <v>16</v>
      </c>
      <c r="B697" t="s">
        <v>8</v>
      </c>
      <c r="C697" s="4">
        <v>56.3</v>
      </c>
      <c r="D697" t="s">
        <v>10</v>
      </c>
      <c r="E697" s="4">
        <v>1.73</v>
      </c>
      <c r="F697" t="s">
        <v>11</v>
      </c>
      <c r="G697" s="5">
        <v>-2.2999999999999998</v>
      </c>
      <c r="H697" s="5">
        <v>17.399999999999999</v>
      </c>
      <c r="I697" s="5">
        <v>-4.5999999999999996</v>
      </c>
    </row>
    <row r="698" spans="1:9" x14ac:dyDescent="0.2">
      <c r="A698" t="s">
        <v>16</v>
      </c>
      <c r="B698" t="s">
        <v>8</v>
      </c>
      <c r="C698" s="4">
        <v>450.6</v>
      </c>
      <c r="D698" t="s">
        <v>10</v>
      </c>
      <c r="E698" s="4">
        <v>1.58</v>
      </c>
      <c r="F698" t="s">
        <v>11</v>
      </c>
      <c r="G698" s="5">
        <v>-1.6</v>
      </c>
      <c r="H698" s="5">
        <v>16.399999999999999</v>
      </c>
      <c r="I698" s="5">
        <v>-0.4</v>
      </c>
    </row>
    <row r="699" spans="1:9" x14ac:dyDescent="0.2">
      <c r="A699" t="s">
        <v>16</v>
      </c>
      <c r="B699" t="s">
        <v>8</v>
      </c>
      <c r="C699" s="4">
        <v>956.9</v>
      </c>
      <c r="D699" t="s">
        <v>10</v>
      </c>
      <c r="E699" s="4">
        <v>1.59</v>
      </c>
      <c r="F699" t="s">
        <v>11</v>
      </c>
      <c r="G699" s="5">
        <v>0.7</v>
      </c>
      <c r="H699" s="5">
        <v>19.399999999999999</v>
      </c>
      <c r="I699" s="5">
        <v>-5.8</v>
      </c>
    </row>
    <row r="700" spans="1:9" x14ac:dyDescent="0.2">
      <c r="A700" t="s">
        <v>16</v>
      </c>
      <c r="B700" t="s">
        <v>8</v>
      </c>
      <c r="C700" s="4">
        <v>234.9</v>
      </c>
      <c r="D700" t="s">
        <v>10</v>
      </c>
      <c r="E700" s="4">
        <v>1.59</v>
      </c>
      <c r="F700" t="s">
        <v>11</v>
      </c>
      <c r="G700" s="5">
        <v>6.7</v>
      </c>
      <c r="H700" s="5">
        <v>25.8</v>
      </c>
      <c r="I700" s="5">
        <v>5.5</v>
      </c>
    </row>
    <row r="701" spans="1:9" x14ac:dyDescent="0.2">
      <c r="A701" t="s">
        <v>16</v>
      </c>
      <c r="B701" t="s">
        <v>8</v>
      </c>
      <c r="C701" s="4">
        <v>60.9</v>
      </c>
      <c r="D701" t="s">
        <v>10</v>
      </c>
      <c r="E701" s="4">
        <v>1.79</v>
      </c>
      <c r="F701" t="s">
        <v>11</v>
      </c>
      <c r="G701" s="5">
        <v>3.6</v>
      </c>
      <c r="H701" s="5">
        <v>18.399999999999999</v>
      </c>
      <c r="I701" s="5">
        <v>-4.9000000000000004</v>
      </c>
    </row>
    <row r="702" spans="1:9" x14ac:dyDescent="0.2">
      <c r="A702" t="s">
        <v>16</v>
      </c>
      <c r="B702" t="s">
        <v>8</v>
      </c>
      <c r="C702" s="4">
        <v>363.9</v>
      </c>
      <c r="D702" t="s">
        <v>13</v>
      </c>
      <c r="E702" s="4">
        <v>1.21</v>
      </c>
      <c r="F702" t="s">
        <v>11</v>
      </c>
      <c r="G702" s="5">
        <v>4.8</v>
      </c>
      <c r="H702" s="5">
        <v>22.2</v>
      </c>
      <c r="I702" s="5">
        <v>2.7</v>
      </c>
    </row>
    <row r="703" spans="1:9" x14ac:dyDescent="0.2">
      <c r="A703" t="s">
        <v>16</v>
      </c>
      <c r="B703" t="s">
        <v>8</v>
      </c>
      <c r="C703" s="4">
        <v>148.80000000000001</v>
      </c>
      <c r="D703" t="s">
        <v>10</v>
      </c>
      <c r="E703" s="4">
        <v>1.62</v>
      </c>
      <c r="F703" t="s">
        <v>12</v>
      </c>
      <c r="G703" s="5">
        <v>6.4</v>
      </c>
      <c r="H703" s="5">
        <v>22.3</v>
      </c>
      <c r="I703" s="5">
        <v>10.6</v>
      </c>
    </row>
    <row r="704" spans="1:9" x14ac:dyDescent="0.2">
      <c r="A704" t="s">
        <v>16</v>
      </c>
      <c r="B704" t="s">
        <v>8</v>
      </c>
      <c r="C704" s="4">
        <v>335.1</v>
      </c>
      <c r="D704" t="s">
        <v>10</v>
      </c>
      <c r="E704" s="4">
        <v>1.25</v>
      </c>
      <c r="F704" t="s">
        <v>11</v>
      </c>
      <c r="G704" s="5">
        <v>6.9</v>
      </c>
      <c r="H704" s="5">
        <v>13.8</v>
      </c>
      <c r="I704" s="5">
        <v>0.9</v>
      </c>
    </row>
    <row r="705" spans="1:9" x14ac:dyDescent="0.2">
      <c r="A705" t="s">
        <v>16</v>
      </c>
      <c r="B705" t="s">
        <v>8</v>
      </c>
      <c r="C705" s="4">
        <v>236.5</v>
      </c>
      <c r="D705" t="s">
        <v>10</v>
      </c>
      <c r="E705" s="4">
        <v>1.5</v>
      </c>
      <c r="F705" t="s">
        <v>11</v>
      </c>
      <c r="G705" s="5">
        <v>18.5</v>
      </c>
      <c r="H705" s="5">
        <v>19.399999999999999</v>
      </c>
      <c r="I705" s="5">
        <v>-2</v>
      </c>
    </row>
    <row r="706" spans="1:9" x14ac:dyDescent="0.2">
      <c r="A706" t="s">
        <v>16</v>
      </c>
      <c r="B706" t="s">
        <v>8</v>
      </c>
      <c r="C706" s="4">
        <v>142.6</v>
      </c>
      <c r="D706" t="s">
        <v>13</v>
      </c>
      <c r="E706" s="4">
        <v>1.45</v>
      </c>
      <c r="F706" t="s">
        <v>11</v>
      </c>
      <c r="G706" s="5">
        <v>5.2</v>
      </c>
      <c r="H706" s="5">
        <v>16.399999999999999</v>
      </c>
      <c r="I706" s="5">
        <v>-4.3</v>
      </c>
    </row>
    <row r="707" spans="1:9" x14ac:dyDescent="0.2">
      <c r="A707" t="s">
        <v>16</v>
      </c>
      <c r="B707" t="s">
        <v>8</v>
      </c>
      <c r="C707" s="4">
        <v>69.400000000000006</v>
      </c>
      <c r="D707" t="s">
        <v>10</v>
      </c>
      <c r="E707" s="4">
        <v>0.26</v>
      </c>
      <c r="F707" t="s">
        <v>11</v>
      </c>
      <c r="G707" s="5">
        <v>8.6999999999999993</v>
      </c>
      <c r="H707" s="5">
        <v>22.6</v>
      </c>
      <c r="I707" s="5">
        <v>0.6</v>
      </c>
    </row>
    <row r="708" spans="1:9" x14ac:dyDescent="0.2">
      <c r="A708" t="s">
        <v>16</v>
      </c>
      <c r="B708" t="s">
        <v>8</v>
      </c>
      <c r="C708" s="4">
        <v>233</v>
      </c>
      <c r="D708" t="s">
        <v>13</v>
      </c>
      <c r="E708" s="4">
        <v>1.72</v>
      </c>
      <c r="F708" t="s">
        <v>11</v>
      </c>
      <c r="G708" s="5">
        <v>9.1</v>
      </c>
      <c r="H708" s="5">
        <v>23.3</v>
      </c>
      <c r="I708" s="5">
        <v>3.7</v>
      </c>
    </row>
    <row r="709" spans="1:9" x14ac:dyDescent="0.2">
      <c r="A709" t="s">
        <v>16</v>
      </c>
      <c r="B709" t="s">
        <v>8</v>
      </c>
      <c r="C709" s="4">
        <v>87.8</v>
      </c>
      <c r="D709" t="s">
        <v>10</v>
      </c>
      <c r="E709" s="4">
        <v>1.25</v>
      </c>
      <c r="F709" t="s">
        <v>11</v>
      </c>
      <c r="G709" s="5">
        <v>10.5</v>
      </c>
      <c r="H709" s="5">
        <v>19.5</v>
      </c>
      <c r="I709" s="5">
        <v>2.2000000000000002</v>
      </c>
    </row>
    <row r="710" spans="1:9" x14ac:dyDescent="0.2">
      <c r="A710" t="s">
        <v>16</v>
      </c>
      <c r="B710" t="s">
        <v>8</v>
      </c>
      <c r="C710" s="4">
        <v>6530.1</v>
      </c>
      <c r="D710" t="s">
        <v>10</v>
      </c>
      <c r="E710" s="4">
        <v>0.87</v>
      </c>
      <c r="F710" t="s">
        <v>11</v>
      </c>
      <c r="G710" s="5">
        <v>11.9</v>
      </c>
      <c r="H710" s="5">
        <v>25.4</v>
      </c>
      <c r="I710" s="5">
        <v>7</v>
      </c>
    </row>
    <row r="711" spans="1:9" x14ac:dyDescent="0.2">
      <c r="A711" t="s">
        <v>16</v>
      </c>
      <c r="B711" t="s">
        <v>8</v>
      </c>
      <c r="C711" s="4">
        <v>260.60000000000002</v>
      </c>
      <c r="D711" t="s">
        <v>10</v>
      </c>
      <c r="E711" s="4">
        <v>1.25</v>
      </c>
      <c r="F711" t="s">
        <v>11</v>
      </c>
      <c r="G711" s="5">
        <v>5.8</v>
      </c>
      <c r="H711" s="5">
        <v>23.6</v>
      </c>
      <c r="I711" s="5">
        <v>0.5</v>
      </c>
    </row>
    <row r="712" spans="1:9" x14ac:dyDescent="0.2">
      <c r="A712" t="s">
        <v>16</v>
      </c>
      <c r="B712" t="s">
        <v>8</v>
      </c>
      <c r="C712" s="4">
        <v>200.7</v>
      </c>
      <c r="D712" t="s">
        <v>10</v>
      </c>
      <c r="E712" s="4">
        <v>1.03</v>
      </c>
      <c r="F712" t="s">
        <v>11</v>
      </c>
      <c r="G712" s="5">
        <v>6.6</v>
      </c>
      <c r="H712" s="5">
        <v>19.600000000000001</v>
      </c>
      <c r="I712" s="5">
        <v>4.5999999999999996</v>
      </c>
    </row>
    <row r="713" spans="1:9" x14ac:dyDescent="0.2">
      <c r="A713" t="s">
        <v>16</v>
      </c>
      <c r="B713" t="s">
        <v>8</v>
      </c>
      <c r="C713" s="4">
        <v>293.7</v>
      </c>
      <c r="D713" t="s">
        <v>10</v>
      </c>
      <c r="E713" s="4">
        <v>1.2</v>
      </c>
      <c r="F713" t="s">
        <v>11</v>
      </c>
      <c r="G713" s="5">
        <v>1.8</v>
      </c>
      <c r="H713" s="5">
        <v>21</v>
      </c>
      <c r="I713" s="5">
        <v>2.6</v>
      </c>
    </row>
    <row r="714" spans="1:9" x14ac:dyDescent="0.2">
      <c r="A714" t="s">
        <v>16</v>
      </c>
      <c r="B714" t="s">
        <v>8</v>
      </c>
      <c r="C714" s="4">
        <v>120.5</v>
      </c>
      <c r="D714" t="s">
        <v>10</v>
      </c>
      <c r="E714" s="4">
        <v>1</v>
      </c>
      <c r="F714" t="s">
        <v>11</v>
      </c>
      <c r="G714" s="5">
        <v>8.5</v>
      </c>
      <c r="H714" s="5">
        <v>25.1</v>
      </c>
      <c r="I714" s="5">
        <v>-0.5</v>
      </c>
    </row>
    <row r="715" spans="1:9" x14ac:dyDescent="0.2">
      <c r="A715" t="s">
        <v>16</v>
      </c>
      <c r="B715" t="s">
        <v>8</v>
      </c>
      <c r="C715" s="4">
        <v>326.5</v>
      </c>
      <c r="D715" t="s">
        <v>10</v>
      </c>
      <c r="E715" s="4">
        <v>1.34</v>
      </c>
      <c r="F715" t="s">
        <v>9</v>
      </c>
      <c r="G715" s="5">
        <v>8</v>
      </c>
      <c r="H715" s="5">
        <v>17.8</v>
      </c>
      <c r="I715" s="5">
        <v>5.7</v>
      </c>
    </row>
    <row r="716" spans="1:9" x14ac:dyDescent="0.2">
      <c r="A716" t="s">
        <v>16</v>
      </c>
      <c r="B716" t="s">
        <v>8</v>
      </c>
      <c r="C716" s="4">
        <v>526.1</v>
      </c>
      <c r="D716" t="s">
        <v>10</v>
      </c>
      <c r="E716" s="4">
        <v>1.1399999999999999</v>
      </c>
      <c r="F716" t="s">
        <v>12</v>
      </c>
      <c r="G716" s="5">
        <v>8</v>
      </c>
      <c r="H716" s="5">
        <v>19</v>
      </c>
      <c r="I716" s="5">
        <v>8.5</v>
      </c>
    </row>
    <row r="717" spans="1:9" x14ac:dyDescent="0.2">
      <c r="A717" t="s">
        <v>16</v>
      </c>
      <c r="B717" t="s">
        <v>8</v>
      </c>
      <c r="C717" s="4">
        <v>96.5</v>
      </c>
      <c r="D717" t="s">
        <v>13</v>
      </c>
      <c r="E717" s="4">
        <v>1.6</v>
      </c>
      <c r="F717" t="s">
        <v>11</v>
      </c>
      <c r="G717" s="5">
        <v>12.9</v>
      </c>
      <c r="H717" s="5">
        <v>24.1</v>
      </c>
      <c r="I717" s="5">
        <v>-3.1</v>
      </c>
    </row>
    <row r="718" spans="1:9" x14ac:dyDescent="0.2">
      <c r="A718" t="s">
        <v>16</v>
      </c>
      <c r="B718" t="s">
        <v>8</v>
      </c>
      <c r="C718" s="4">
        <v>8303.2999999999993</v>
      </c>
      <c r="D718" t="s">
        <v>10</v>
      </c>
      <c r="E718" s="4">
        <v>0.56999999999999995</v>
      </c>
      <c r="F718" t="s">
        <v>11</v>
      </c>
      <c r="G718" s="5">
        <v>9.3000000000000007</v>
      </c>
      <c r="H718" s="5">
        <v>21.5</v>
      </c>
      <c r="I718" s="5">
        <v>6.3</v>
      </c>
    </row>
    <row r="719" spans="1:9" x14ac:dyDescent="0.2">
      <c r="A719" t="s">
        <v>16</v>
      </c>
      <c r="B719" t="s">
        <v>8</v>
      </c>
      <c r="C719" s="4">
        <v>1696.2</v>
      </c>
      <c r="D719" t="s">
        <v>10</v>
      </c>
      <c r="E719" s="4">
        <v>0.23</v>
      </c>
      <c r="F719" t="s">
        <v>9</v>
      </c>
      <c r="G719" s="5">
        <v>8.6</v>
      </c>
      <c r="H719" s="5">
        <v>21.7</v>
      </c>
      <c r="I719" s="5">
        <v>8.6</v>
      </c>
    </row>
    <row r="720" spans="1:9" x14ac:dyDescent="0.2">
      <c r="A720" t="s">
        <v>16</v>
      </c>
      <c r="B720" t="s">
        <v>8</v>
      </c>
      <c r="C720" s="4">
        <v>1223.5</v>
      </c>
      <c r="D720" t="s">
        <v>10</v>
      </c>
      <c r="E720" s="4">
        <v>1.22</v>
      </c>
      <c r="F720" t="s">
        <v>11</v>
      </c>
      <c r="G720" s="5">
        <v>13.2</v>
      </c>
      <c r="H720" s="5">
        <v>23.8</v>
      </c>
      <c r="I720" s="5">
        <v>0.2</v>
      </c>
    </row>
    <row r="721" spans="1:9" x14ac:dyDescent="0.2">
      <c r="A721" t="s">
        <v>16</v>
      </c>
      <c r="B721" t="s">
        <v>8</v>
      </c>
      <c r="C721" s="4">
        <v>656.3</v>
      </c>
      <c r="D721" t="s">
        <v>13</v>
      </c>
      <c r="E721" s="4">
        <v>1.61</v>
      </c>
      <c r="F721" t="s">
        <v>9</v>
      </c>
      <c r="G721" s="5">
        <v>12.4</v>
      </c>
      <c r="H721" s="5">
        <v>19.600000000000001</v>
      </c>
      <c r="I721" s="5">
        <v>6.5</v>
      </c>
    </row>
    <row r="722" spans="1:9" x14ac:dyDescent="0.2">
      <c r="A722" t="s">
        <v>16</v>
      </c>
      <c r="B722" t="s">
        <v>8</v>
      </c>
      <c r="C722" s="4">
        <v>581.9</v>
      </c>
      <c r="D722" t="s">
        <v>10</v>
      </c>
      <c r="E722" s="4">
        <v>2.1800000000000002</v>
      </c>
      <c r="F722" t="s">
        <v>9</v>
      </c>
      <c r="G722" s="5">
        <v>11</v>
      </c>
      <c r="H722" s="5">
        <v>23.3</v>
      </c>
      <c r="I722" s="5">
        <v>19.3</v>
      </c>
    </row>
    <row r="723" spans="1:9" x14ac:dyDescent="0.2">
      <c r="A723" t="s">
        <v>16</v>
      </c>
      <c r="B723" t="s">
        <v>8</v>
      </c>
      <c r="C723" s="4">
        <v>1387.6</v>
      </c>
      <c r="D723" t="s">
        <v>10</v>
      </c>
      <c r="E723" s="4">
        <v>1.18</v>
      </c>
      <c r="F723" t="s">
        <v>11</v>
      </c>
      <c r="G723" s="5">
        <v>5.0999999999999996</v>
      </c>
      <c r="H723" s="5">
        <v>17.899999999999999</v>
      </c>
      <c r="I723" s="5">
        <v>9.3000000000000007</v>
      </c>
    </row>
    <row r="724" spans="1:9" x14ac:dyDescent="0.2">
      <c r="A724" t="s">
        <v>16</v>
      </c>
      <c r="B724" t="s">
        <v>8</v>
      </c>
      <c r="C724" s="4">
        <v>385.8</v>
      </c>
      <c r="D724" t="s">
        <v>10</v>
      </c>
      <c r="E724" s="4">
        <v>1.5</v>
      </c>
      <c r="F724" t="s">
        <v>11</v>
      </c>
      <c r="G724" s="5">
        <v>3.6</v>
      </c>
      <c r="H724" s="5">
        <v>14.1</v>
      </c>
      <c r="I724" s="5">
        <v>7.4</v>
      </c>
    </row>
    <row r="725" spans="1:9" x14ac:dyDescent="0.2">
      <c r="A725" t="s">
        <v>16</v>
      </c>
      <c r="B725" t="s">
        <v>8</v>
      </c>
      <c r="C725" s="4">
        <v>103.1</v>
      </c>
      <c r="D725" t="s">
        <v>13</v>
      </c>
      <c r="E725" s="4">
        <v>1.4</v>
      </c>
      <c r="F725" t="s">
        <v>11</v>
      </c>
      <c r="G725" s="5">
        <v>6.1</v>
      </c>
      <c r="H725" s="5">
        <v>21.2</v>
      </c>
      <c r="I725" s="5">
        <v>1.9</v>
      </c>
    </row>
    <row r="726" spans="1:9" x14ac:dyDescent="0.2">
      <c r="A726" t="s">
        <v>16</v>
      </c>
      <c r="B726" t="s">
        <v>8</v>
      </c>
      <c r="C726" s="4">
        <v>737.6</v>
      </c>
      <c r="D726" t="s">
        <v>10</v>
      </c>
      <c r="E726" s="4">
        <v>1.2</v>
      </c>
      <c r="F726" t="s">
        <v>12</v>
      </c>
      <c r="G726" s="5">
        <v>6.4</v>
      </c>
      <c r="H726" s="5">
        <v>22.4</v>
      </c>
      <c r="I726" s="5">
        <v>10.9</v>
      </c>
    </row>
    <row r="727" spans="1:9" x14ac:dyDescent="0.2">
      <c r="A727" t="s">
        <v>16</v>
      </c>
      <c r="B727" t="s">
        <v>8</v>
      </c>
      <c r="C727" s="4">
        <v>533.79999999999995</v>
      </c>
      <c r="D727" t="s">
        <v>10</v>
      </c>
      <c r="E727" s="4">
        <v>1.2</v>
      </c>
      <c r="F727" t="s">
        <v>11</v>
      </c>
      <c r="G727" s="5">
        <v>4.0999999999999996</v>
      </c>
      <c r="H727" s="5">
        <v>21</v>
      </c>
      <c r="I727" s="5">
        <v>4.7</v>
      </c>
    </row>
    <row r="728" spans="1:9" x14ac:dyDescent="0.2">
      <c r="A728" t="s">
        <v>16</v>
      </c>
      <c r="B728" t="s">
        <v>8</v>
      </c>
      <c r="C728" s="4">
        <v>479.7</v>
      </c>
      <c r="D728" t="s">
        <v>10</v>
      </c>
      <c r="E728" s="4">
        <v>1.49</v>
      </c>
      <c r="F728" t="s">
        <v>11</v>
      </c>
      <c r="G728" s="5">
        <v>1.1000000000000001</v>
      </c>
      <c r="H728" s="5">
        <v>27.7</v>
      </c>
      <c r="I728" s="5">
        <v>16.8</v>
      </c>
    </row>
    <row r="729" spans="1:9" x14ac:dyDescent="0.2">
      <c r="A729" t="s">
        <v>16</v>
      </c>
      <c r="B729" t="s">
        <v>8</v>
      </c>
      <c r="C729" s="4">
        <v>90.3</v>
      </c>
      <c r="D729" t="s">
        <v>13</v>
      </c>
      <c r="E729" s="4">
        <v>1.46</v>
      </c>
      <c r="F729" t="s">
        <v>11</v>
      </c>
      <c r="G729" s="5">
        <v>-2.2999999999999998</v>
      </c>
      <c r="H729" s="5">
        <v>19.899999999999999</v>
      </c>
      <c r="I729" s="5">
        <v>-4.7</v>
      </c>
    </row>
    <row r="730" spans="1:9" x14ac:dyDescent="0.2">
      <c r="A730" t="s">
        <v>16</v>
      </c>
      <c r="B730" t="s">
        <v>14</v>
      </c>
      <c r="C730" s="4">
        <v>154.6</v>
      </c>
      <c r="D730" t="s">
        <v>10</v>
      </c>
      <c r="E730" s="4">
        <v>1.3</v>
      </c>
      <c r="F730" t="s">
        <v>9</v>
      </c>
      <c r="G730" s="5">
        <v>2.2999999999999998</v>
      </c>
      <c r="H730" s="5">
        <v>21.6</v>
      </c>
      <c r="I730" s="5">
        <v>12.7</v>
      </c>
    </row>
    <row r="731" spans="1:9" x14ac:dyDescent="0.2">
      <c r="A731" t="s">
        <v>16</v>
      </c>
      <c r="B731" t="s">
        <v>14</v>
      </c>
      <c r="C731" s="4">
        <v>523.5</v>
      </c>
      <c r="D731" t="s">
        <v>10</v>
      </c>
      <c r="E731" s="4">
        <v>1.41</v>
      </c>
      <c r="F731" t="s">
        <v>12</v>
      </c>
      <c r="G731" s="5">
        <v>3.9</v>
      </c>
      <c r="H731" s="5">
        <v>17</v>
      </c>
      <c r="I731" s="5">
        <v>18.3</v>
      </c>
    </row>
    <row r="732" spans="1:9" x14ac:dyDescent="0.2">
      <c r="A732" t="s">
        <v>16</v>
      </c>
      <c r="B732" t="s">
        <v>14</v>
      </c>
      <c r="C732" s="4">
        <v>686.2</v>
      </c>
      <c r="D732" t="s">
        <v>10</v>
      </c>
      <c r="E732" s="4">
        <v>1.22</v>
      </c>
      <c r="F732" t="s">
        <v>12</v>
      </c>
      <c r="G732" s="5">
        <v>-1.2</v>
      </c>
      <c r="H732" s="5">
        <v>18.7</v>
      </c>
      <c r="I732" s="5">
        <v>11.9</v>
      </c>
    </row>
    <row r="733" spans="1:9" x14ac:dyDescent="0.2">
      <c r="A733" t="s">
        <v>16</v>
      </c>
      <c r="B733" t="s">
        <v>14</v>
      </c>
      <c r="C733" s="4">
        <v>1705.5</v>
      </c>
      <c r="D733" t="s">
        <v>13</v>
      </c>
      <c r="E733" s="4">
        <v>1.25</v>
      </c>
      <c r="F733" t="s">
        <v>12</v>
      </c>
      <c r="G733" s="5">
        <v>10.3</v>
      </c>
      <c r="H733" s="5">
        <v>20.9</v>
      </c>
      <c r="I733" s="5">
        <v>16.600000000000001</v>
      </c>
    </row>
    <row r="734" spans="1:9" x14ac:dyDescent="0.2">
      <c r="A734" t="s">
        <v>16</v>
      </c>
      <c r="B734" t="s">
        <v>14</v>
      </c>
      <c r="C734" s="4">
        <v>1373</v>
      </c>
      <c r="D734" t="s">
        <v>10</v>
      </c>
      <c r="E734" s="4">
        <v>1.1599999999999999</v>
      </c>
      <c r="F734" t="s">
        <v>12</v>
      </c>
      <c r="G734" s="5">
        <v>5.5</v>
      </c>
      <c r="H734" s="5">
        <v>25.3</v>
      </c>
      <c r="I734" s="5">
        <v>18.399999999999999</v>
      </c>
    </row>
    <row r="735" spans="1:9" x14ac:dyDescent="0.2">
      <c r="A735" t="s">
        <v>16</v>
      </c>
      <c r="B735" t="s">
        <v>14</v>
      </c>
      <c r="C735" s="4">
        <v>1330.3</v>
      </c>
      <c r="D735" t="s">
        <v>10</v>
      </c>
      <c r="E735" s="4">
        <v>1.25</v>
      </c>
      <c r="F735" t="s">
        <v>12</v>
      </c>
      <c r="G735" s="5">
        <v>8.4</v>
      </c>
      <c r="H735" s="5">
        <v>21.6</v>
      </c>
      <c r="I735" s="5">
        <v>15.8</v>
      </c>
    </row>
    <row r="736" spans="1:9" x14ac:dyDescent="0.2">
      <c r="A736" t="s">
        <v>16</v>
      </c>
      <c r="B736" t="s">
        <v>14</v>
      </c>
      <c r="C736" s="4">
        <v>4868</v>
      </c>
      <c r="D736" t="s">
        <v>10</v>
      </c>
      <c r="E736" s="4">
        <v>1.03</v>
      </c>
      <c r="F736" t="s">
        <v>12</v>
      </c>
      <c r="G736" s="5">
        <v>0.9</v>
      </c>
      <c r="H736" s="5">
        <v>16.399999999999999</v>
      </c>
      <c r="I736" s="5">
        <v>11.3</v>
      </c>
    </row>
    <row r="737" spans="1:9" x14ac:dyDescent="0.2">
      <c r="A737" t="s">
        <v>16</v>
      </c>
      <c r="B737" t="s">
        <v>14</v>
      </c>
      <c r="C737" s="4">
        <v>1700</v>
      </c>
      <c r="D737" t="s">
        <v>10</v>
      </c>
      <c r="E737" s="4">
        <v>1.18</v>
      </c>
      <c r="F737" t="s">
        <v>12</v>
      </c>
      <c r="G737" s="5">
        <v>11.1</v>
      </c>
      <c r="H737" s="5">
        <v>23.7</v>
      </c>
      <c r="I737" s="5">
        <v>15.8</v>
      </c>
    </row>
    <row r="738" spans="1:9" x14ac:dyDescent="0.2">
      <c r="A738" t="s">
        <v>16</v>
      </c>
      <c r="B738" t="s">
        <v>14</v>
      </c>
      <c r="C738" s="4">
        <v>256.10000000000002</v>
      </c>
      <c r="D738" t="s">
        <v>13</v>
      </c>
      <c r="E738" s="4">
        <v>1.59</v>
      </c>
      <c r="F738" t="s">
        <v>12</v>
      </c>
      <c r="G738" s="5">
        <v>2.7</v>
      </c>
      <c r="H738" s="5">
        <v>19</v>
      </c>
      <c r="I738" s="5">
        <v>9.1999999999999993</v>
      </c>
    </row>
    <row r="739" spans="1:9" x14ac:dyDescent="0.2">
      <c r="A739" t="s">
        <v>16</v>
      </c>
      <c r="B739" t="s">
        <v>14</v>
      </c>
      <c r="C739" s="4">
        <v>179.4</v>
      </c>
      <c r="D739" t="s">
        <v>10</v>
      </c>
      <c r="E739" s="4">
        <v>1.2</v>
      </c>
      <c r="F739" t="s">
        <v>12</v>
      </c>
      <c r="G739" s="5">
        <v>12.2</v>
      </c>
      <c r="H739" s="5">
        <v>27.4</v>
      </c>
      <c r="I739" s="5">
        <v>19.899999999999999</v>
      </c>
    </row>
    <row r="740" spans="1:9" x14ac:dyDescent="0.2">
      <c r="A740" t="s">
        <v>16</v>
      </c>
      <c r="B740" t="s">
        <v>14</v>
      </c>
      <c r="C740" s="4">
        <v>1583.3</v>
      </c>
      <c r="D740" t="s">
        <v>13</v>
      </c>
      <c r="E740" s="4">
        <v>1.4</v>
      </c>
      <c r="F740" t="s">
        <v>9</v>
      </c>
      <c r="G740" s="5">
        <v>2.9</v>
      </c>
      <c r="H740" s="5">
        <v>21</v>
      </c>
      <c r="I740" s="5">
        <v>10.5</v>
      </c>
    </row>
    <row r="741" spans="1:9" x14ac:dyDescent="0.2">
      <c r="A741" t="s">
        <v>16</v>
      </c>
      <c r="B741" t="s">
        <v>14</v>
      </c>
      <c r="C741" s="4">
        <v>205.2</v>
      </c>
      <c r="D741" t="s">
        <v>10</v>
      </c>
      <c r="E741" s="4">
        <v>1.05</v>
      </c>
      <c r="F741" t="s">
        <v>12</v>
      </c>
      <c r="G741" s="5">
        <v>7.3</v>
      </c>
      <c r="H741" s="5">
        <v>26.1</v>
      </c>
      <c r="I741" s="5">
        <v>16.600000000000001</v>
      </c>
    </row>
    <row r="742" spans="1:9" x14ac:dyDescent="0.2">
      <c r="A742" t="s">
        <v>16</v>
      </c>
      <c r="B742" t="s">
        <v>14</v>
      </c>
      <c r="C742" s="4">
        <v>737.3</v>
      </c>
      <c r="D742" t="s">
        <v>10</v>
      </c>
      <c r="E742" s="4">
        <v>0.73</v>
      </c>
      <c r="F742" t="s">
        <v>12</v>
      </c>
      <c r="G742" s="5">
        <v>4.0999999999999996</v>
      </c>
      <c r="H742" s="5">
        <v>30.5</v>
      </c>
      <c r="I742" s="5">
        <v>23.7</v>
      </c>
    </row>
    <row r="743" spans="1:9" x14ac:dyDescent="0.2">
      <c r="A743" t="s">
        <v>16</v>
      </c>
      <c r="B743" t="s">
        <v>14</v>
      </c>
      <c r="C743" s="4">
        <v>58.7</v>
      </c>
      <c r="D743" t="s">
        <v>13</v>
      </c>
      <c r="E743" s="4">
        <v>1.43</v>
      </c>
      <c r="F743" t="s">
        <v>12</v>
      </c>
      <c r="G743" s="5">
        <v>-1.6</v>
      </c>
      <c r="H743" s="5">
        <v>20.2</v>
      </c>
      <c r="I743" s="5">
        <v>13.5</v>
      </c>
    </row>
    <row r="744" spans="1:9" x14ac:dyDescent="0.2">
      <c r="A744" t="s">
        <v>16</v>
      </c>
      <c r="B744" t="s">
        <v>14</v>
      </c>
      <c r="C744" s="4">
        <v>1059.0999999999999</v>
      </c>
      <c r="D744" t="s">
        <v>10</v>
      </c>
      <c r="E744" s="4">
        <v>0.88</v>
      </c>
      <c r="F744" t="s">
        <v>12</v>
      </c>
      <c r="G744" s="5">
        <v>6.3</v>
      </c>
      <c r="H744" s="5">
        <v>19.899999999999999</v>
      </c>
      <c r="I744" s="5">
        <v>13.5</v>
      </c>
    </row>
    <row r="745" spans="1:9" x14ac:dyDescent="0.2">
      <c r="A745" t="s">
        <v>16</v>
      </c>
      <c r="B745" t="s">
        <v>14</v>
      </c>
      <c r="C745" s="4">
        <v>436.7</v>
      </c>
      <c r="D745" t="s">
        <v>13</v>
      </c>
      <c r="E745" s="4">
        <v>1.32</v>
      </c>
      <c r="F745" t="s">
        <v>12</v>
      </c>
      <c r="G745" s="5">
        <v>5.3</v>
      </c>
      <c r="H745" s="5">
        <v>21.7</v>
      </c>
      <c r="I745" s="5">
        <v>12.4</v>
      </c>
    </row>
    <row r="746" spans="1:9" x14ac:dyDescent="0.2">
      <c r="A746" t="s">
        <v>16</v>
      </c>
      <c r="B746" t="s">
        <v>14</v>
      </c>
      <c r="C746" s="4">
        <v>385.3</v>
      </c>
      <c r="D746" t="s">
        <v>10</v>
      </c>
      <c r="E746" s="4">
        <v>1.23</v>
      </c>
      <c r="F746" t="s">
        <v>9</v>
      </c>
      <c r="G746" s="5">
        <v>3.1</v>
      </c>
      <c r="H746" s="5">
        <v>21.7</v>
      </c>
      <c r="I746" s="5">
        <v>12.7</v>
      </c>
    </row>
    <row r="747" spans="1:9" x14ac:dyDescent="0.2">
      <c r="A747" t="s">
        <v>16</v>
      </c>
      <c r="B747" t="s">
        <v>14</v>
      </c>
      <c r="C747" s="4">
        <v>378.5</v>
      </c>
      <c r="D747" t="s">
        <v>10</v>
      </c>
      <c r="E747" s="4">
        <v>1.17</v>
      </c>
      <c r="F747" t="s">
        <v>12</v>
      </c>
      <c r="G747" s="5">
        <v>8.6999999999999993</v>
      </c>
      <c r="H747" s="5">
        <v>23.9</v>
      </c>
      <c r="I747" s="5">
        <v>14.1</v>
      </c>
    </row>
    <row r="748" spans="1:9" x14ac:dyDescent="0.2">
      <c r="A748" t="s">
        <v>16</v>
      </c>
      <c r="B748" t="s">
        <v>14</v>
      </c>
      <c r="C748" s="4">
        <v>238</v>
      </c>
      <c r="D748" t="s">
        <v>13</v>
      </c>
      <c r="E748" s="4">
        <v>1.42</v>
      </c>
      <c r="F748" t="s">
        <v>12</v>
      </c>
      <c r="G748" s="5">
        <v>8.1</v>
      </c>
      <c r="H748" s="5">
        <v>18.2</v>
      </c>
      <c r="I748" s="5">
        <v>11.1</v>
      </c>
    </row>
    <row r="749" spans="1:9" x14ac:dyDescent="0.2">
      <c r="A749" t="s">
        <v>16</v>
      </c>
      <c r="B749" t="s">
        <v>14</v>
      </c>
      <c r="C749" s="4">
        <v>497.5</v>
      </c>
      <c r="D749" t="s">
        <v>10</v>
      </c>
      <c r="E749" s="4">
        <v>0.97</v>
      </c>
      <c r="F749" t="s">
        <v>9</v>
      </c>
      <c r="G749" s="5">
        <v>10.6</v>
      </c>
      <c r="H749" s="5">
        <v>24.8</v>
      </c>
      <c r="I749" s="5">
        <v>15.2</v>
      </c>
    </row>
    <row r="750" spans="1:9" x14ac:dyDescent="0.2">
      <c r="A750" t="s">
        <v>16</v>
      </c>
      <c r="B750" t="s">
        <v>14</v>
      </c>
      <c r="C750" s="4">
        <v>380.7</v>
      </c>
      <c r="D750" t="s">
        <v>10</v>
      </c>
      <c r="E750" s="4">
        <v>1.32</v>
      </c>
      <c r="F750" t="s">
        <v>12</v>
      </c>
      <c r="G750" s="5">
        <v>6</v>
      </c>
      <c r="H750" s="5">
        <v>21.5</v>
      </c>
      <c r="I750" s="5">
        <v>17</v>
      </c>
    </row>
    <row r="751" spans="1:9" x14ac:dyDescent="0.2">
      <c r="A751" t="s">
        <v>16</v>
      </c>
      <c r="B751" t="s">
        <v>14</v>
      </c>
      <c r="C751" s="4">
        <v>409.8</v>
      </c>
      <c r="D751" t="s">
        <v>13</v>
      </c>
      <c r="E751" s="4">
        <v>1.54</v>
      </c>
      <c r="F751" t="s">
        <v>12</v>
      </c>
      <c r="G751" s="5">
        <v>8.6</v>
      </c>
      <c r="H751" s="5">
        <v>23.1</v>
      </c>
      <c r="I751" s="5">
        <v>14.2</v>
      </c>
    </row>
    <row r="752" spans="1:9" x14ac:dyDescent="0.2">
      <c r="A752" t="s">
        <v>16</v>
      </c>
      <c r="B752" t="s">
        <v>14</v>
      </c>
      <c r="C752" s="4">
        <v>246.6</v>
      </c>
      <c r="D752" t="s">
        <v>13</v>
      </c>
      <c r="E752" s="4">
        <v>1.51</v>
      </c>
      <c r="F752" t="s">
        <v>12</v>
      </c>
      <c r="G752" s="5">
        <v>12.9</v>
      </c>
      <c r="H752" s="5">
        <v>29.9</v>
      </c>
      <c r="I752" s="5">
        <v>20.3</v>
      </c>
    </row>
    <row r="753" spans="1:9" x14ac:dyDescent="0.2">
      <c r="A753" t="s">
        <v>16</v>
      </c>
      <c r="B753" t="s">
        <v>14</v>
      </c>
      <c r="C753" s="4">
        <v>406.3</v>
      </c>
      <c r="D753" t="s">
        <v>13</v>
      </c>
      <c r="E753" s="4">
        <v>1.5</v>
      </c>
      <c r="F753" t="s">
        <v>12</v>
      </c>
      <c r="G753" s="5">
        <v>3.1</v>
      </c>
      <c r="H753" s="5">
        <v>23.9</v>
      </c>
      <c r="I753" s="5">
        <v>14.4</v>
      </c>
    </row>
    <row r="754" spans="1:9" x14ac:dyDescent="0.2">
      <c r="A754" t="s">
        <v>16</v>
      </c>
      <c r="B754" t="s">
        <v>14</v>
      </c>
      <c r="C754" s="4">
        <v>171.8</v>
      </c>
      <c r="D754" t="s">
        <v>10</v>
      </c>
      <c r="E754" s="4">
        <v>1.18</v>
      </c>
      <c r="F754" t="s">
        <v>11</v>
      </c>
      <c r="G754" s="5">
        <v>7.2</v>
      </c>
      <c r="H754" s="5">
        <v>31.1</v>
      </c>
      <c r="I754" s="5">
        <v>11.2</v>
      </c>
    </row>
    <row r="755" spans="1:9" x14ac:dyDescent="0.2">
      <c r="A755" t="s">
        <v>16</v>
      </c>
      <c r="B755" t="s">
        <v>14</v>
      </c>
      <c r="C755" s="4">
        <v>335.2</v>
      </c>
      <c r="D755" t="s">
        <v>10</v>
      </c>
      <c r="E755" s="4">
        <v>1.24</v>
      </c>
      <c r="F755" t="s">
        <v>12</v>
      </c>
      <c r="G755" s="5">
        <v>8.8000000000000007</v>
      </c>
      <c r="H755" s="5">
        <v>19.3</v>
      </c>
      <c r="I755" s="5">
        <v>13</v>
      </c>
    </row>
    <row r="756" spans="1:9" x14ac:dyDescent="0.2">
      <c r="A756" t="s">
        <v>16</v>
      </c>
      <c r="B756" t="s">
        <v>14</v>
      </c>
      <c r="C756" s="4">
        <v>1200.0999999999999</v>
      </c>
      <c r="D756" t="s">
        <v>13</v>
      </c>
      <c r="E756" s="4">
        <v>1.35</v>
      </c>
      <c r="F756" t="s">
        <v>12</v>
      </c>
      <c r="G756" s="5">
        <v>10.4</v>
      </c>
      <c r="H756" s="5">
        <v>21.5</v>
      </c>
      <c r="I756" s="5">
        <v>14.5</v>
      </c>
    </row>
    <row r="757" spans="1:9" x14ac:dyDescent="0.2">
      <c r="A757" t="s">
        <v>16</v>
      </c>
      <c r="B757" t="s">
        <v>14</v>
      </c>
      <c r="C757" s="4">
        <v>36517.199999999997</v>
      </c>
      <c r="D757" t="s">
        <v>10</v>
      </c>
      <c r="E757" s="4">
        <v>0.94</v>
      </c>
      <c r="F757" t="s">
        <v>12</v>
      </c>
      <c r="G757" s="5">
        <v>8.6999999999999993</v>
      </c>
      <c r="H757" s="5">
        <v>23.2</v>
      </c>
      <c r="I757" s="5">
        <v>17.3</v>
      </c>
    </row>
    <row r="758" spans="1:9" x14ac:dyDescent="0.2">
      <c r="A758" t="s">
        <v>16</v>
      </c>
      <c r="B758" t="s">
        <v>14</v>
      </c>
      <c r="C758" s="4">
        <v>95</v>
      </c>
      <c r="D758" t="s">
        <v>10</v>
      </c>
      <c r="E758" s="4">
        <v>1.35</v>
      </c>
      <c r="F758" t="s">
        <v>9</v>
      </c>
      <c r="G758" s="5">
        <v>-0.3</v>
      </c>
      <c r="H758" s="5">
        <v>27.7</v>
      </c>
      <c r="I758" s="5">
        <v>20.7</v>
      </c>
    </row>
    <row r="759" spans="1:9" x14ac:dyDescent="0.2">
      <c r="A759" t="s">
        <v>16</v>
      </c>
      <c r="B759" t="s">
        <v>14</v>
      </c>
      <c r="C759" s="4">
        <v>360.9</v>
      </c>
      <c r="D759" t="s">
        <v>10</v>
      </c>
      <c r="E759" s="4">
        <v>0.99</v>
      </c>
      <c r="F759" t="s">
        <v>9</v>
      </c>
      <c r="G759" s="5">
        <v>7.2</v>
      </c>
      <c r="H759" s="5">
        <v>22.5</v>
      </c>
      <c r="I759" s="5">
        <v>10.7</v>
      </c>
    </row>
    <row r="760" spans="1:9" x14ac:dyDescent="0.2">
      <c r="A760" t="s">
        <v>16</v>
      </c>
      <c r="B760" t="s">
        <v>14</v>
      </c>
      <c r="C760" s="4">
        <v>131.4</v>
      </c>
      <c r="D760" t="s">
        <v>10</v>
      </c>
      <c r="E760" s="4">
        <v>1.28</v>
      </c>
      <c r="F760" t="s">
        <v>12</v>
      </c>
      <c r="G760" s="5">
        <v>11.3</v>
      </c>
      <c r="H760" s="5">
        <v>19.899999999999999</v>
      </c>
      <c r="I760" s="5">
        <v>15.3</v>
      </c>
    </row>
    <row r="761" spans="1:9" x14ac:dyDescent="0.2">
      <c r="A761" t="s">
        <v>16</v>
      </c>
      <c r="B761" t="s">
        <v>14</v>
      </c>
      <c r="C761" s="4">
        <v>444</v>
      </c>
      <c r="D761" t="s">
        <v>10</v>
      </c>
      <c r="E761" s="4">
        <v>1.21</v>
      </c>
      <c r="F761" t="s">
        <v>12</v>
      </c>
      <c r="G761" s="5">
        <v>9.5</v>
      </c>
      <c r="H761" s="5">
        <v>17.3</v>
      </c>
      <c r="I761" s="5">
        <v>12.5</v>
      </c>
    </row>
    <row r="762" spans="1:9" x14ac:dyDescent="0.2">
      <c r="A762" t="s">
        <v>16</v>
      </c>
      <c r="B762" t="s">
        <v>14</v>
      </c>
      <c r="C762" s="4">
        <v>4360.8999999999996</v>
      </c>
      <c r="D762" t="s">
        <v>13</v>
      </c>
      <c r="E762" s="4">
        <v>0.91</v>
      </c>
      <c r="F762" t="s">
        <v>12</v>
      </c>
      <c r="G762" s="5">
        <v>10.9</v>
      </c>
      <c r="H762" s="5">
        <v>21.7</v>
      </c>
      <c r="I762" s="5">
        <v>14.8</v>
      </c>
    </row>
    <row r="763" spans="1:9" x14ac:dyDescent="0.2">
      <c r="A763" t="s">
        <v>16</v>
      </c>
      <c r="B763" t="s">
        <v>14</v>
      </c>
      <c r="C763" s="4">
        <v>450.2</v>
      </c>
      <c r="D763" t="s">
        <v>13</v>
      </c>
      <c r="E763" s="4">
        <v>1.1200000000000001</v>
      </c>
      <c r="F763" t="s">
        <v>12</v>
      </c>
      <c r="G763" s="5">
        <v>12.2</v>
      </c>
      <c r="H763" s="5">
        <v>21.1</v>
      </c>
      <c r="I763" s="5">
        <v>21.1</v>
      </c>
    </row>
    <row r="764" spans="1:9" x14ac:dyDescent="0.2">
      <c r="A764" t="s">
        <v>16</v>
      </c>
      <c r="B764" t="s">
        <v>14</v>
      </c>
      <c r="C764" s="4">
        <v>529.29999999999995</v>
      </c>
      <c r="D764" t="s">
        <v>13</v>
      </c>
      <c r="E764" s="4">
        <v>1.35</v>
      </c>
      <c r="F764" t="s">
        <v>9</v>
      </c>
      <c r="G764" s="5">
        <v>9.1</v>
      </c>
      <c r="H764" s="5">
        <v>21.7</v>
      </c>
      <c r="I764" s="5">
        <v>13.4</v>
      </c>
    </row>
    <row r="765" spans="1:9" x14ac:dyDescent="0.2">
      <c r="A765" t="s">
        <v>16</v>
      </c>
      <c r="B765" t="s">
        <v>14</v>
      </c>
      <c r="C765" s="4">
        <v>741.7</v>
      </c>
      <c r="D765" t="s">
        <v>10</v>
      </c>
      <c r="E765" s="4">
        <v>1.44</v>
      </c>
      <c r="F765" t="s">
        <v>12</v>
      </c>
      <c r="G765" s="5">
        <v>5.9</v>
      </c>
      <c r="H765" s="5">
        <v>21</v>
      </c>
      <c r="I765" s="5">
        <v>11.9</v>
      </c>
    </row>
    <row r="766" spans="1:9" x14ac:dyDescent="0.2">
      <c r="A766" t="s">
        <v>16</v>
      </c>
      <c r="B766" t="s">
        <v>14</v>
      </c>
      <c r="C766" s="4">
        <v>57.3</v>
      </c>
      <c r="D766" t="s">
        <v>13</v>
      </c>
      <c r="E766" s="4">
        <v>1.24</v>
      </c>
      <c r="F766" t="s">
        <v>12</v>
      </c>
      <c r="G766" s="5">
        <v>9.3000000000000007</v>
      </c>
      <c r="H766" s="5">
        <v>16</v>
      </c>
      <c r="I766" s="5">
        <v>8.5</v>
      </c>
    </row>
    <row r="767" spans="1:9" x14ac:dyDescent="0.2">
      <c r="A767" t="s">
        <v>16</v>
      </c>
      <c r="B767" t="s">
        <v>14</v>
      </c>
      <c r="C767" s="4">
        <v>250.4</v>
      </c>
      <c r="D767" t="s">
        <v>10</v>
      </c>
      <c r="E767" s="4">
        <v>0.9</v>
      </c>
      <c r="F767" t="s">
        <v>12</v>
      </c>
      <c r="G767" s="5">
        <v>4.5</v>
      </c>
      <c r="H767" s="5">
        <v>19.5</v>
      </c>
      <c r="I767" s="5">
        <v>10.9</v>
      </c>
    </row>
    <row r="768" spans="1:9" x14ac:dyDescent="0.2">
      <c r="A768" t="s">
        <v>16</v>
      </c>
      <c r="B768" t="s">
        <v>14</v>
      </c>
      <c r="C768" s="4">
        <v>1040.5</v>
      </c>
      <c r="D768" t="s">
        <v>13</v>
      </c>
      <c r="E768" s="4">
        <v>1.48</v>
      </c>
      <c r="F768" t="s">
        <v>12</v>
      </c>
      <c r="G768" s="5">
        <v>3.2</v>
      </c>
      <c r="H768" s="5">
        <v>20.7</v>
      </c>
      <c r="I768" s="5">
        <v>14.4</v>
      </c>
    </row>
    <row r="769" spans="1:9" x14ac:dyDescent="0.2">
      <c r="A769" t="s">
        <v>16</v>
      </c>
      <c r="B769" t="s">
        <v>14</v>
      </c>
      <c r="C769" s="4">
        <v>111</v>
      </c>
      <c r="D769" t="s">
        <v>10</v>
      </c>
      <c r="E769" s="4">
        <v>1.18</v>
      </c>
      <c r="F769" t="s">
        <v>12</v>
      </c>
      <c r="G769" s="5">
        <v>8.6999999999999993</v>
      </c>
      <c r="H769" s="5">
        <v>25.9</v>
      </c>
      <c r="I769" s="5">
        <v>12.8</v>
      </c>
    </row>
    <row r="770" spans="1:9" x14ac:dyDescent="0.2">
      <c r="A770" t="s">
        <v>16</v>
      </c>
      <c r="B770" t="s">
        <v>14</v>
      </c>
      <c r="C770" s="4">
        <v>1576.5</v>
      </c>
      <c r="D770" t="s">
        <v>10</v>
      </c>
      <c r="E770" s="4">
        <v>1.2</v>
      </c>
      <c r="F770" t="s">
        <v>9</v>
      </c>
      <c r="G770" s="5">
        <v>2</v>
      </c>
      <c r="H770" s="5">
        <v>23.7</v>
      </c>
      <c r="I770" s="5">
        <v>16.8</v>
      </c>
    </row>
    <row r="771" spans="1:9" x14ac:dyDescent="0.2">
      <c r="A771" t="s">
        <v>16</v>
      </c>
      <c r="B771" t="s">
        <v>14</v>
      </c>
      <c r="C771" s="4">
        <v>277.60000000000002</v>
      </c>
      <c r="D771" t="s">
        <v>10</v>
      </c>
      <c r="E771" s="4">
        <v>1.23</v>
      </c>
      <c r="F771" t="s">
        <v>12</v>
      </c>
      <c r="G771" s="5">
        <v>1.3</v>
      </c>
      <c r="H771" s="5">
        <v>22.1</v>
      </c>
      <c r="I771" s="5">
        <v>18.7</v>
      </c>
    </row>
    <row r="772" spans="1:9" x14ac:dyDescent="0.2">
      <c r="A772" t="s">
        <v>16</v>
      </c>
      <c r="B772" t="s">
        <v>14</v>
      </c>
      <c r="C772" s="4">
        <v>70.400000000000006</v>
      </c>
      <c r="D772" t="s">
        <v>13</v>
      </c>
      <c r="E772" s="4">
        <v>1.58</v>
      </c>
      <c r="F772" t="s">
        <v>12</v>
      </c>
      <c r="G772" s="5">
        <v>5.0999999999999996</v>
      </c>
      <c r="H772" s="5">
        <v>21.9</v>
      </c>
      <c r="I772" s="5">
        <v>12.6</v>
      </c>
    </row>
    <row r="773" spans="1:9" x14ac:dyDescent="0.2">
      <c r="A773" t="s">
        <v>16</v>
      </c>
      <c r="B773" t="s">
        <v>14</v>
      </c>
      <c r="C773" s="4">
        <v>562.1</v>
      </c>
      <c r="D773" t="s">
        <v>10</v>
      </c>
      <c r="E773" s="4">
        <v>1.06</v>
      </c>
      <c r="F773" t="s">
        <v>12</v>
      </c>
      <c r="G773" s="5">
        <v>11.3</v>
      </c>
      <c r="H773" s="5">
        <v>32.200000000000003</v>
      </c>
      <c r="I773" s="5">
        <v>25</v>
      </c>
    </row>
    <row r="774" spans="1:9" x14ac:dyDescent="0.2">
      <c r="A774" t="s">
        <v>16</v>
      </c>
      <c r="B774" t="s">
        <v>14</v>
      </c>
      <c r="C774" s="4">
        <v>50.5</v>
      </c>
      <c r="D774" t="s">
        <v>10</v>
      </c>
      <c r="E774" s="4">
        <v>1.86</v>
      </c>
      <c r="F774" t="s">
        <v>11</v>
      </c>
      <c r="G774" s="5">
        <v>4.8</v>
      </c>
      <c r="H774" s="5">
        <v>20.5</v>
      </c>
      <c r="I774" s="5">
        <v>9.5</v>
      </c>
    </row>
    <row r="775" spans="1:9" x14ac:dyDescent="0.2">
      <c r="A775" t="s">
        <v>16</v>
      </c>
      <c r="B775" t="s">
        <v>14</v>
      </c>
      <c r="C775" s="4">
        <v>2896</v>
      </c>
      <c r="D775" t="s">
        <v>10</v>
      </c>
      <c r="E775" s="4">
        <v>0.25</v>
      </c>
      <c r="F775" t="s">
        <v>12</v>
      </c>
      <c r="G775" s="5">
        <v>4.5</v>
      </c>
      <c r="H775" s="5">
        <v>22.9</v>
      </c>
      <c r="I775" s="5">
        <v>13.3</v>
      </c>
    </row>
    <row r="776" spans="1:9" x14ac:dyDescent="0.2">
      <c r="A776" t="s">
        <v>16</v>
      </c>
      <c r="B776" t="s">
        <v>14</v>
      </c>
      <c r="C776" s="4">
        <v>1636.5</v>
      </c>
      <c r="D776" t="s">
        <v>10</v>
      </c>
      <c r="E776" s="4">
        <v>0.25</v>
      </c>
      <c r="F776" t="s">
        <v>9</v>
      </c>
      <c r="G776" s="5">
        <v>5.9</v>
      </c>
      <c r="H776" s="5">
        <v>22.1</v>
      </c>
      <c r="I776" s="5">
        <v>11.8</v>
      </c>
    </row>
    <row r="777" spans="1:9" x14ac:dyDescent="0.2">
      <c r="A777" t="s">
        <v>16</v>
      </c>
      <c r="B777" t="s">
        <v>14</v>
      </c>
      <c r="C777" s="4">
        <v>79.2</v>
      </c>
      <c r="D777" t="s">
        <v>13</v>
      </c>
      <c r="E777" s="4">
        <v>1.76</v>
      </c>
      <c r="F777" t="s">
        <v>9</v>
      </c>
      <c r="G777" s="5">
        <v>3.5</v>
      </c>
      <c r="H777" s="5">
        <v>21.7</v>
      </c>
      <c r="I777" s="5">
        <v>11.2</v>
      </c>
    </row>
    <row r="778" spans="1:9" x14ac:dyDescent="0.2">
      <c r="A778" t="s">
        <v>16</v>
      </c>
      <c r="B778" t="s">
        <v>14</v>
      </c>
      <c r="C778" s="4">
        <v>78.900000000000006</v>
      </c>
      <c r="D778" t="s">
        <v>10</v>
      </c>
      <c r="E778" s="4">
        <v>1.5</v>
      </c>
      <c r="F778" t="s">
        <v>12</v>
      </c>
      <c r="G778" s="5">
        <v>7.5</v>
      </c>
      <c r="H778" s="5">
        <v>27.7</v>
      </c>
      <c r="I778" s="5">
        <v>16.5</v>
      </c>
    </row>
    <row r="779" spans="1:9" x14ac:dyDescent="0.2">
      <c r="A779" t="s">
        <v>16</v>
      </c>
      <c r="B779" t="s">
        <v>14</v>
      </c>
      <c r="C779" s="4">
        <v>1371.9</v>
      </c>
      <c r="D779" t="s">
        <v>10</v>
      </c>
      <c r="E779" s="4">
        <v>1.02</v>
      </c>
      <c r="F779" t="s">
        <v>9</v>
      </c>
      <c r="G779" s="5">
        <v>8.9</v>
      </c>
      <c r="H779" s="5">
        <v>19.2</v>
      </c>
      <c r="I779" s="5">
        <v>11.4</v>
      </c>
    </row>
    <row r="780" spans="1:9" x14ac:dyDescent="0.2">
      <c r="A780" t="s">
        <v>16</v>
      </c>
      <c r="B780" t="s">
        <v>14</v>
      </c>
      <c r="C780" s="4">
        <v>433.3</v>
      </c>
      <c r="D780" t="s">
        <v>13</v>
      </c>
      <c r="E780" s="4">
        <v>1.23</v>
      </c>
      <c r="F780" t="s">
        <v>9</v>
      </c>
      <c r="G780" s="5">
        <v>14.4</v>
      </c>
      <c r="H780" s="5">
        <v>25.8</v>
      </c>
      <c r="I780" s="5">
        <v>11.7</v>
      </c>
    </row>
    <row r="781" spans="1:9" x14ac:dyDescent="0.2">
      <c r="A781" t="s">
        <v>16</v>
      </c>
      <c r="B781" t="s">
        <v>14</v>
      </c>
      <c r="C781" s="4">
        <v>57.3</v>
      </c>
      <c r="D781" t="s">
        <v>13</v>
      </c>
      <c r="E781" s="4">
        <v>1.22</v>
      </c>
      <c r="F781" t="s">
        <v>12</v>
      </c>
      <c r="G781" s="5">
        <v>-1.3</v>
      </c>
      <c r="H781" s="5">
        <v>17.2</v>
      </c>
      <c r="I781" s="5">
        <v>11.1</v>
      </c>
    </row>
    <row r="782" spans="1:9" x14ac:dyDescent="0.2">
      <c r="A782" t="s">
        <v>16</v>
      </c>
      <c r="B782" t="s">
        <v>14</v>
      </c>
      <c r="C782" s="4">
        <v>591.4</v>
      </c>
      <c r="D782" t="s">
        <v>10</v>
      </c>
      <c r="E782" s="4">
        <v>0.98</v>
      </c>
      <c r="F782" t="s">
        <v>12</v>
      </c>
      <c r="G782" s="5">
        <v>6.9</v>
      </c>
      <c r="H782" s="5">
        <v>21.2</v>
      </c>
      <c r="I782" s="5">
        <v>14.9</v>
      </c>
    </row>
    <row r="783" spans="1:9" x14ac:dyDescent="0.2">
      <c r="A783" t="s">
        <v>16</v>
      </c>
      <c r="B783" t="s">
        <v>14</v>
      </c>
      <c r="C783" s="4">
        <v>1000.5</v>
      </c>
      <c r="D783" t="s">
        <v>13</v>
      </c>
      <c r="E783" s="4">
        <v>1.52</v>
      </c>
      <c r="F783" t="s">
        <v>12</v>
      </c>
      <c r="G783" s="5">
        <v>16.100000000000001</v>
      </c>
      <c r="H783" s="5">
        <v>29.1</v>
      </c>
      <c r="I783" s="5">
        <v>17.5</v>
      </c>
    </row>
    <row r="784" spans="1:9" x14ac:dyDescent="0.2">
      <c r="A784" t="s">
        <v>16</v>
      </c>
      <c r="B784" t="s">
        <v>14</v>
      </c>
      <c r="C784" s="4">
        <v>229</v>
      </c>
      <c r="D784" t="s">
        <v>10</v>
      </c>
      <c r="E784" s="4">
        <v>2</v>
      </c>
      <c r="F784" t="s">
        <v>12</v>
      </c>
      <c r="G784" s="5">
        <v>2</v>
      </c>
      <c r="H784" s="5">
        <v>19.8</v>
      </c>
      <c r="I784" s="5">
        <v>14.4</v>
      </c>
    </row>
    <row r="785" spans="1:9" x14ac:dyDescent="0.2">
      <c r="A785" t="s">
        <v>16</v>
      </c>
      <c r="B785" t="s">
        <v>14</v>
      </c>
      <c r="C785" s="4">
        <v>371.6</v>
      </c>
      <c r="D785" t="s">
        <v>10</v>
      </c>
      <c r="E785" s="4">
        <v>0.96</v>
      </c>
      <c r="F785" t="s">
        <v>12</v>
      </c>
      <c r="G785" s="5">
        <v>14.4</v>
      </c>
      <c r="H785" s="5">
        <v>23.5</v>
      </c>
      <c r="I785" s="5">
        <v>12.3</v>
      </c>
    </row>
    <row r="786" spans="1:9" x14ac:dyDescent="0.2">
      <c r="A786" t="s">
        <v>16</v>
      </c>
      <c r="B786" t="s">
        <v>14</v>
      </c>
      <c r="C786" s="4">
        <v>2802.8</v>
      </c>
      <c r="D786" t="s">
        <v>10</v>
      </c>
      <c r="E786" s="4">
        <v>0.93</v>
      </c>
      <c r="F786" t="s">
        <v>12</v>
      </c>
      <c r="G786" s="5">
        <v>10.7</v>
      </c>
      <c r="H786" s="5">
        <v>22.3</v>
      </c>
      <c r="I786" s="5">
        <v>13.2</v>
      </c>
    </row>
    <row r="787" spans="1:9" x14ac:dyDescent="0.2">
      <c r="A787" t="s">
        <v>16</v>
      </c>
      <c r="B787" t="s">
        <v>14</v>
      </c>
      <c r="C787" s="4">
        <v>411.7</v>
      </c>
      <c r="D787" t="s">
        <v>10</v>
      </c>
      <c r="E787" s="4">
        <v>0.9</v>
      </c>
      <c r="F787" t="s">
        <v>12</v>
      </c>
      <c r="G787" s="5">
        <v>6.3</v>
      </c>
      <c r="H787" s="5">
        <v>20.3</v>
      </c>
      <c r="I787" s="5">
        <v>11.4</v>
      </c>
    </row>
    <row r="788" spans="1:9" x14ac:dyDescent="0.2">
      <c r="A788" t="s">
        <v>16</v>
      </c>
      <c r="B788" t="s">
        <v>14</v>
      </c>
      <c r="C788" s="4">
        <v>1713.6</v>
      </c>
      <c r="D788" t="s">
        <v>13</v>
      </c>
      <c r="E788" s="4">
        <v>1.39</v>
      </c>
      <c r="F788" t="s">
        <v>12</v>
      </c>
      <c r="G788" s="5">
        <v>13.2</v>
      </c>
      <c r="H788" s="5">
        <v>26.2</v>
      </c>
      <c r="I788" s="5">
        <v>14</v>
      </c>
    </row>
    <row r="789" spans="1:9" x14ac:dyDescent="0.2">
      <c r="A789" t="s">
        <v>16</v>
      </c>
      <c r="B789" t="s">
        <v>14</v>
      </c>
      <c r="C789" s="4">
        <v>339.7</v>
      </c>
      <c r="D789" t="s">
        <v>10</v>
      </c>
      <c r="E789" s="4">
        <v>1.18</v>
      </c>
      <c r="F789" t="s">
        <v>12</v>
      </c>
      <c r="G789" s="5">
        <v>11.1</v>
      </c>
      <c r="H789" s="5">
        <v>29</v>
      </c>
      <c r="I789" s="5">
        <v>18.8</v>
      </c>
    </row>
    <row r="790" spans="1:9" x14ac:dyDescent="0.2">
      <c r="A790" t="s">
        <v>16</v>
      </c>
      <c r="B790" t="s">
        <v>14</v>
      </c>
      <c r="C790" s="4">
        <v>65.8</v>
      </c>
      <c r="D790" t="s">
        <v>10</v>
      </c>
      <c r="E790" s="4">
        <v>2.4500000000000002</v>
      </c>
      <c r="F790" t="s">
        <v>9</v>
      </c>
      <c r="G790" s="5">
        <v>-2.5</v>
      </c>
      <c r="H790" s="5">
        <v>15.5</v>
      </c>
      <c r="I790" s="5">
        <v>9</v>
      </c>
    </row>
    <row r="791" spans="1:9" x14ac:dyDescent="0.2">
      <c r="A791" t="s">
        <v>16</v>
      </c>
      <c r="B791" t="s">
        <v>14</v>
      </c>
      <c r="C791" s="4">
        <v>774.4</v>
      </c>
      <c r="D791" t="s">
        <v>10</v>
      </c>
      <c r="E791" s="4">
        <v>2.02</v>
      </c>
      <c r="F791" t="s">
        <v>9</v>
      </c>
      <c r="G791" s="5">
        <v>9</v>
      </c>
      <c r="H791" s="5">
        <v>20.100000000000001</v>
      </c>
      <c r="I791" s="5">
        <v>11.3</v>
      </c>
    </row>
    <row r="792" spans="1:9" x14ac:dyDescent="0.2">
      <c r="A792" t="s">
        <v>16</v>
      </c>
      <c r="B792" t="s">
        <v>14</v>
      </c>
      <c r="C792" s="4">
        <v>313.3</v>
      </c>
      <c r="D792" t="s">
        <v>10</v>
      </c>
      <c r="E792" s="4">
        <v>2.04</v>
      </c>
      <c r="F792" t="s">
        <v>12</v>
      </c>
      <c r="G792" s="5">
        <v>7.1</v>
      </c>
      <c r="H792" s="5">
        <v>20.100000000000001</v>
      </c>
      <c r="I792" s="5">
        <v>10.8</v>
      </c>
    </row>
    <row r="793" spans="1:9" x14ac:dyDescent="0.2">
      <c r="A793" t="s">
        <v>16</v>
      </c>
      <c r="B793" t="s">
        <v>14</v>
      </c>
      <c r="C793" s="4">
        <v>497.9</v>
      </c>
      <c r="D793" t="s">
        <v>13</v>
      </c>
      <c r="E793" s="4">
        <v>1.33</v>
      </c>
      <c r="F793" t="s">
        <v>12</v>
      </c>
      <c r="G793" s="5">
        <v>7.9</v>
      </c>
      <c r="H793" s="5">
        <v>27.3</v>
      </c>
      <c r="I793" s="5">
        <v>18.2</v>
      </c>
    </row>
    <row r="794" spans="1:9" x14ac:dyDescent="0.2">
      <c r="A794" t="s">
        <v>16</v>
      </c>
      <c r="B794" t="s">
        <v>14</v>
      </c>
      <c r="C794" s="4">
        <v>235.2</v>
      </c>
      <c r="D794" t="s">
        <v>10</v>
      </c>
      <c r="E794" s="4">
        <v>0.99</v>
      </c>
      <c r="F794" t="s">
        <v>12</v>
      </c>
      <c r="G794" s="5">
        <v>8.4</v>
      </c>
      <c r="H794" s="5">
        <v>26.1</v>
      </c>
      <c r="I794" s="5">
        <v>21.1</v>
      </c>
    </row>
    <row r="795" spans="1:9" x14ac:dyDescent="0.2">
      <c r="A795" t="s">
        <v>16</v>
      </c>
      <c r="B795" t="s">
        <v>14</v>
      </c>
      <c r="C795" s="4">
        <v>1895.5</v>
      </c>
      <c r="D795" t="s">
        <v>10</v>
      </c>
      <c r="E795" s="4">
        <v>1.04</v>
      </c>
      <c r="F795" t="s">
        <v>12</v>
      </c>
      <c r="G795" s="5">
        <v>16.399999999999999</v>
      </c>
      <c r="H795" s="5">
        <v>22.1</v>
      </c>
      <c r="I795" s="5">
        <v>14.6</v>
      </c>
    </row>
    <row r="796" spans="1:9" x14ac:dyDescent="0.2">
      <c r="A796" t="s">
        <v>16</v>
      </c>
      <c r="B796" t="s">
        <v>14</v>
      </c>
      <c r="C796" s="4">
        <v>520.70000000000005</v>
      </c>
      <c r="D796" t="s">
        <v>10</v>
      </c>
      <c r="E796" s="4">
        <v>1</v>
      </c>
      <c r="F796" t="s">
        <v>9</v>
      </c>
      <c r="G796" s="5">
        <v>8.1</v>
      </c>
      <c r="H796" s="5">
        <v>23.3</v>
      </c>
      <c r="I796" s="5">
        <v>13.2</v>
      </c>
    </row>
    <row r="797" spans="1:9" x14ac:dyDescent="0.2">
      <c r="A797" t="s">
        <v>16</v>
      </c>
      <c r="B797" t="s">
        <v>14</v>
      </c>
      <c r="C797" s="4">
        <v>52.8</v>
      </c>
      <c r="D797" t="s">
        <v>10</v>
      </c>
      <c r="E797" s="4">
        <v>1.5</v>
      </c>
      <c r="F797" t="s">
        <v>11</v>
      </c>
      <c r="G797" s="5">
        <v>2</v>
      </c>
      <c r="H797" s="5">
        <v>17.899999999999999</v>
      </c>
      <c r="I797" s="5">
        <v>3.2</v>
      </c>
    </row>
    <row r="798" spans="1:9" x14ac:dyDescent="0.2">
      <c r="A798" t="s">
        <v>16</v>
      </c>
      <c r="B798" t="s">
        <v>14</v>
      </c>
      <c r="C798" s="4">
        <v>1414.5</v>
      </c>
      <c r="D798" t="s">
        <v>13</v>
      </c>
      <c r="E798" s="4">
        <v>1.35</v>
      </c>
      <c r="F798" t="s">
        <v>12</v>
      </c>
      <c r="G798" s="5">
        <v>11.7</v>
      </c>
      <c r="H798" s="5">
        <v>27.9</v>
      </c>
      <c r="I798" s="5">
        <v>16</v>
      </c>
    </row>
    <row r="799" spans="1:9" x14ac:dyDescent="0.2">
      <c r="A799" t="s">
        <v>16</v>
      </c>
      <c r="B799" t="s">
        <v>14</v>
      </c>
      <c r="C799" s="4">
        <v>137.4</v>
      </c>
      <c r="D799" t="s">
        <v>13</v>
      </c>
      <c r="E799" s="4">
        <v>1.63</v>
      </c>
      <c r="F799" t="s">
        <v>12</v>
      </c>
      <c r="G799" s="5">
        <v>8</v>
      </c>
      <c r="H799" s="5">
        <v>27.6</v>
      </c>
      <c r="I799" s="5">
        <v>18.8</v>
      </c>
    </row>
    <row r="800" spans="1:9" x14ac:dyDescent="0.2">
      <c r="A800" t="s">
        <v>16</v>
      </c>
      <c r="B800" t="s">
        <v>14</v>
      </c>
      <c r="C800" s="4">
        <v>144.30000000000001</v>
      </c>
      <c r="D800" t="s">
        <v>13</v>
      </c>
      <c r="E800" s="4">
        <v>1.4</v>
      </c>
      <c r="F800" t="s">
        <v>9</v>
      </c>
      <c r="G800" s="5">
        <v>6.7</v>
      </c>
      <c r="H800" s="5">
        <v>24.2</v>
      </c>
      <c r="I800" s="5">
        <v>5.9</v>
      </c>
    </row>
    <row r="801" spans="1:9" x14ac:dyDescent="0.2">
      <c r="A801" t="s">
        <v>16</v>
      </c>
      <c r="B801" t="s">
        <v>14</v>
      </c>
      <c r="C801" s="4">
        <v>378.1</v>
      </c>
      <c r="D801" t="s">
        <v>13</v>
      </c>
      <c r="E801" s="4">
        <v>1.5</v>
      </c>
      <c r="F801" t="s">
        <v>9</v>
      </c>
      <c r="G801" s="5">
        <v>11.4</v>
      </c>
      <c r="H801" s="5">
        <v>22.9</v>
      </c>
      <c r="I801" s="5">
        <v>12.9</v>
      </c>
    </row>
    <row r="802" spans="1:9" x14ac:dyDescent="0.2">
      <c r="A802" t="s">
        <v>16</v>
      </c>
      <c r="B802" t="s">
        <v>14</v>
      </c>
      <c r="C802" s="4">
        <v>462.1</v>
      </c>
      <c r="D802" t="s">
        <v>13</v>
      </c>
      <c r="E802" s="4">
        <v>1.38</v>
      </c>
      <c r="F802" t="s">
        <v>9</v>
      </c>
      <c r="G802" s="5">
        <v>6.8</v>
      </c>
      <c r="H802" s="5">
        <v>26.5</v>
      </c>
      <c r="I802" s="5">
        <v>14.4</v>
      </c>
    </row>
    <row r="803" spans="1:9" x14ac:dyDescent="0.2">
      <c r="A803" t="s">
        <v>16</v>
      </c>
      <c r="B803" t="s">
        <v>14</v>
      </c>
      <c r="C803" s="4">
        <v>265.10000000000002</v>
      </c>
      <c r="D803" t="s">
        <v>10</v>
      </c>
      <c r="E803" s="4">
        <v>1.78</v>
      </c>
      <c r="F803" t="s">
        <v>12</v>
      </c>
      <c r="G803" s="5">
        <v>7.5</v>
      </c>
      <c r="H803" s="5">
        <v>24.2</v>
      </c>
      <c r="I803" s="5">
        <v>18.899999999999999</v>
      </c>
    </row>
    <row r="804" spans="1:9" x14ac:dyDescent="0.2">
      <c r="A804" t="s">
        <v>16</v>
      </c>
      <c r="B804" t="s">
        <v>14</v>
      </c>
      <c r="C804" s="4">
        <v>3031.6</v>
      </c>
      <c r="D804" t="s">
        <v>10</v>
      </c>
      <c r="E804" s="4">
        <v>1.4</v>
      </c>
      <c r="F804" t="s">
        <v>11</v>
      </c>
      <c r="G804" s="5">
        <v>9.6999999999999993</v>
      </c>
      <c r="H804" s="5">
        <v>21.5</v>
      </c>
      <c r="I804" s="5">
        <v>13.4</v>
      </c>
    </row>
    <row r="805" spans="1:9" x14ac:dyDescent="0.2">
      <c r="A805" t="s">
        <v>16</v>
      </c>
      <c r="B805" t="s">
        <v>14</v>
      </c>
      <c r="C805" s="4">
        <v>490.5</v>
      </c>
      <c r="D805" t="s">
        <v>10</v>
      </c>
      <c r="E805" s="4">
        <v>1.47</v>
      </c>
      <c r="F805" t="s">
        <v>9</v>
      </c>
      <c r="G805" s="5">
        <v>11.5</v>
      </c>
      <c r="H805" s="5">
        <v>25.4</v>
      </c>
      <c r="I805" s="5">
        <v>16</v>
      </c>
    </row>
    <row r="806" spans="1:9" x14ac:dyDescent="0.2">
      <c r="A806" t="s">
        <v>16</v>
      </c>
      <c r="B806" t="s">
        <v>14</v>
      </c>
      <c r="C806" s="4">
        <v>1513.7</v>
      </c>
      <c r="D806" t="s">
        <v>10</v>
      </c>
      <c r="E806" s="4">
        <v>1.1399999999999999</v>
      </c>
      <c r="F806" t="s">
        <v>11</v>
      </c>
      <c r="G806" s="5">
        <v>4.8</v>
      </c>
      <c r="H806" s="5">
        <v>28.6</v>
      </c>
      <c r="I806" s="5">
        <v>15.7</v>
      </c>
    </row>
    <row r="807" spans="1:9" x14ac:dyDescent="0.2">
      <c r="A807" t="s">
        <v>16</v>
      </c>
      <c r="B807" t="s">
        <v>14</v>
      </c>
      <c r="C807" s="4">
        <v>1803</v>
      </c>
      <c r="D807" t="s">
        <v>10</v>
      </c>
      <c r="E807" s="4">
        <v>0.89</v>
      </c>
      <c r="F807" t="s">
        <v>12</v>
      </c>
      <c r="G807" s="5">
        <v>12.5</v>
      </c>
      <c r="H807" s="5">
        <v>23.8</v>
      </c>
      <c r="I807" s="5">
        <v>15.3</v>
      </c>
    </row>
    <row r="808" spans="1:9" x14ac:dyDescent="0.2">
      <c r="A808" t="s">
        <v>16</v>
      </c>
      <c r="B808" t="s">
        <v>14</v>
      </c>
      <c r="C808" s="4">
        <v>3276</v>
      </c>
      <c r="D808" t="s">
        <v>10</v>
      </c>
      <c r="E808" s="4">
        <v>1.1399999999999999</v>
      </c>
      <c r="F808" t="s">
        <v>12</v>
      </c>
      <c r="G808" s="5">
        <v>17.100000000000001</v>
      </c>
      <c r="H808" s="5">
        <v>25.9</v>
      </c>
      <c r="I808" s="5">
        <v>15.1</v>
      </c>
    </row>
    <row r="809" spans="1:9" x14ac:dyDescent="0.2">
      <c r="A809" t="s">
        <v>16</v>
      </c>
      <c r="B809" t="s">
        <v>14</v>
      </c>
      <c r="C809" s="4">
        <v>551.20000000000005</v>
      </c>
      <c r="D809" t="s">
        <v>10</v>
      </c>
      <c r="E809" s="4">
        <v>1.1499999999999999</v>
      </c>
      <c r="F809" t="s">
        <v>12</v>
      </c>
      <c r="G809" s="5">
        <v>-1</v>
      </c>
      <c r="H809" s="5">
        <v>12.9</v>
      </c>
      <c r="I809" s="5">
        <v>16.8</v>
      </c>
    </row>
    <row r="810" spans="1:9" x14ac:dyDescent="0.2">
      <c r="A810" t="s">
        <v>16</v>
      </c>
      <c r="B810" t="s">
        <v>14</v>
      </c>
      <c r="C810" s="4">
        <v>4273.7</v>
      </c>
      <c r="D810" t="s">
        <v>10</v>
      </c>
      <c r="E810" s="4">
        <v>1.1499999999999999</v>
      </c>
      <c r="F810" t="s">
        <v>12</v>
      </c>
      <c r="G810" s="5">
        <v>8.1999999999999993</v>
      </c>
      <c r="H810" s="5">
        <v>18.2</v>
      </c>
      <c r="I810" s="5">
        <v>13.3</v>
      </c>
    </row>
    <row r="811" spans="1:9" x14ac:dyDescent="0.2">
      <c r="A811" t="s">
        <v>16</v>
      </c>
      <c r="B811" t="s">
        <v>14</v>
      </c>
      <c r="C811" s="4">
        <v>57.8</v>
      </c>
      <c r="D811" t="s">
        <v>10</v>
      </c>
      <c r="E811" s="4">
        <v>1.49</v>
      </c>
      <c r="F811" t="s">
        <v>9</v>
      </c>
      <c r="G811" s="5">
        <v>8.6999999999999993</v>
      </c>
      <c r="H811" s="5">
        <v>21.8</v>
      </c>
      <c r="I811" s="5">
        <v>12</v>
      </c>
    </row>
    <row r="812" spans="1:9" x14ac:dyDescent="0.2">
      <c r="A812" t="s">
        <v>16</v>
      </c>
      <c r="B812" t="s">
        <v>14</v>
      </c>
      <c r="C812" s="4">
        <v>2173.8000000000002</v>
      </c>
      <c r="D812" t="s">
        <v>10</v>
      </c>
      <c r="E812" s="4">
        <v>1.49</v>
      </c>
      <c r="F812" t="s">
        <v>12</v>
      </c>
      <c r="G812" s="5">
        <v>11.9</v>
      </c>
      <c r="H812" s="5">
        <v>34.700000000000003</v>
      </c>
      <c r="I812" s="5">
        <v>23.6</v>
      </c>
    </row>
    <row r="813" spans="1:9" x14ac:dyDescent="0.2">
      <c r="A813" t="s">
        <v>16</v>
      </c>
      <c r="B813" t="s">
        <v>14</v>
      </c>
      <c r="C813" s="4">
        <v>60.5</v>
      </c>
      <c r="D813" t="s">
        <v>10</v>
      </c>
      <c r="E813" s="4">
        <v>1.1000000000000001</v>
      </c>
      <c r="F813" t="s">
        <v>9</v>
      </c>
      <c r="G813" s="5">
        <v>9.8000000000000007</v>
      </c>
      <c r="H813" s="5">
        <v>42.3</v>
      </c>
      <c r="I813" s="5">
        <v>24</v>
      </c>
    </row>
    <row r="814" spans="1:9" x14ac:dyDescent="0.2">
      <c r="A814" t="s">
        <v>16</v>
      </c>
      <c r="B814" t="s">
        <v>14</v>
      </c>
      <c r="C814" s="4">
        <v>70.5</v>
      </c>
      <c r="D814" t="s">
        <v>10</v>
      </c>
      <c r="E814" s="4">
        <v>1.82</v>
      </c>
      <c r="F814" t="s">
        <v>12</v>
      </c>
      <c r="G814" s="5">
        <v>3.8</v>
      </c>
      <c r="H814" s="5">
        <v>21</v>
      </c>
      <c r="I814" s="5">
        <v>14.1</v>
      </c>
    </row>
    <row r="815" spans="1:9" x14ac:dyDescent="0.2">
      <c r="A815" t="s">
        <v>16</v>
      </c>
      <c r="B815" t="s">
        <v>14</v>
      </c>
      <c r="C815" s="4">
        <v>703.3</v>
      </c>
      <c r="D815" t="s">
        <v>13</v>
      </c>
      <c r="E815" s="4">
        <v>1.29</v>
      </c>
      <c r="F815" t="s">
        <v>12</v>
      </c>
      <c r="G815" s="5">
        <v>9.6999999999999993</v>
      </c>
      <c r="H815" s="5">
        <v>25.2</v>
      </c>
      <c r="I815" s="5">
        <v>14.9</v>
      </c>
    </row>
    <row r="816" spans="1:9" x14ac:dyDescent="0.2">
      <c r="A816" t="s">
        <v>16</v>
      </c>
      <c r="B816" t="s">
        <v>14</v>
      </c>
      <c r="C816" s="4">
        <v>103.5</v>
      </c>
      <c r="D816" t="s">
        <v>10</v>
      </c>
      <c r="E816" s="4">
        <v>1.1399999999999999</v>
      </c>
      <c r="F816" t="s">
        <v>9</v>
      </c>
      <c r="G816" s="5">
        <v>2.9</v>
      </c>
      <c r="H816" s="5">
        <v>21.4</v>
      </c>
      <c r="I816" s="5">
        <v>11.3</v>
      </c>
    </row>
    <row r="817" spans="1:9" x14ac:dyDescent="0.2">
      <c r="A817" t="s">
        <v>16</v>
      </c>
      <c r="B817" t="s">
        <v>14</v>
      </c>
      <c r="C817" s="4">
        <v>329.8</v>
      </c>
      <c r="D817" t="s">
        <v>10</v>
      </c>
      <c r="E817" s="4">
        <v>1.04</v>
      </c>
      <c r="F817" t="s">
        <v>12</v>
      </c>
      <c r="G817" s="5">
        <v>1.4</v>
      </c>
      <c r="H817" s="5">
        <v>21.1</v>
      </c>
      <c r="I817" s="5">
        <v>13.1</v>
      </c>
    </row>
    <row r="818" spans="1:9" x14ac:dyDescent="0.2">
      <c r="A818" t="s">
        <v>16</v>
      </c>
      <c r="B818" t="s">
        <v>14</v>
      </c>
      <c r="C818" s="4">
        <v>173.7</v>
      </c>
      <c r="D818" t="s">
        <v>13</v>
      </c>
      <c r="E818" s="4">
        <v>1.75</v>
      </c>
      <c r="F818" t="s">
        <v>9</v>
      </c>
      <c r="G818" s="5">
        <v>-3.1</v>
      </c>
      <c r="H818" s="5">
        <v>20.3</v>
      </c>
      <c r="I818" s="5">
        <v>10.8</v>
      </c>
    </row>
    <row r="819" spans="1:9" x14ac:dyDescent="0.2">
      <c r="A819" t="s">
        <v>16</v>
      </c>
      <c r="B819" t="s">
        <v>14</v>
      </c>
      <c r="C819" s="4">
        <v>543.79999999999995</v>
      </c>
      <c r="D819" t="s">
        <v>10</v>
      </c>
      <c r="E819" s="4">
        <v>1.47</v>
      </c>
      <c r="F819" t="s">
        <v>12</v>
      </c>
      <c r="G819" s="5">
        <v>10.9</v>
      </c>
      <c r="H819" s="5">
        <v>22.1</v>
      </c>
      <c r="I819" s="5">
        <v>14</v>
      </c>
    </row>
    <row r="820" spans="1:9" x14ac:dyDescent="0.2">
      <c r="A820" t="s">
        <v>16</v>
      </c>
      <c r="B820" t="s">
        <v>14</v>
      </c>
      <c r="C820" s="4">
        <v>241.8</v>
      </c>
      <c r="D820" t="s">
        <v>13</v>
      </c>
      <c r="E820" s="4">
        <v>1.18</v>
      </c>
      <c r="F820" t="s">
        <v>12</v>
      </c>
      <c r="G820" s="5">
        <v>6.6</v>
      </c>
      <c r="H820" s="5">
        <v>21</v>
      </c>
      <c r="I820" s="5">
        <v>13.3</v>
      </c>
    </row>
    <row r="821" spans="1:9" x14ac:dyDescent="0.2">
      <c r="A821" t="s">
        <v>16</v>
      </c>
      <c r="B821" t="s">
        <v>14</v>
      </c>
      <c r="C821" s="4">
        <v>87.6</v>
      </c>
      <c r="D821" t="s">
        <v>13</v>
      </c>
      <c r="E821" s="4">
        <v>2.2000000000000002</v>
      </c>
      <c r="F821" t="s">
        <v>12</v>
      </c>
      <c r="G821" s="5">
        <v>6.6</v>
      </c>
      <c r="H821" s="5">
        <v>23.5</v>
      </c>
      <c r="I821" s="5">
        <v>14.2</v>
      </c>
    </row>
    <row r="822" spans="1:9" x14ac:dyDescent="0.2">
      <c r="A822" t="s">
        <v>16</v>
      </c>
      <c r="B822" t="s">
        <v>14</v>
      </c>
      <c r="C822" s="4">
        <v>355.9</v>
      </c>
      <c r="D822" t="s">
        <v>10</v>
      </c>
      <c r="E822" s="4">
        <v>1.47</v>
      </c>
      <c r="F822" t="s">
        <v>12</v>
      </c>
      <c r="G822" s="5">
        <v>10.9</v>
      </c>
      <c r="H822" s="5">
        <v>28</v>
      </c>
      <c r="I822" s="5">
        <v>16</v>
      </c>
    </row>
    <row r="823" spans="1:9" x14ac:dyDescent="0.2">
      <c r="A823" t="s">
        <v>16</v>
      </c>
      <c r="B823" t="s">
        <v>14</v>
      </c>
      <c r="C823" s="4">
        <v>101.1</v>
      </c>
      <c r="D823" t="s">
        <v>10</v>
      </c>
      <c r="E823" s="4">
        <v>0.26</v>
      </c>
      <c r="F823" t="s">
        <v>12</v>
      </c>
      <c r="G823" s="5">
        <v>5.9</v>
      </c>
      <c r="H823" s="5">
        <v>19.5</v>
      </c>
      <c r="I823" s="5">
        <v>13.3</v>
      </c>
    </row>
    <row r="824" spans="1:9" x14ac:dyDescent="0.2">
      <c r="A824" t="s">
        <v>16</v>
      </c>
      <c r="B824" t="s">
        <v>14</v>
      </c>
      <c r="C824" s="4">
        <v>332.2</v>
      </c>
      <c r="D824" t="s">
        <v>13</v>
      </c>
      <c r="E824" s="4">
        <v>1.72</v>
      </c>
      <c r="F824" t="s">
        <v>9</v>
      </c>
      <c r="G824" s="5">
        <v>0.6</v>
      </c>
      <c r="H824" s="5">
        <v>20.6</v>
      </c>
      <c r="I824" s="5">
        <v>11.7</v>
      </c>
    </row>
    <row r="825" spans="1:9" x14ac:dyDescent="0.2">
      <c r="A825" t="s">
        <v>16</v>
      </c>
      <c r="B825" t="s">
        <v>14</v>
      </c>
      <c r="C825" s="4">
        <v>4800.3999999999996</v>
      </c>
      <c r="D825" t="s">
        <v>10</v>
      </c>
      <c r="E825" s="4">
        <v>0.86</v>
      </c>
      <c r="F825" t="s">
        <v>12</v>
      </c>
      <c r="G825" s="5">
        <v>8.6999999999999993</v>
      </c>
      <c r="H825" s="5">
        <v>23.1</v>
      </c>
      <c r="I825" s="5">
        <v>17.399999999999999</v>
      </c>
    </row>
    <row r="826" spans="1:9" x14ac:dyDescent="0.2">
      <c r="A826" t="s">
        <v>16</v>
      </c>
      <c r="B826" t="s">
        <v>14</v>
      </c>
      <c r="C826" s="4">
        <v>321.3</v>
      </c>
      <c r="D826" t="s">
        <v>10</v>
      </c>
      <c r="E826" s="4">
        <v>1.08</v>
      </c>
      <c r="F826" t="s">
        <v>12</v>
      </c>
      <c r="G826" s="5">
        <v>3.8</v>
      </c>
      <c r="H826" s="5">
        <v>21.7</v>
      </c>
      <c r="I826" s="5">
        <v>17.600000000000001</v>
      </c>
    </row>
    <row r="827" spans="1:9" x14ac:dyDescent="0.2">
      <c r="A827" t="s">
        <v>16</v>
      </c>
      <c r="B827" t="s">
        <v>14</v>
      </c>
      <c r="C827" s="4">
        <v>67</v>
      </c>
      <c r="D827" t="s">
        <v>10</v>
      </c>
      <c r="E827" s="4">
        <v>1.3</v>
      </c>
      <c r="F827" t="s">
        <v>9</v>
      </c>
      <c r="G827" s="5">
        <v>-2.6</v>
      </c>
      <c r="H827" s="5">
        <v>18.7</v>
      </c>
      <c r="I827" s="5">
        <v>9.1</v>
      </c>
    </row>
    <row r="828" spans="1:9" x14ac:dyDescent="0.2">
      <c r="A828" t="s">
        <v>16</v>
      </c>
      <c r="B828" t="s">
        <v>14</v>
      </c>
      <c r="C828" s="4">
        <v>231.9</v>
      </c>
      <c r="D828" t="s">
        <v>10</v>
      </c>
      <c r="E828" s="4">
        <v>1.07</v>
      </c>
      <c r="F828" t="s">
        <v>12</v>
      </c>
      <c r="G828" s="5">
        <v>7.3</v>
      </c>
      <c r="H828" s="5">
        <v>25.8</v>
      </c>
      <c r="I828" s="5">
        <v>16.5</v>
      </c>
    </row>
    <row r="829" spans="1:9" x14ac:dyDescent="0.2">
      <c r="A829" t="s">
        <v>16</v>
      </c>
      <c r="B829" t="s">
        <v>14</v>
      </c>
      <c r="C829" s="4">
        <v>55.7</v>
      </c>
      <c r="D829" t="s">
        <v>10</v>
      </c>
      <c r="E829" s="4">
        <v>1.65</v>
      </c>
      <c r="F829" t="s">
        <v>9</v>
      </c>
      <c r="G829" s="5">
        <v>5.0999999999999996</v>
      </c>
      <c r="H829" s="5">
        <v>21.5</v>
      </c>
      <c r="I829" s="5">
        <v>9.8000000000000007</v>
      </c>
    </row>
    <row r="830" spans="1:9" x14ac:dyDescent="0.2">
      <c r="A830" t="s">
        <v>16</v>
      </c>
      <c r="B830" t="s">
        <v>14</v>
      </c>
      <c r="C830" s="4">
        <v>1999.1</v>
      </c>
      <c r="D830" t="s">
        <v>10</v>
      </c>
      <c r="E830" s="4">
        <v>1.1399999999999999</v>
      </c>
      <c r="F830" t="s">
        <v>12</v>
      </c>
      <c r="G830" s="5">
        <v>11.1</v>
      </c>
      <c r="H830" s="5">
        <v>23.3</v>
      </c>
      <c r="I830" s="5">
        <v>14</v>
      </c>
    </row>
    <row r="831" spans="1:9" x14ac:dyDescent="0.2">
      <c r="A831" t="s">
        <v>16</v>
      </c>
      <c r="B831" t="s">
        <v>14</v>
      </c>
      <c r="C831" s="4">
        <v>57.6</v>
      </c>
      <c r="D831" t="s">
        <v>10</v>
      </c>
      <c r="E831" s="4">
        <v>1.41</v>
      </c>
      <c r="F831" t="s">
        <v>11</v>
      </c>
      <c r="G831" s="5">
        <v>-5</v>
      </c>
      <c r="H831" s="5">
        <v>16.600000000000001</v>
      </c>
      <c r="I831" s="5">
        <v>8.3000000000000007</v>
      </c>
    </row>
    <row r="832" spans="1:9" x14ac:dyDescent="0.2">
      <c r="A832" t="s">
        <v>16</v>
      </c>
      <c r="B832" t="s">
        <v>14</v>
      </c>
      <c r="C832" s="4">
        <v>427.4</v>
      </c>
      <c r="D832" t="s">
        <v>10</v>
      </c>
      <c r="E832" s="4">
        <v>0.96</v>
      </c>
      <c r="F832" t="s">
        <v>12</v>
      </c>
      <c r="G832" s="5">
        <v>5.6</v>
      </c>
      <c r="H832" s="5">
        <v>22.1</v>
      </c>
      <c r="I832" s="5">
        <v>12.4</v>
      </c>
    </row>
    <row r="833" spans="1:9" x14ac:dyDescent="0.2">
      <c r="A833" t="s">
        <v>16</v>
      </c>
      <c r="B833" t="s">
        <v>14</v>
      </c>
      <c r="C833" s="4">
        <v>125.1</v>
      </c>
      <c r="D833" t="s">
        <v>10</v>
      </c>
      <c r="E833" s="4">
        <v>1.4</v>
      </c>
      <c r="F833" t="s">
        <v>9</v>
      </c>
      <c r="G833" s="5">
        <v>7</v>
      </c>
      <c r="H833" s="5">
        <v>28.1</v>
      </c>
      <c r="I833" s="5">
        <v>14.7</v>
      </c>
    </row>
    <row r="834" spans="1:9" x14ac:dyDescent="0.2">
      <c r="A834" t="s">
        <v>16</v>
      </c>
      <c r="B834" t="s">
        <v>14</v>
      </c>
      <c r="C834" s="4">
        <v>147</v>
      </c>
      <c r="D834" t="s">
        <v>13</v>
      </c>
      <c r="E834" s="4">
        <v>1.45</v>
      </c>
      <c r="F834" t="s">
        <v>12</v>
      </c>
      <c r="G834" s="5">
        <v>7.8</v>
      </c>
      <c r="H834" s="5">
        <v>20.8</v>
      </c>
      <c r="I834" s="5">
        <v>11.5</v>
      </c>
    </row>
    <row r="835" spans="1:9" x14ac:dyDescent="0.2">
      <c r="A835" t="s">
        <v>16</v>
      </c>
      <c r="B835" t="s">
        <v>14</v>
      </c>
      <c r="C835" s="4">
        <v>3473.3</v>
      </c>
      <c r="D835" t="s">
        <v>10</v>
      </c>
      <c r="E835" s="4">
        <v>0.23</v>
      </c>
      <c r="F835" t="s">
        <v>9</v>
      </c>
      <c r="G835" s="5">
        <v>8.1</v>
      </c>
      <c r="H835" s="5">
        <v>21.8</v>
      </c>
      <c r="I835" s="5">
        <v>11.9</v>
      </c>
    </row>
    <row r="836" spans="1:9" x14ac:dyDescent="0.2">
      <c r="A836" t="s">
        <v>16</v>
      </c>
      <c r="B836" t="s">
        <v>14</v>
      </c>
      <c r="C836" s="4">
        <v>93.5</v>
      </c>
      <c r="D836" t="s">
        <v>10</v>
      </c>
      <c r="E836" s="4">
        <v>1.35</v>
      </c>
      <c r="F836" t="s">
        <v>12</v>
      </c>
      <c r="G836" s="5">
        <v>5.4</v>
      </c>
      <c r="H836" s="5">
        <v>19.600000000000001</v>
      </c>
      <c r="I836" s="5">
        <v>8.4</v>
      </c>
    </row>
    <row r="837" spans="1:9" x14ac:dyDescent="0.2">
      <c r="A837" t="s">
        <v>16</v>
      </c>
      <c r="B837" t="s">
        <v>14</v>
      </c>
      <c r="C837" s="4">
        <v>722.8</v>
      </c>
      <c r="D837" t="s">
        <v>10</v>
      </c>
      <c r="E837" s="4">
        <v>1.72</v>
      </c>
      <c r="F837" t="s">
        <v>9</v>
      </c>
      <c r="G837" s="5">
        <v>4.8</v>
      </c>
      <c r="H837" s="5">
        <v>25.3</v>
      </c>
      <c r="I837" s="5">
        <v>17.100000000000001</v>
      </c>
    </row>
    <row r="838" spans="1:9" x14ac:dyDescent="0.2">
      <c r="A838" t="s">
        <v>16</v>
      </c>
      <c r="B838" t="s">
        <v>14</v>
      </c>
      <c r="C838" s="4">
        <v>2056.6</v>
      </c>
      <c r="D838" t="s">
        <v>10</v>
      </c>
      <c r="E838" s="4">
        <v>1.4</v>
      </c>
      <c r="F838" t="s">
        <v>9</v>
      </c>
      <c r="G838" s="5">
        <v>15</v>
      </c>
      <c r="H838" s="5">
        <v>27.1</v>
      </c>
      <c r="I838" s="5">
        <v>17.899999999999999</v>
      </c>
    </row>
    <row r="839" spans="1:9" x14ac:dyDescent="0.2">
      <c r="A839" t="s">
        <v>16</v>
      </c>
      <c r="B839" t="s">
        <v>14</v>
      </c>
      <c r="C839" s="4">
        <v>57.6</v>
      </c>
      <c r="D839" t="s">
        <v>10</v>
      </c>
      <c r="E839" s="4">
        <v>1.23</v>
      </c>
      <c r="F839" t="s">
        <v>9</v>
      </c>
      <c r="G839" s="5">
        <v>0.7</v>
      </c>
      <c r="H839" s="5">
        <v>16.399999999999999</v>
      </c>
      <c r="I839" s="5">
        <v>10.7</v>
      </c>
    </row>
  </sheetData>
  <pageMargins left="0.78740157499999996" right="0.78740157499999996" top="0.984251969" bottom="0.984251969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A3" sqref="A3"/>
    </sheetView>
  </sheetViews>
  <sheetFormatPr defaultRowHeight="12.75" x14ac:dyDescent="0.2"/>
  <cols>
    <col min="1" max="1" width="21.85546875" customWidth="1"/>
    <col min="2" max="2" width="20.140625" bestFit="1" customWidth="1"/>
    <col min="3" max="3" width="11.85546875" bestFit="1" customWidth="1"/>
    <col min="4" max="4" width="11.140625" customWidth="1"/>
    <col min="5" max="5" width="12.28515625" bestFit="1" customWidth="1"/>
    <col min="6" max="6" width="11.85546875" bestFit="1" customWidth="1"/>
    <col min="7" max="7" width="11.7109375" bestFit="1" customWidth="1"/>
    <col min="8" max="8" width="12.28515625" bestFit="1" customWidth="1"/>
    <col min="9" max="9" width="11.85546875" bestFit="1" customWidth="1"/>
    <col min="10" max="10" width="9.7109375" bestFit="1" customWidth="1"/>
    <col min="11" max="11" width="11.140625" bestFit="1" customWidth="1"/>
  </cols>
  <sheetData>
    <row r="3" spans="1:4" x14ac:dyDescent="0.2">
      <c r="A3" s="20" t="s">
        <v>27</v>
      </c>
      <c r="B3" s="20" t="s">
        <v>26</v>
      </c>
    </row>
    <row r="4" spans="1:4" x14ac:dyDescent="0.2">
      <c r="A4" s="20" t="s">
        <v>24</v>
      </c>
      <c r="B4" t="s">
        <v>8</v>
      </c>
      <c r="C4" t="s">
        <v>14</v>
      </c>
      <c r="D4" t="s">
        <v>25</v>
      </c>
    </row>
    <row r="5" spans="1:4" x14ac:dyDescent="0.2">
      <c r="A5" s="21" t="s">
        <v>16</v>
      </c>
      <c r="B5" s="22">
        <v>793.70000000000027</v>
      </c>
      <c r="C5" s="22">
        <v>757.39999999999975</v>
      </c>
      <c r="D5" s="22">
        <v>1551.1</v>
      </c>
    </row>
    <row r="6" spans="1:4" x14ac:dyDescent="0.2">
      <c r="A6" s="21" t="s">
        <v>15</v>
      </c>
      <c r="B6" s="22">
        <v>1157.2999999999993</v>
      </c>
      <c r="C6" s="22">
        <v>464.49999999999983</v>
      </c>
      <c r="D6" s="22">
        <v>1621.799999999999</v>
      </c>
    </row>
    <row r="7" spans="1:4" x14ac:dyDescent="0.2">
      <c r="A7" s="21" t="s">
        <v>7</v>
      </c>
      <c r="B7" s="22">
        <v>1716.0000000000005</v>
      </c>
      <c r="C7" s="22">
        <v>1264.4000000000001</v>
      </c>
      <c r="D7" s="22">
        <v>2980.4000000000005</v>
      </c>
    </row>
    <row r="8" spans="1:4" x14ac:dyDescent="0.2">
      <c r="A8" s="21" t="s">
        <v>25</v>
      </c>
      <c r="B8" s="22">
        <v>3667</v>
      </c>
      <c r="C8" s="22">
        <v>2486.2999999999997</v>
      </c>
      <c r="D8" s="22">
        <v>6153.2999999999993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5"/>
      <pivotSelection pane="bottomRight" showHeader="1" click="1" r:id="rId1">
        <pivotArea type="all" dataOnly="0" outline="0" fieldPosition="0"/>
      </pivotSelection>
    </sheetView>
  </sheetViews>
  <sheetFormatPr defaultRowHeight="12.75" x14ac:dyDescent="0.2"/>
  <cols>
    <col min="1" max="1" width="21.7109375" bestFit="1" customWidth="1"/>
    <col min="2" max="2" width="20.140625" customWidth="1"/>
    <col min="3" max="3" width="4.5703125" customWidth="1"/>
    <col min="4" max="5" width="11.140625" customWidth="1"/>
    <col min="6" max="6" width="11.85546875" customWidth="1"/>
    <col min="7" max="7" width="9.28515625" customWidth="1"/>
    <col min="8" max="8" width="12.28515625" customWidth="1"/>
    <col min="9" max="9" width="9.28515625" customWidth="1"/>
    <col min="10" max="10" width="12.28515625" customWidth="1"/>
    <col min="11" max="11" width="11.85546875" customWidth="1"/>
    <col min="12" max="12" width="9.28515625" customWidth="1"/>
    <col min="13" max="13" width="12.28515625" customWidth="1"/>
    <col min="14" max="14" width="9.28515625" customWidth="1"/>
    <col min="15" max="15" width="12.28515625" customWidth="1"/>
    <col min="16" max="16" width="9.28515625" customWidth="1"/>
    <col min="17" max="17" width="12.28515625" customWidth="1"/>
    <col min="18" max="18" width="9.28515625" customWidth="1"/>
    <col min="19" max="19" width="12.28515625" customWidth="1"/>
    <col min="20" max="20" width="11.85546875" customWidth="1"/>
    <col min="21" max="21" width="9.28515625" customWidth="1"/>
    <col min="22" max="22" width="11.85546875" customWidth="1"/>
    <col min="23" max="23" width="9.28515625" customWidth="1"/>
    <col min="24" max="24" width="12.28515625" customWidth="1"/>
    <col min="25" max="25" width="9.28515625" customWidth="1"/>
    <col min="26" max="26" width="12.28515625" customWidth="1"/>
    <col min="27" max="27" width="9.28515625" customWidth="1"/>
    <col min="28" max="28" width="12.28515625" customWidth="1"/>
    <col min="29" max="29" width="11.85546875" customWidth="1"/>
    <col min="30" max="30" width="9.28515625" customWidth="1"/>
    <col min="31" max="31" width="12.28515625" customWidth="1"/>
    <col min="32" max="32" width="11.85546875" customWidth="1"/>
    <col min="33" max="33" width="9.28515625" customWidth="1"/>
    <col min="34" max="34" width="11.85546875" customWidth="1"/>
    <col min="35" max="35" width="9.28515625" customWidth="1"/>
    <col min="36" max="36" width="11.85546875" customWidth="1"/>
    <col min="37" max="37" width="9.28515625" customWidth="1"/>
    <col min="38" max="38" width="11.85546875" customWidth="1"/>
    <col min="39" max="39" width="9.28515625" customWidth="1"/>
    <col min="40" max="40" width="11.85546875" customWidth="1"/>
    <col min="41" max="41" width="9.28515625" customWidth="1"/>
    <col min="42" max="42" width="12.28515625" customWidth="1"/>
    <col min="43" max="43" width="11.85546875" customWidth="1"/>
    <col min="44" max="44" width="9.28515625" customWidth="1"/>
    <col min="45" max="45" width="12.28515625" customWidth="1"/>
    <col min="46" max="46" width="9.28515625" customWidth="1"/>
    <col min="47" max="47" width="12.28515625" customWidth="1"/>
    <col min="48" max="48" width="9.28515625" customWidth="1"/>
    <col min="49" max="49" width="11.85546875" customWidth="1"/>
    <col min="50" max="50" width="9.28515625" customWidth="1"/>
    <col min="51" max="51" width="11.85546875" customWidth="1"/>
    <col min="52" max="52" width="9.28515625" customWidth="1"/>
    <col min="53" max="53" width="12.28515625" customWidth="1"/>
    <col min="54" max="54" width="9.28515625" customWidth="1"/>
    <col min="55" max="55" width="12.28515625" customWidth="1"/>
    <col min="56" max="56" width="8.7109375" customWidth="1"/>
    <col min="57" max="57" width="11.85546875" customWidth="1"/>
    <col min="58" max="58" width="8.7109375" customWidth="1"/>
    <col min="59" max="59" width="12.28515625" customWidth="1"/>
    <col min="60" max="60" width="8.7109375" customWidth="1"/>
    <col min="61" max="61" width="12.28515625" customWidth="1"/>
    <col min="62" max="62" width="8.7109375" customWidth="1"/>
    <col min="63" max="63" width="11.85546875" customWidth="1"/>
    <col min="64" max="64" width="8.7109375" customWidth="1"/>
    <col min="65" max="65" width="12.28515625" customWidth="1"/>
    <col min="66" max="66" width="11.85546875" customWidth="1"/>
    <col min="67" max="67" width="8.7109375" customWidth="1"/>
    <col min="68" max="68" width="12.28515625" customWidth="1"/>
    <col min="69" max="69" width="8.7109375" customWidth="1"/>
    <col min="70" max="70" width="12.28515625" customWidth="1"/>
    <col min="71" max="71" width="11.85546875" customWidth="1"/>
    <col min="72" max="72" width="8.7109375" customWidth="1"/>
    <col min="73" max="73" width="12.28515625" customWidth="1"/>
    <col min="74" max="74" width="8.7109375" customWidth="1"/>
    <col min="75" max="75" width="12.28515625" customWidth="1"/>
    <col min="76" max="76" width="11.85546875" customWidth="1"/>
    <col min="77" max="77" width="8.7109375" customWidth="1"/>
    <col min="78" max="78" width="12.28515625" customWidth="1"/>
    <col min="79" max="79" width="11.85546875" customWidth="1"/>
    <col min="80" max="80" width="8.7109375" customWidth="1"/>
    <col min="81" max="81" width="12.28515625" customWidth="1"/>
    <col min="82" max="82" width="11.85546875" customWidth="1"/>
    <col min="83" max="83" width="8.7109375" customWidth="1"/>
    <col min="84" max="84" width="12.28515625" customWidth="1"/>
    <col min="85" max="85" width="11.85546875" customWidth="1"/>
    <col min="86" max="86" width="8.7109375" customWidth="1"/>
    <col min="87" max="87" width="12.28515625" customWidth="1"/>
    <col min="88" max="88" width="11.85546875" customWidth="1"/>
    <col min="89" max="89" width="8.7109375" customWidth="1"/>
    <col min="90" max="90" width="12.28515625" customWidth="1"/>
    <col min="91" max="91" width="8.7109375" customWidth="1"/>
    <col min="92" max="92" width="12.28515625" customWidth="1"/>
    <col min="93" max="93" width="8.7109375" customWidth="1"/>
    <col min="94" max="94" width="12.28515625" customWidth="1"/>
    <col min="95" max="95" width="11.85546875" customWidth="1"/>
    <col min="96" max="96" width="8.7109375" customWidth="1"/>
    <col min="97" max="97" width="12.28515625" customWidth="1"/>
    <col min="98" max="98" width="11.85546875" customWidth="1"/>
    <col min="99" max="99" width="8.7109375" customWidth="1"/>
    <col min="100" max="100" width="12.28515625" customWidth="1"/>
    <col min="101" max="101" width="11.85546875" customWidth="1"/>
    <col min="102" max="102" width="8.7109375" customWidth="1"/>
    <col min="103" max="103" width="12.28515625" customWidth="1"/>
    <col min="104" max="104" width="8.7109375" customWidth="1"/>
    <col min="105" max="105" width="12.28515625" customWidth="1"/>
    <col min="106" max="106" width="11.85546875" customWidth="1"/>
    <col min="107" max="107" width="8.7109375" customWidth="1"/>
    <col min="108" max="108" width="12.28515625" customWidth="1"/>
    <col min="109" max="109" width="11.85546875" customWidth="1"/>
    <col min="110" max="110" width="8.7109375" customWidth="1"/>
    <col min="111" max="111" width="12.28515625" customWidth="1"/>
    <col min="112" max="112" width="8.7109375" customWidth="1"/>
    <col min="113" max="113" width="11.85546875" customWidth="1"/>
    <col min="114" max="114" width="8.7109375" customWidth="1"/>
    <col min="115" max="115" width="12.28515625" customWidth="1"/>
    <col min="116" max="116" width="11.85546875" customWidth="1"/>
    <col min="117" max="117" width="8.7109375" customWidth="1"/>
    <col min="118" max="118" width="12.28515625" customWidth="1"/>
    <col min="119" max="119" width="11.85546875" customWidth="1"/>
    <col min="120" max="120" width="8.7109375" customWidth="1"/>
    <col min="121" max="121" width="11.85546875" customWidth="1"/>
    <col min="122" max="122" width="8.7109375" customWidth="1"/>
    <col min="123" max="123" width="12.28515625" customWidth="1"/>
    <col min="124" max="124" width="11.85546875" customWidth="1"/>
    <col min="125" max="125" width="8.7109375" customWidth="1"/>
    <col min="126" max="126" width="12.28515625" customWidth="1"/>
    <col min="127" max="127" width="11.85546875" customWidth="1"/>
    <col min="128" max="128" width="8.7109375" customWidth="1"/>
    <col min="129" max="129" width="12.28515625" customWidth="1"/>
    <col min="130" max="130" width="11.85546875" customWidth="1"/>
    <col min="131" max="131" width="8.7109375" customWidth="1"/>
    <col min="132" max="132" width="12.28515625" customWidth="1"/>
    <col min="133" max="133" width="11.85546875" customWidth="1"/>
    <col min="134" max="134" width="8.7109375" customWidth="1"/>
    <col min="135" max="135" width="12.28515625" customWidth="1"/>
    <col min="136" max="136" width="11.85546875" customWidth="1"/>
    <col min="137" max="137" width="8.7109375" customWidth="1"/>
    <col min="138" max="138" width="12.28515625" customWidth="1"/>
    <col min="139" max="139" width="11.85546875" customWidth="1"/>
    <col min="140" max="140" width="8.7109375" customWidth="1"/>
    <col min="141" max="141" width="12.28515625" customWidth="1"/>
    <col min="142" max="142" width="11.85546875" customWidth="1"/>
    <col min="143" max="143" width="8.7109375" customWidth="1"/>
    <col min="144" max="144" width="12.28515625" customWidth="1"/>
    <col min="145" max="145" width="11.85546875" customWidth="1"/>
    <col min="146" max="146" width="8.7109375" customWidth="1"/>
    <col min="147" max="147" width="12.28515625" customWidth="1"/>
    <col min="148" max="148" width="11.85546875" customWidth="1"/>
    <col min="149" max="149" width="8.7109375" customWidth="1"/>
    <col min="150" max="150" width="12.28515625" customWidth="1"/>
    <col min="151" max="151" width="11.85546875" customWidth="1"/>
    <col min="152" max="152" width="8.7109375" customWidth="1"/>
    <col min="153" max="153" width="12.28515625" customWidth="1"/>
    <col min="154" max="154" width="11.85546875" customWidth="1"/>
    <col min="155" max="155" width="8.7109375" customWidth="1"/>
    <col min="156" max="156" width="12.28515625" customWidth="1"/>
    <col min="157" max="157" width="11.85546875" customWidth="1"/>
    <col min="158" max="158" width="8.7109375" customWidth="1"/>
    <col min="159" max="159" width="12.28515625" customWidth="1"/>
    <col min="160" max="160" width="11.85546875" customWidth="1"/>
    <col min="161" max="161" width="8.7109375" customWidth="1"/>
    <col min="162" max="162" width="12.28515625" customWidth="1"/>
    <col min="163" max="163" width="11.85546875" customWidth="1"/>
    <col min="164" max="164" width="8.7109375" customWidth="1"/>
    <col min="165" max="165" width="12.28515625" customWidth="1"/>
    <col min="166" max="166" width="11.85546875" customWidth="1"/>
    <col min="167" max="167" width="8.7109375" customWidth="1"/>
    <col min="168" max="168" width="12.28515625" customWidth="1"/>
    <col min="169" max="169" width="11.85546875" customWidth="1"/>
    <col min="170" max="170" width="8.7109375" customWidth="1"/>
    <col min="171" max="171" width="12.28515625" customWidth="1"/>
    <col min="172" max="172" width="11.85546875" customWidth="1"/>
    <col min="173" max="173" width="8.7109375" customWidth="1"/>
    <col min="174" max="174" width="12.28515625" customWidth="1"/>
    <col min="175" max="175" width="11.85546875" customWidth="1"/>
    <col min="176" max="176" width="8.7109375" customWidth="1"/>
    <col min="177" max="177" width="12.28515625" customWidth="1"/>
    <col min="178" max="178" width="11.85546875" customWidth="1"/>
    <col min="179" max="179" width="8.7109375" customWidth="1"/>
    <col min="180" max="180" width="12.28515625" customWidth="1"/>
    <col min="181" max="181" width="11.85546875" customWidth="1"/>
    <col min="182" max="182" width="8.7109375" customWidth="1"/>
    <col min="183" max="183" width="12.28515625" customWidth="1"/>
    <col min="184" max="184" width="11.85546875" customWidth="1"/>
    <col min="185" max="185" width="8.7109375" customWidth="1"/>
    <col min="186" max="186" width="12.28515625" customWidth="1"/>
    <col min="187" max="187" width="11.85546875" customWidth="1"/>
    <col min="188" max="188" width="8.7109375" customWidth="1"/>
    <col min="189" max="189" width="12.28515625" customWidth="1"/>
    <col min="190" max="190" width="11.85546875" customWidth="1"/>
    <col min="191" max="191" width="8.7109375" customWidth="1"/>
    <col min="192" max="192" width="12.28515625" customWidth="1"/>
    <col min="193" max="193" width="11.85546875" customWidth="1"/>
    <col min="194" max="194" width="8.7109375" customWidth="1"/>
    <col min="195" max="195" width="12.28515625" customWidth="1"/>
    <col min="196" max="196" width="11.85546875" customWidth="1"/>
    <col min="197" max="197" width="8.7109375" customWidth="1"/>
    <col min="198" max="198" width="12.28515625" customWidth="1"/>
    <col min="199" max="199" width="11.85546875" customWidth="1"/>
    <col min="200" max="200" width="8.7109375" customWidth="1"/>
    <col min="201" max="201" width="12.28515625" customWidth="1"/>
    <col min="202" max="202" width="11.85546875" customWidth="1"/>
    <col min="203" max="203" width="8.7109375" customWidth="1"/>
    <col min="204" max="204" width="12.28515625" bestFit="1" customWidth="1"/>
    <col min="205" max="205" width="11.85546875" bestFit="1" customWidth="1"/>
    <col min="206" max="206" width="8.7109375" customWidth="1"/>
    <col min="207" max="207" width="12.28515625" bestFit="1" customWidth="1"/>
    <col min="208" max="208" width="11.85546875" bestFit="1" customWidth="1"/>
    <col min="209" max="209" width="8.7109375" customWidth="1"/>
    <col min="210" max="210" width="12.28515625" bestFit="1" customWidth="1"/>
    <col min="211" max="211" width="11.85546875" bestFit="1" customWidth="1"/>
    <col min="212" max="212" width="8.7109375" customWidth="1"/>
    <col min="213" max="213" width="12.28515625" bestFit="1" customWidth="1"/>
    <col min="214" max="214" width="11.85546875" bestFit="1" customWidth="1"/>
    <col min="215" max="215" width="8.7109375" customWidth="1"/>
    <col min="216" max="216" width="12.28515625" bestFit="1" customWidth="1"/>
    <col min="217" max="217" width="11.85546875" bestFit="1" customWidth="1"/>
    <col min="218" max="218" width="8.7109375" customWidth="1"/>
    <col min="219" max="219" width="12.28515625" bestFit="1" customWidth="1"/>
    <col min="220" max="220" width="11.85546875" bestFit="1" customWidth="1"/>
    <col min="221" max="221" width="8.7109375" customWidth="1"/>
    <col min="222" max="222" width="12.28515625" bestFit="1" customWidth="1"/>
    <col min="223" max="223" width="11.85546875" bestFit="1" customWidth="1"/>
    <col min="224" max="224" width="8.7109375" customWidth="1"/>
    <col min="225" max="225" width="12.28515625" bestFit="1" customWidth="1"/>
    <col min="226" max="226" width="11.85546875" bestFit="1" customWidth="1"/>
    <col min="227" max="227" width="8.7109375" customWidth="1"/>
    <col min="228" max="228" width="12.28515625" bestFit="1" customWidth="1"/>
    <col min="229" max="229" width="11.85546875" bestFit="1" customWidth="1"/>
    <col min="230" max="230" width="8.7109375" customWidth="1"/>
    <col min="231" max="231" width="12.28515625" bestFit="1" customWidth="1"/>
    <col min="232" max="232" width="11.85546875" bestFit="1" customWidth="1"/>
    <col min="233" max="233" width="8.7109375" customWidth="1"/>
    <col min="234" max="234" width="12.28515625" bestFit="1" customWidth="1"/>
    <col min="235" max="235" width="11.85546875" bestFit="1" customWidth="1"/>
    <col min="236" max="236" width="8.7109375" customWidth="1"/>
    <col min="237" max="237" width="12.28515625" bestFit="1" customWidth="1"/>
    <col min="238" max="238" width="11.85546875" bestFit="1" customWidth="1"/>
    <col min="239" max="239" width="8.7109375" customWidth="1"/>
    <col min="240" max="240" width="12.28515625" bestFit="1" customWidth="1"/>
    <col min="241" max="241" width="11.85546875" bestFit="1" customWidth="1"/>
    <col min="242" max="242" width="8.7109375" customWidth="1"/>
    <col min="243" max="243" width="12.28515625" bestFit="1" customWidth="1"/>
    <col min="244" max="244" width="11.85546875" bestFit="1" customWidth="1"/>
    <col min="245" max="245" width="8.7109375" customWidth="1"/>
    <col min="246" max="246" width="12.28515625" bestFit="1" customWidth="1"/>
    <col min="247" max="247" width="11.85546875" bestFit="1" customWidth="1"/>
    <col min="248" max="248" width="8.7109375" customWidth="1"/>
    <col min="249" max="249" width="12.28515625" bestFit="1" customWidth="1"/>
    <col min="250" max="250" width="11.85546875" bestFit="1" customWidth="1"/>
    <col min="251" max="251" width="8.7109375" customWidth="1"/>
    <col min="252" max="252" width="12.28515625" bestFit="1" customWidth="1"/>
    <col min="253" max="253" width="11.85546875" bestFit="1" customWidth="1"/>
    <col min="254" max="254" width="8.7109375" customWidth="1"/>
    <col min="255" max="255" width="12.28515625" bestFit="1" customWidth="1"/>
    <col min="256" max="256" width="11.85546875" bestFit="1" customWidth="1"/>
    <col min="257" max="257" width="8.7109375" customWidth="1"/>
    <col min="258" max="258" width="12.28515625" bestFit="1" customWidth="1"/>
    <col min="259" max="259" width="11.85546875" bestFit="1" customWidth="1"/>
    <col min="260" max="260" width="8.7109375" customWidth="1"/>
    <col min="261" max="261" width="12.28515625" bestFit="1" customWidth="1"/>
    <col min="262" max="262" width="11.85546875" bestFit="1" customWidth="1"/>
    <col min="263" max="263" width="8.7109375" customWidth="1"/>
    <col min="264" max="264" width="12.28515625" bestFit="1" customWidth="1"/>
    <col min="265" max="265" width="11.85546875" bestFit="1" customWidth="1"/>
    <col min="266" max="266" width="8.7109375" customWidth="1"/>
    <col min="267" max="267" width="12.28515625" bestFit="1" customWidth="1"/>
    <col min="268" max="268" width="11.85546875" bestFit="1" customWidth="1"/>
    <col min="269" max="269" width="8.7109375" customWidth="1"/>
    <col min="270" max="270" width="12.28515625" bestFit="1" customWidth="1"/>
    <col min="271" max="271" width="11.85546875" bestFit="1" customWidth="1"/>
    <col min="272" max="272" width="8.7109375" customWidth="1"/>
    <col min="273" max="273" width="12.28515625" bestFit="1" customWidth="1"/>
    <col min="274" max="274" width="11.85546875" bestFit="1" customWidth="1"/>
    <col min="275" max="275" width="8.7109375" customWidth="1"/>
    <col min="276" max="276" width="12.28515625" bestFit="1" customWidth="1"/>
    <col min="277" max="277" width="11.85546875" bestFit="1" customWidth="1"/>
    <col min="278" max="278" width="8.7109375" customWidth="1"/>
    <col min="279" max="279" width="12.28515625" bestFit="1" customWidth="1"/>
    <col min="280" max="280" width="11.85546875" bestFit="1" customWidth="1"/>
    <col min="281" max="281" width="8.7109375" customWidth="1"/>
    <col min="282" max="282" width="12.28515625" bestFit="1" customWidth="1"/>
    <col min="283" max="283" width="11.85546875" bestFit="1" customWidth="1"/>
    <col min="284" max="284" width="8.7109375" customWidth="1"/>
    <col min="285" max="285" width="12.28515625" bestFit="1" customWidth="1"/>
    <col min="286" max="286" width="11.85546875" bestFit="1" customWidth="1"/>
    <col min="287" max="287" width="8.7109375" customWidth="1"/>
    <col min="288" max="288" width="12.28515625" bestFit="1" customWidth="1"/>
    <col min="289" max="289" width="11.85546875" bestFit="1" customWidth="1"/>
    <col min="290" max="290" width="8.7109375" customWidth="1"/>
    <col min="291" max="291" width="12.28515625" bestFit="1" customWidth="1"/>
    <col min="292" max="292" width="11.85546875" bestFit="1" customWidth="1"/>
    <col min="293" max="293" width="8.7109375" customWidth="1"/>
    <col min="294" max="294" width="12.28515625" bestFit="1" customWidth="1"/>
    <col min="295" max="295" width="11.85546875" bestFit="1" customWidth="1"/>
    <col min="296" max="296" width="8.7109375" customWidth="1"/>
    <col min="297" max="297" width="12.28515625" bestFit="1" customWidth="1"/>
    <col min="298" max="298" width="11.85546875" bestFit="1" customWidth="1"/>
    <col min="299" max="299" width="8.7109375" customWidth="1"/>
    <col min="300" max="300" width="12.28515625" bestFit="1" customWidth="1"/>
    <col min="301" max="301" width="11.85546875" bestFit="1" customWidth="1"/>
    <col min="302" max="302" width="8.7109375" customWidth="1"/>
    <col min="303" max="303" width="12.28515625" bestFit="1" customWidth="1"/>
    <col min="304" max="304" width="11.85546875" bestFit="1" customWidth="1"/>
    <col min="305" max="305" width="8.7109375" customWidth="1"/>
    <col min="306" max="306" width="12.28515625" bestFit="1" customWidth="1"/>
    <col min="307" max="307" width="11.85546875" bestFit="1" customWidth="1"/>
    <col min="308" max="308" width="8.7109375" customWidth="1"/>
    <col min="309" max="309" width="12.28515625" bestFit="1" customWidth="1"/>
    <col min="310" max="310" width="11.85546875" bestFit="1" customWidth="1"/>
    <col min="311" max="311" width="8.7109375" customWidth="1"/>
    <col min="312" max="312" width="12.28515625" bestFit="1" customWidth="1"/>
    <col min="313" max="313" width="11.85546875" bestFit="1" customWidth="1"/>
    <col min="314" max="314" width="8.7109375" customWidth="1"/>
    <col min="315" max="315" width="12.28515625" bestFit="1" customWidth="1"/>
    <col min="316" max="316" width="11.85546875" bestFit="1" customWidth="1"/>
    <col min="317" max="317" width="8.7109375" customWidth="1"/>
    <col min="318" max="318" width="12.28515625" bestFit="1" customWidth="1"/>
    <col min="319" max="319" width="11.85546875" bestFit="1" customWidth="1"/>
    <col min="320" max="320" width="8.7109375" customWidth="1"/>
    <col min="321" max="321" width="12.28515625" bestFit="1" customWidth="1"/>
    <col min="322" max="322" width="11.85546875" bestFit="1" customWidth="1"/>
    <col min="323" max="323" width="8.7109375" customWidth="1"/>
    <col min="324" max="324" width="12.28515625" bestFit="1" customWidth="1"/>
    <col min="325" max="325" width="8.7109375" customWidth="1"/>
    <col min="326" max="326" width="12.28515625" bestFit="1" customWidth="1"/>
    <col min="327" max="327" width="11.85546875" bestFit="1" customWidth="1"/>
    <col min="328" max="328" width="8.7109375" customWidth="1"/>
    <col min="329" max="329" width="12.28515625" bestFit="1" customWidth="1"/>
    <col min="330" max="330" width="11.85546875" bestFit="1" customWidth="1"/>
    <col min="331" max="331" width="8.7109375" customWidth="1"/>
    <col min="332" max="332" width="12.28515625" bestFit="1" customWidth="1"/>
    <col min="333" max="333" width="11.85546875" bestFit="1" customWidth="1"/>
    <col min="334" max="334" width="8.7109375" customWidth="1"/>
    <col min="335" max="335" width="12.28515625" bestFit="1" customWidth="1"/>
    <col min="336" max="336" width="11.85546875" bestFit="1" customWidth="1"/>
    <col min="337" max="337" width="9.7109375" bestFit="1" customWidth="1"/>
    <col min="338" max="338" width="12.28515625" bestFit="1" customWidth="1"/>
    <col min="339" max="339" width="11.85546875" bestFit="1" customWidth="1"/>
    <col min="340" max="340" width="9.7109375" bestFit="1" customWidth="1"/>
    <col min="341" max="341" width="12.28515625" bestFit="1" customWidth="1"/>
    <col min="342" max="342" width="11.85546875" bestFit="1" customWidth="1"/>
    <col min="343" max="343" width="9.7109375" bestFit="1" customWidth="1"/>
    <col min="344" max="344" width="12.28515625" bestFit="1" customWidth="1"/>
    <col min="345" max="345" width="11.85546875" bestFit="1" customWidth="1"/>
    <col min="346" max="346" width="9.7109375" bestFit="1" customWidth="1"/>
    <col min="347" max="347" width="12.28515625" bestFit="1" customWidth="1"/>
    <col min="348" max="348" width="11.85546875" bestFit="1" customWidth="1"/>
    <col min="349" max="349" width="9.7109375" bestFit="1" customWidth="1"/>
    <col min="350" max="350" width="12.28515625" bestFit="1" customWidth="1"/>
    <col min="351" max="351" width="11.85546875" bestFit="1" customWidth="1"/>
    <col min="352" max="352" width="9.7109375" bestFit="1" customWidth="1"/>
    <col min="353" max="353" width="12.28515625" bestFit="1" customWidth="1"/>
    <col min="354" max="354" width="11.85546875" bestFit="1" customWidth="1"/>
    <col min="355" max="355" width="9.7109375" bestFit="1" customWidth="1"/>
    <col min="356" max="356" width="12.28515625" bestFit="1" customWidth="1"/>
    <col min="357" max="357" width="11.85546875" bestFit="1" customWidth="1"/>
    <col min="358" max="358" width="9.7109375" bestFit="1" customWidth="1"/>
    <col min="359" max="359" width="12.28515625" bestFit="1" customWidth="1"/>
    <col min="360" max="360" width="11.85546875" bestFit="1" customWidth="1"/>
    <col min="361" max="361" width="9.7109375" bestFit="1" customWidth="1"/>
    <col min="362" max="362" width="12.28515625" bestFit="1" customWidth="1"/>
    <col min="363" max="363" width="11.85546875" bestFit="1" customWidth="1"/>
    <col min="364" max="364" width="9.7109375" bestFit="1" customWidth="1"/>
    <col min="365" max="365" width="12.28515625" bestFit="1" customWidth="1"/>
    <col min="366" max="366" width="9.7109375" bestFit="1" customWidth="1"/>
    <col min="367" max="367" width="12.28515625" bestFit="1" customWidth="1"/>
    <col min="368" max="368" width="11.85546875" bestFit="1" customWidth="1"/>
    <col min="369" max="369" width="9.7109375" bestFit="1" customWidth="1"/>
    <col min="370" max="370" width="12.28515625" bestFit="1" customWidth="1"/>
    <col min="371" max="371" width="9.7109375" bestFit="1" customWidth="1"/>
    <col min="372" max="372" width="12.28515625" bestFit="1" customWidth="1"/>
    <col min="373" max="373" width="11.85546875" bestFit="1" customWidth="1"/>
    <col min="374" max="374" width="9.7109375" bestFit="1" customWidth="1"/>
    <col min="375" max="375" width="12.28515625" bestFit="1" customWidth="1"/>
    <col min="376" max="376" width="11.85546875" bestFit="1" customWidth="1"/>
    <col min="377" max="377" width="9.7109375" bestFit="1" customWidth="1"/>
    <col min="378" max="378" width="12.28515625" bestFit="1" customWidth="1"/>
    <col min="379" max="379" width="11.85546875" bestFit="1" customWidth="1"/>
    <col min="380" max="380" width="9.7109375" bestFit="1" customWidth="1"/>
    <col min="381" max="381" width="12.28515625" bestFit="1" customWidth="1"/>
    <col min="382" max="382" width="9.7109375" bestFit="1" customWidth="1"/>
    <col min="383" max="383" width="11.85546875" bestFit="1" customWidth="1"/>
    <col min="384" max="384" width="9.7109375" bestFit="1" customWidth="1"/>
    <col min="385" max="385" width="12.28515625" bestFit="1" customWidth="1"/>
    <col min="386" max="386" width="11.85546875" bestFit="1" customWidth="1"/>
    <col min="387" max="387" width="9.7109375" bestFit="1" customWidth="1"/>
    <col min="388" max="388" width="12.28515625" bestFit="1" customWidth="1"/>
    <col min="389" max="389" width="11.85546875" bestFit="1" customWidth="1"/>
    <col min="390" max="390" width="9.7109375" bestFit="1" customWidth="1"/>
    <col min="391" max="391" width="12.28515625" bestFit="1" customWidth="1"/>
    <col min="392" max="392" width="9.7109375" bestFit="1" customWidth="1"/>
    <col min="393" max="393" width="11.85546875" bestFit="1" customWidth="1"/>
    <col min="394" max="394" width="9.7109375" bestFit="1" customWidth="1"/>
    <col min="395" max="395" width="12.28515625" bestFit="1" customWidth="1"/>
    <col min="396" max="396" width="11.85546875" bestFit="1" customWidth="1"/>
    <col min="397" max="397" width="9.7109375" bestFit="1" customWidth="1"/>
    <col min="398" max="398" width="12.28515625" bestFit="1" customWidth="1"/>
    <col min="399" max="399" width="11.85546875" bestFit="1" customWidth="1"/>
    <col min="400" max="400" width="9.7109375" bestFit="1" customWidth="1"/>
    <col min="401" max="401" width="12.28515625" bestFit="1" customWidth="1"/>
    <col min="402" max="402" width="11.85546875" bestFit="1" customWidth="1"/>
    <col min="403" max="403" width="9.7109375" bestFit="1" customWidth="1"/>
    <col min="404" max="404" width="12.28515625" bestFit="1" customWidth="1"/>
    <col min="405" max="405" width="11.85546875" bestFit="1" customWidth="1"/>
    <col min="406" max="406" width="9.7109375" bestFit="1" customWidth="1"/>
    <col min="407" max="407" width="11.85546875" bestFit="1" customWidth="1"/>
    <col min="408" max="408" width="9.7109375" bestFit="1" customWidth="1"/>
    <col min="409" max="409" width="12.28515625" bestFit="1" customWidth="1"/>
    <col min="410" max="410" width="9.7109375" bestFit="1" customWidth="1"/>
    <col min="411" max="411" width="12.28515625" bestFit="1" customWidth="1"/>
    <col min="412" max="412" width="9.7109375" bestFit="1" customWidth="1"/>
    <col min="413" max="413" width="12.28515625" bestFit="1" customWidth="1"/>
    <col min="414" max="414" width="11.85546875" bestFit="1" customWidth="1"/>
    <col min="415" max="415" width="9.7109375" bestFit="1" customWidth="1"/>
    <col min="416" max="416" width="12.28515625" bestFit="1" customWidth="1"/>
    <col min="417" max="417" width="9.7109375" bestFit="1" customWidth="1"/>
    <col min="418" max="418" width="12.28515625" bestFit="1" customWidth="1"/>
    <col min="419" max="419" width="9.7109375" bestFit="1" customWidth="1"/>
    <col min="420" max="420" width="12.28515625" bestFit="1" customWidth="1"/>
    <col min="421" max="421" width="11.85546875" bestFit="1" customWidth="1"/>
    <col min="422" max="422" width="9.7109375" bestFit="1" customWidth="1"/>
    <col min="423" max="423" width="12.28515625" bestFit="1" customWidth="1"/>
    <col min="424" max="424" width="11.85546875" bestFit="1" customWidth="1"/>
    <col min="425" max="425" width="9.7109375" bestFit="1" customWidth="1"/>
    <col min="426" max="426" width="12.28515625" bestFit="1" customWidth="1"/>
    <col min="427" max="427" width="9.7109375" bestFit="1" customWidth="1"/>
    <col min="428" max="428" width="12.28515625" bestFit="1" customWidth="1"/>
    <col min="429" max="429" width="9.7109375" bestFit="1" customWidth="1"/>
    <col min="430" max="430" width="12.28515625" bestFit="1" customWidth="1"/>
    <col min="431" max="431" width="9.7109375" bestFit="1" customWidth="1"/>
    <col min="432" max="432" width="12.28515625" bestFit="1" customWidth="1"/>
    <col min="433" max="433" width="9.7109375" bestFit="1" customWidth="1"/>
    <col min="434" max="434" width="11.85546875" bestFit="1" customWidth="1"/>
    <col min="435" max="435" width="9.7109375" bestFit="1" customWidth="1"/>
    <col min="436" max="436" width="12.28515625" bestFit="1" customWidth="1"/>
    <col min="437" max="437" width="9.7109375" bestFit="1" customWidth="1"/>
    <col min="438" max="438" width="12.28515625" bestFit="1" customWidth="1"/>
    <col min="439" max="439" width="9.7109375" bestFit="1" customWidth="1"/>
    <col min="440" max="440" width="11.85546875" bestFit="1" customWidth="1"/>
    <col min="441" max="441" width="9.7109375" bestFit="1" customWidth="1"/>
    <col min="442" max="442" width="12.28515625" bestFit="1" customWidth="1"/>
    <col min="443" max="443" width="9.7109375" bestFit="1" customWidth="1"/>
    <col min="444" max="444" width="12.28515625" bestFit="1" customWidth="1"/>
    <col min="445" max="445" width="11.85546875" bestFit="1" customWidth="1"/>
    <col min="446" max="446" width="9.7109375" bestFit="1" customWidth="1"/>
    <col min="447" max="447" width="12.28515625" bestFit="1" customWidth="1"/>
    <col min="448" max="448" width="11.85546875" bestFit="1" customWidth="1"/>
    <col min="449" max="449" width="9.7109375" bestFit="1" customWidth="1"/>
    <col min="450" max="450" width="12.28515625" bestFit="1" customWidth="1"/>
    <col min="451" max="451" width="9.7109375" bestFit="1" customWidth="1"/>
    <col min="452" max="452" width="12.28515625" bestFit="1" customWidth="1"/>
    <col min="453" max="453" width="9.7109375" bestFit="1" customWidth="1"/>
    <col min="454" max="454" width="12.28515625" bestFit="1" customWidth="1"/>
    <col min="455" max="455" width="9.7109375" bestFit="1" customWidth="1"/>
    <col min="456" max="456" width="12.28515625" bestFit="1" customWidth="1"/>
    <col min="457" max="457" width="11.85546875" bestFit="1" customWidth="1"/>
    <col min="458" max="458" width="9.7109375" bestFit="1" customWidth="1"/>
    <col min="459" max="459" width="12.28515625" bestFit="1" customWidth="1"/>
    <col min="460" max="460" width="9.7109375" bestFit="1" customWidth="1"/>
    <col min="461" max="461" width="12.28515625" bestFit="1" customWidth="1"/>
    <col min="462" max="462" width="9.7109375" bestFit="1" customWidth="1"/>
    <col min="463" max="463" width="12.28515625" bestFit="1" customWidth="1"/>
    <col min="464" max="464" width="9.7109375" bestFit="1" customWidth="1"/>
    <col min="465" max="465" width="12.28515625" bestFit="1" customWidth="1"/>
    <col min="466" max="466" width="9.7109375" bestFit="1" customWidth="1"/>
    <col min="467" max="467" width="12.28515625" bestFit="1" customWidth="1"/>
    <col min="468" max="468" width="11.85546875" bestFit="1" customWidth="1"/>
    <col min="469" max="469" width="9.7109375" bestFit="1" customWidth="1"/>
    <col min="470" max="470" width="12.28515625" bestFit="1" customWidth="1"/>
    <col min="471" max="471" width="9.7109375" bestFit="1" customWidth="1"/>
    <col min="472" max="472" width="12.28515625" bestFit="1" customWidth="1"/>
    <col min="473" max="473" width="9.7109375" bestFit="1" customWidth="1"/>
    <col min="474" max="474" width="12.28515625" bestFit="1" customWidth="1"/>
    <col min="475" max="475" width="11.85546875" bestFit="1" customWidth="1"/>
    <col min="476" max="476" width="9.7109375" bestFit="1" customWidth="1"/>
    <col min="477" max="477" width="12.28515625" bestFit="1" customWidth="1"/>
    <col min="478" max="478" width="11.85546875" bestFit="1" customWidth="1"/>
    <col min="479" max="479" width="9.7109375" bestFit="1" customWidth="1"/>
    <col min="480" max="480" width="11.85546875" bestFit="1" customWidth="1"/>
    <col min="481" max="481" width="9.7109375" bestFit="1" customWidth="1"/>
    <col min="482" max="482" width="12.28515625" bestFit="1" customWidth="1"/>
    <col min="483" max="483" width="11.85546875" bestFit="1" customWidth="1"/>
    <col min="484" max="484" width="9.7109375" bestFit="1" customWidth="1"/>
    <col min="485" max="485" width="12.28515625" bestFit="1" customWidth="1"/>
    <col min="486" max="486" width="9.7109375" bestFit="1" customWidth="1"/>
    <col min="487" max="487" width="11.85546875" bestFit="1" customWidth="1"/>
    <col min="488" max="488" width="9.7109375" bestFit="1" customWidth="1"/>
    <col min="489" max="489" width="12.28515625" bestFit="1" customWidth="1"/>
    <col min="490" max="490" width="11.85546875" bestFit="1" customWidth="1"/>
    <col min="491" max="491" width="9.7109375" bestFit="1" customWidth="1"/>
    <col min="492" max="492" width="12.28515625" bestFit="1" customWidth="1"/>
    <col min="493" max="493" width="9.7109375" bestFit="1" customWidth="1"/>
    <col min="494" max="494" width="12.28515625" bestFit="1" customWidth="1"/>
    <col min="495" max="495" width="9.7109375" bestFit="1" customWidth="1"/>
    <col min="496" max="496" width="11.85546875" bestFit="1" customWidth="1"/>
    <col min="497" max="497" width="9.7109375" bestFit="1" customWidth="1"/>
    <col min="498" max="498" width="11.85546875" bestFit="1" customWidth="1"/>
    <col min="499" max="499" width="9.7109375" bestFit="1" customWidth="1"/>
    <col min="500" max="500" width="12.28515625" bestFit="1" customWidth="1"/>
    <col min="501" max="501" width="9.7109375" bestFit="1" customWidth="1"/>
    <col min="502" max="502" width="12.28515625" bestFit="1" customWidth="1"/>
    <col min="503" max="503" width="9.7109375" bestFit="1" customWidth="1"/>
    <col min="504" max="504" width="12.28515625" bestFit="1" customWidth="1"/>
    <col min="505" max="505" width="9.7109375" bestFit="1" customWidth="1"/>
    <col min="506" max="506" width="11.85546875" bestFit="1" customWidth="1"/>
    <col min="507" max="507" width="9.7109375" bestFit="1" customWidth="1"/>
    <col min="508" max="508" width="11.85546875" bestFit="1" customWidth="1"/>
    <col min="509" max="509" width="9.7109375" bestFit="1" customWidth="1"/>
    <col min="510" max="510" width="12.28515625" bestFit="1" customWidth="1"/>
    <col min="511" max="511" width="9.7109375" bestFit="1" customWidth="1"/>
    <col min="512" max="512" width="12.28515625" bestFit="1" customWidth="1"/>
    <col min="513" max="513" width="9.7109375" bestFit="1" customWidth="1"/>
    <col min="514" max="514" width="12.28515625" bestFit="1" customWidth="1"/>
    <col min="515" max="515" width="9.7109375" bestFit="1" customWidth="1"/>
    <col min="516" max="516" width="12.28515625" bestFit="1" customWidth="1"/>
    <col min="517" max="517" width="9.7109375" bestFit="1" customWidth="1"/>
    <col min="518" max="518" width="12.28515625" bestFit="1" customWidth="1"/>
    <col min="519" max="519" width="9.7109375" bestFit="1" customWidth="1"/>
    <col min="520" max="520" width="12.28515625" bestFit="1" customWidth="1"/>
    <col min="521" max="521" width="9.7109375" bestFit="1" customWidth="1"/>
    <col min="522" max="522" width="12.28515625" bestFit="1" customWidth="1"/>
    <col min="523" max="523" width="9.7109375" bestFit="1" customWidth="1"/>
    <col min="524" max="524" width="11.85546875" bestFit="1" customWidth="1"/>
    <col min="525" max="525" width="9.7109375" bestFit="1" customWidth="1"/>
    <col min="526" max="526" width="11.140625" bestFit="1" customWidth="1"/>
  </cols>
  <sheetData>
    <row r="1" spans="1:4" x14ac:dyDescent="0.2">
      <c r="A1" s="20" t="s">
        <v>49</v>
      </c>
      <c r="B1" s="20" t="s">
        <v>26</v>
      </c>
    </row>
    <row r="2" spans="1:4" x14ac:dyDescent="0.2">
      <c r="A2" s="20" t="s">
        <v>24</v>
      </c>
      <c r="B2" t="s">
        <v>10</v>
      </c>
      <c r="C2" t="s">
        <v>13</v>
      </c>
      <c r="D2" t="s">
        <v>25</v>
      </c>
    </row>
    <row r="3" spans="1:4" x14ac:dyDescent="0.2">
      <c r="A3" s="21" t="s">
        <v>16</v>
      </c>
      <c r="B3" s="55">
        <v>159</v>
      </c>
      <c r="C3" s="55">
        <v>70</v>
      </c>
      <c r="D3" s="55">
        <v>229</v>
      </c>
    </row>
    <row r="4" spans="1:4" x14ac:dyDescent="0.2">
      <c r="A4" s="54" t="s">
        <v>11</v>
      </c>
      <c r="B4" s="55">
        <v>70</v>
      </c>
      <c r="C4" s="55">
        <v>34</v>
      </c>
      <c r="D4" s="55">
        <v>104</v>
      </c>
    </row>
    <row r="5" spans="1:4" x14ac:dyDescent="0.2">
      <c r="A5" s="54" t="s">
        <v>12</v>
      </c>
      <c r="B5" s="55">
        <v>56</v>
      </c>
      <c r="C5" s="55">
        <v>24</v>
      </c>
      <c r="D5" s="55">
        <v>80</v>
      </c>
    </row>
    <row r="6" spans="1:4" x14ac:dyDescent="0.2">
      <c r="A6" s="54" t="s">
        <v>9</v>
      </c>
      <c r="B6" s="55">
        <v>33</v>
      </c>
      <c r="C6" s="55">
        <v>12</v>
      </c>
      <c r="D6" s="55">
        <v>45</v>
      </c>
    </row>
    <row r="7" spans="1:4" x14ac:dyDescent="0.2">
      <c r="A7" s="21" t="s">
        <v>7</v>
      </c>
      <c r="B7" s="55">
        <v>263</v>
      </c>
      <c r="C7" s="55">
        <v>180</v>
      </c>
      <c r="D7" s="55">
        <v>443</v>
      </c>
    </row>
    <row r="8" spans="1:4" x14ac:dyDescent="0.2">
      <c r="A8" s="54" t="s">
        <v>11</v>
      </c>
      <c r="B8" s="55">
        <v>90</v>
      </c>
      <c r="C8" s="55">
        <v>63</v>
      </c>
      <c r="D8" s="55">
        <v>153</v>
      </c>
    </row>
    <row r="9" spans="1:4" x14ac:dyDescent="0.2">
      <c r="A9" s="54" t="s">
        <v>12</v>
      </c>
      <c r="B9" s="55">
        <v>75</v>
      </c>
      <c r="C9" s="55">
        <v>52</v>
      </c>
      <c r="D9" s="55">
        <v>127</v>
      </c>
    </row>
    <row r="10" spans="1:4" x14ac:dyDescent="0.2">
      <c r="A10" s="54" t="s">
        <v>9</v>
      </c>
      <c r="B10" s="55">
        <v>98</v>
      </c>
      <c r="C10" s="55">
        <v>65</v>
      </c>
      <c r="D10" s="55">
        <v>163</v>
      </c>
    </row>
    <row r="11" spans="1:4" x14ac:dyDescent="0.2">
      <c r="A11" s="21" t="s">
        <v>15</v>
      </c>
      <c r="B11" s="55">
        <v>99</v>
      </c>
      <c r="C11" s="55">
        <v>67</v>
      </c>
      <c r="D11" s="55">
        <v>166</v>
      </c>
    </row>
    <row r="12" spans="1:4" x14ac:dyDescent="0.2">
      <c r="A12" s="54" t="s">
        <v>11</v>
      </c>
      <c r="B12" s="55">
        <v>47</v>
      </c>
      <c r="C12" s="55">
        <v>42</v>
      </c>
      <c r="D12" s="55">
        <v>89</v>
      </c>
    </row>
    <row r="13" spans="1:4" x14ac:dyDescent="0.2">
      <c r="A13" s="54" t="s">
        <v>12</v>
      </c>
      <c r="B13" s="55">
        <v>31</v>
      </c>
      <c r="C13" s="55">
        <v>9</v>
      </c>
      <c r="D13" s="55">
        <v>40</v>
      </c>
    </row>
    <row r="14" spans="1:4" x14ac:dyDescent="0.2">
      <c r="A14" s="54" t="s">
        <v>9</v>
      </c>
      <c r="B14" s="55">
        <v>21</v>
      </c>
      <c r="C14" s="55">
        <v>16</v>
      </c>
      <c r="D14" s="55">
        <v>37</v>
      </c>
    </row>
    <row r="15" spans="1:4" x14ac:dyDescent="0.2">
      <c r="A15" s="21" t="s">
        <v>25</v>
      </c>
      <c r="B15" s="55">
        <v>521</v>
      </c>
      <c r="C15" s="55">
        <v>317</v>
      </c>
      <c r="D15" s="55">
        <v>838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showGridLines="0" zoomScale="130" zoomScaleNormal="130" workbookViewId="0">
      <selection activeCell="E9" sqref="E9"/>
    </sheetView>
  </sheetViews>
  <sheetFormatPr defaultRowHeight="12.75" x14ac:dyDescent="0.2"/>
  <cols>
    <col min="2" max="2" width="16.42578125" customWidth="1"/>
    <col min="3" max="3" width="11.7109375" customWidth="1"/>
    <col min="4" max="4" width="18.5703125" bestFit="1" customWidth="1"/>
  </cols>
  <sheetData>
    <row r="2" spans="2:4" ht="13.5" thickBot="1" x14ac:dyDescent="0.25">
      <c r="B2" s="8"/>
      <c r="C2" s="8"/>
      <c r="D2" s="8"/>
    </row>
    <row r="3" spans="2:4" ht="13.5" thickBot="1" x14ac:dyDescent="0.25">
      <c r="B3" s="9" t="s">
        <v>19</v>
      </c>
      <c r="C3" s="10" t="s">
        <v>20</v>
      </c>
      <c r="D3" s="10" t="s">
        <v>23</v>
      </c>
    </row>
    <row r="4" spans="2:4" x14ac:dyDescent="0.2">
      <c r="B4" s="7" t="s">
        <v>0</v>
      </c>
      <c r="C4" s="6" t="s">
        <v>21</v>
      </c>
      <c r="D4" t="s">
        <v>7</v>
      </c>
    </row>
    <row r="5" spans="2:4" x14ac:dyDescent="0.2">
      <c r="D5" t="s">
        <v>15</v>
      </c>
    </row>
    <row r="6" spans="2:4" x14ac:dyDescent="0.2">
      <c r="B6" s="11"/>
      <c r="C6" s="11"/>
      <c r="D6" s="11" t="s">
        <v>16</v>
      </c>
    </row>
    <row r="7" spans="2:4" x14ac:dyDescent="0.2">
      <c r="B7" s="7" t="s">
        <v>1</v>
      </c>
      <c r="C7" s="6" t="s">
        <v>21</v>
      </c>
      <c r="D7" t="s">
        <v>8</v>
      </c>
    </row>
    <row r="8" spans="2:4" x14ac:dyDescent="0.2">
      <c r="B8" s="11"/>
      <c r="C8" s="11"/>
      <c r="D8" s="11" t="s">
        <v>14</v>
      </c>
    </row>
    <row r="9" spans="2:4" x14ac:dyDescent="0.2">
      <c r="B9" s="12" t="s">
        <v>2</v>
      </c>
      <c r="C9" s="13" t="s">
        <v>22</v>
      </c>
      <c r="D9" s="14"/>
    </row>
    <row r="10" spans="2:4" x14ac:dyDescent="0.2">
      <c r="B10" s="7" t="s">
        <v>3</v>
      </c>
      <c r="C10" s="6" t="s">
        <v>21</v>
      </c>
      <c r="D10" s="6" t="s">
        <v>13</v>
      </c>
    </row>
    <row r="11" spans="2:4" x14ac:dyDescent="0.2">
      <c r="B11" s="11"/>
      <c r="C11" s="11"/>
      <c r="D11" s="15" t="s">
        <v>10</v>
      </c>
    </row>
    <row r="12" spans="2:4" x14ac:dyDescent="0.2">
      <c r="B12" s="12" t="s">
        <v>4</v>
      </c>
      <c r="C12" s="13" t="s">
        <v>22</v>
      </c>
      <c r="D12" s="14"/>
    </row>
    <row r="13" spans="2:4" x14ac:dyDescent="0.2">
      <c r="B13" s="7" t="s">
        <v>5</v>
      </c>
      <c r="C13" s="6" t="s">
        <v>21</v>
      </c>
      <c r="D13" t="s">
        <v>12</v>
      </c>
    </row>
    <row r="14" spans="2:4" x14ac:dyDescent="0.2">
      <c r="D14" t="s">
        <v>9</v>
      </c>
    </row>
    <row r="15" spans="2:4" x14ac:dyDescent="0.2">
      <c r="B15" s="11"/>
      <c r="C15" s="11"/>
      <c r="D15" s="11" t="s">
        <v>11</v>
      </c>
    </row>
    <row r="16" spans="2:4" x14ac:dyDescent="0.2">
      <c r="B16" s="16" t="s">
        <v>6</v>
      </c>
      <c r="C16" s="13" t="s">
        <v>22</v>
      </c>
      <c r="D16" s="14"/>
    </row>
    <row r="17" spans="2:4" x14ac:dyDescent="0.2">
      <c r="B17" s="16" t="s">
        <v>17</v>
      </c>
      <c r="C17" s="13" t="s">
        <v>22</v>
      </c>
      <c r="D17" s="14"/>
    </row>
    <row r="18" spans="2:4" ht="13.5" thickBot="1" x14ac:dyDescent="0.25">
      <c r="B18" s="17" t="s">
        <v>18</v>
      </c>
      <c r="C18" s="18" t="s">
        <v>22</v>
      </c>
      <c r="D18" s="1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showGridLines="0" zoomScale="90" zoomScaleNormal="90" workbookViewId="0">
      <selection activeCell="I84" sqref="I84"/>
    </sheetView>
  </sheetViews>
  <sheetFormatPr defaultRowHeight="12.75" x14ac:dyDescent="0.2"/>
  <cols>
    <col min="1" max="1" width="4.5703125" bestFit="1" customWidth="1"/>
    <col min="2" max="2" width="17.42578125" customWidth="1"/>
    <col min="3" max="3" width="14.5703125" bestFit="1" customWidth="1"/>
    <col min="4" max="4" width="14.28515625" bestFit="1" customWidth="1"/>
    <col min="5" max="5" width="11.28515625" customWidth="1"/>
    <col min="6" max="7" width="10.28515625" bestFit="1" customWidth="1"/>
    <col min="9" max="9" width="10.28515625" bestFit="1" customWidth="1"/>
    <col min="11" max="11" width="13" bestFit="1" customWidth="1"/>
    <col min="12" max="13" width="14.7109375" bestFit="1" customWidth="1"/>
  </cols>
  <sheetData>
    <row r="1" spans="1:5" x14ac:dyDescent="0.2">
      <c r="A1" s="6" t="s">
        <v>30</v>
      </c>
      <c r="B1" s="21">
        <v>838</v>
      </c>
    </row>
    <row r="3" spans="1:5" ht="13.5" thickBot="1" x14ac:dyDescent="0.25">
      <c r="B3" s="34" t="s">
        <v>39</v>
      </c>
      <c r="C3" s="8"/>
      <c r="D3" s="8"/>
      <c r="E3" s="8"/>
    </row>
    <row r="4" spans="1:5" x14ac:dyDescent="0.2">
      <c r="B4" s="35" t="s">
        <v>0</v>
      </c>
      <c r="C4" s="30" t="s">
        <v>29</v>
      </c>
      <c r="D4" s="30" t="s">
        <v>28</v>
      </c>
      <c r="E4" s="30" t="s">
        <v>31</v>
      </c>
    </row>
    <row r="5" spans="1:5" x14ac:dyDescent="0.2">
      <c r="B5" t="s">
        <v>7</v>
      </c>
      <c r="C5" s="26">
        <f>COUNTIF(Categoria,B5)</f>
        <v>443</v>
      </c>
      <c r="D5" s="27">
        <f>C5/$B$1</f>
        <v>0.52863961813842486</v>
      </c>
      <c r="E5" s="28">
        <f>D5</f>
        <v>0.52863961813842486</v>
      </c>
    </row>
    <row r="6" spans="1:5" x14ac:dyDescent="0.2">
      <c r="B6" t="s">
        <v>15</v>
      </c>
      <c r="C6" s="26">
        <f>COUNTIF(Categoria,B6)</f>
        <v>166</v>
      </c>
      <c r="D6" s="27">
        <f t="shared" ref="D6:D7" si="0">C6/$B$1</f>
        <v>0.19809069212410502</v>
      </c>
      <c r="E6" s="28">
        <f t="shared" ref="E6:E7" si="1">D6</f>
        <v>0.19809069212410502</v>
      </c>
    </row>
    <row r="7" spans="1:5" ht="13.5" thickBot="1" x14ac:dyDescent="0.25">
      <c r="B7" s="8" t="s">
        <v>16</v>
      </c>
      <c r="C7" s="31">
        <f>COUNTIF(Categoria,B7)</f>
        <v>229</v>
      </c>
      <c r="D7" s="32">
        <f t="shared" si="0"/>
        <v>0.27326968973747018</v>
      </c>
      <c r="E7" s="33">
        <f t="shared" si="1"/>
        <v>0.27326968973747018</v>
      </c>
    </row>
    <row r="8" spans="1:5" x14ac:dyDescent="0.2">
      <c r="C8" s="26"/>
      <c r="D8" s="26"/>
      <c r="E8" s="26"/>
    </row>
    <row r="9" spans="1:5" x14ac:dyDescent="0.2">
      <c r="C9" s="26"/>
      <c r="D9" s="26"/>
      <c r="E9" s="26"/>
    </row>
    <row r="10" spans="1:5" x14ac:dyDescent="0.2">
      <c r="C10" s="26"/>
      <c r="D10" s="26"/>
      <c r="E10" s="26"/>
    </row>
    <row r="11" spans="1:5" x14ac:dyDescent="0.2">
      <c r="C11" s="26"/>
      <c r="D11" s="26"/>
      <c r="E11" s="26"/>
    </row>
    <row r="12" spans="1:5" x14ac:dyDescent="0.2">
      <c r="C12" s="26"/>
      <c r="D12" s="26"/>
      <c r="E12" s="26"/>
    </row>
    <row r="13" spans="1:5" x14ac:dyDescent="0.2">
      <c r="C13" s="26"/>
      <c r="D13" s="26"/>
      <c r="E13" s="26"/>
    </row>
    <row r="14" spans="1:5" x14ac:dyDescent="0.2">
      <c r="C14" s="26"/>
      <c r="D14" s="26"/>
      <c r="E14" s="26"/>
    </row>
    <row r="15" spans="1:5" x14ac:dyDescent="0.2">
      <c r="C15" s="26"/>
      <c r="D15" s="26"/>
      <c r="E15" s="26"/>
    </row>
    <row r="16" spans="1:5" x14ac:dyDescent="0.2">
      <c r="C16" s="26"/>
      <c r="D16" s="26"/>
      <c r="E16" s="26"/>
    </row>
    <row r="17" spans="2:5" x14ac:dyDescent="0.2">
      <c r="C17" s="26"/>
      <c r="D17" s="26"/>
      <c r="E17" s="26"/>
    </row>
    <row r="18" spans="2:5" x14ac:dyDescent="0.2">
      <c r="C18" s="26"/>
      <c r="D18" s="26"/>
      <c r="E18" s="26"/>
    </row>
    <row r="19" spans="2:5" ht="13.5" thickBot="1" x14ac:dyDescent="0.25">
      <c r="B19" s="34" t="s">
        <v>40</v>
      </c>
      <c r="C19" s="31"/>
      <c r="D19" s="31"/>
      <c r="E19" s="31"/>
    </row>
    <row r="20" spans="2:5" x14ac:dyDescent="0.2">
      <c r="B20" s="35" t="s">
        <v>1</v>
      </c>
      <c r="C20" s="30" t="s">
        <v>29</v>
      </c>
      <c r="D20" s="30" t="s">
        <v>28</v>
      </c>
      <c r="E20" s="30" t="s">
        <v>31</v>
      </c>
    </row>
    <row r="21" spans="2:5" x14ac:dyDescent="0.2">
      <c r="B21" t="s">
        <v>8</v>
      </c>
      <c r="C21" s="26">
        <f>COUNTIF(Objetivo,B21)</f>
        <v>480</v>
      </c>
      <c r="D21" s="27">
        <f>C21/$B$1</f>
        <v>0.57279236276849643</v>
      </c>
      <c r="E21" s="28">
        <f>D21</f>
        <v>0.57279236276849643</v>
      </c>
    </row>
    <row r="22" spans="2:5" ht="13.5" thickBot="1" x14ac:dyDescent="0.25">
      <c r="B22" s="8" t="s">
        <v>14</v>
      </c>
      <c r="C22" s="31">
        <f>COUNTIF(Objetivo,B22)</f>
        <v>358</v>
      </c>
      <c r="D22" s="32">
        <f>C22/$B$1</f>
        <v>0.42720763723150357</v>
      </c>
      <c r="E22" s="33">
        <f>D22</f>
        <v>0.42720763723150357</v>
      </c>
    </row>
    <row r="23" spans="2:5" x14ac:dyDescent="0.2">
      <c r="C23" s="26"/>
      <c r="D23" s="26"/>
      <c r="E23" s="26"/>
    </row>
    <row r="24" spans="2:5" x14ac:dyDescent="0.2">
      <c r="C24" s="26"/>
      <c r="D24" s="26"/>
      <c r="E24" s="26"/>
    </row>
    <row r="25" spans="2:5" x14ac:dyDescent="0.2">
      <c r="C25" s="26"/>
      <c r="D25" s="26"/>
      <c r="E25" s="26"/>
    </row>
    <row r="26" spans="2:5" x14ac:dyDescent="0.2">
      <c r="C26" s="26"/>
      <c r="D26" s="26"/>
      <c r="E26" s="26"/>
    </row>
    <row r="27" spans="2:5" x14ac:dyDescent="0.2">
      <c r="C27" s="26"/>
      <c r="D27" s="26"/>
      <c r="E27" s="26"/>
    </row>
    <row r="28" spans="2:5" x14ac:dyDescent="0.2">
      <c r="C28" s="26"/>
      <c r="D28" s="26"/>
      <c r="E28" s="26"/>
    </row>
    <row r="29" spans="2:5" x14ac:dyDescent="0.2">
      <c r="C29" s="26"/>
      <c r="D29" s="26"/>
      <c r="E29" s="26"/>
    </row>
    <row r="30" spans="2:5" x14ac:dyDescent="0.2">
      <c r="C30" s="26"/>
      <c r="D30" s="26"/>
      <c r="E30" s="26"/>
    </row>
    <row r="31" spans="2:5" x14ac:dyDescent="0.2">
      <c r="C31" s="26"/>
      <c r="D31" s="26"/>
      <c r="E31" s="26"/>
    </row>
    <row r="32" spans="2:5" x14ac:dyDescent="0.2">
      <c r="C32" s="26"/>
      <c r="D32" s="26"/>
      <c r="E32" s="26"/>
    </row>
    <row r="33" spans="2:9" x14ac:dyDescent="0.2">
      <c r="C33" s="26"/>
      <c r="D33" s="26"/>
      <c r="E33" s="26"/>
    </row>
    <row r="34" spans="2:9" x14ac:dyDescent="0.2">
      <c r="C34" s="26"/>
      <c r="D34" s="26"/>
      <c r="E34" s="26"/>
    </row>
    <row r="35" spans="2:9" ht="13.5" thickBot="1" x14ac:dyDescent="0.25">
      <c r="B35" s="43"/>
      <c r="C35" s="44"/>
      <c r="D35" s="44"/>
      <c r="E35" s="44"/>
      <c r="F35" s="45"/>
      <c r="G35" s="43"/>
      <c r="H35" s="8"/>
      <c r="I35" s="8"/>
    </row>
    <row r="36" spans="2:9" ht="13.5" thickBot="1" x14ac:dyDescent="0.25">
      <c r="B36" s="34" t="s">
        <v>44</v>
      </c>
      <c r="C36" s="31"/>
      <c r="D36" s="31"/>
      <c r="E36" s="31"/>
      <c r="F36" s="8"/>
      <c r="G36" s="46"/>
      <c r="H36" s="60" t="s">
        <v>50</v>
      </c>
      <c r="I36" s="61"/>
    </row>
    <row r="37" spans="2:9" x14ac:dyDescent="0.2">
      <c r="B37" s="36" t="s">
        <v>2</v>
      </c>
      <c r="C37" s="40" t="s">
        <v>32</v>
      </c>
      <c r="D37" s="37">
        <f>AVERAGE(Ativos)</f>
        <v>1755.5986873508366</v>
      </c>
      <c r="E37" s="47" t="s">
        <v>35</v>
      </c>
      <c r="F37" s="50">
        <f>QUARTILE(Ativos,G37)</f>
        <v>71536.399999999994</v>
      </c>
      <c r="G37" s="58">
        <v>4</v>
      </c>
      <c r="H37" s="56" t="s">
        <v>37</v>
      </c>
      <c r="I37" s="57">
        <f>F38</f>
        <v>1070.125</v>
      </c>
    </row>
    <row r="38" spans="2:9" x14ac:dyDescent="0.2">
      <c r="C38" s="40" t="s">
        <v>33</v>
      </c>
      <c r="D38" s="37">
        <f>STDEV(Ativos)</f>
        <v>5770.2706338085864</v>
      </c>
      <c r="E38" s="48" t="s">
        <v>37</v>
      </c>
      <c r="F38" s="50">
        <f>QUARTILE(Ativos,G38)</f>
        <v>1070.125</v>
      </c>
      <c r="G38" s="58">
        <v>3</v>
      </c>
      <c r="H38" s="56" t="s">
        <v>35</v>
      </c>
      <c r="I38" s="57">
        <f>F37</f>
        <v>71536.399999999994</v>
      </c>
    </row>
    <row r="39" spans="2:9" x14ac:dyDescent="0.2">
      <c r="C39" s="40" t="s">
        <v>34</v>
      </c>
      <c r="D39" s="39">
        <f>D38/D37</f>
        <v>3.2867822671454658</v>
      </c>
      <c r="E39" s="48" t="s">
        <v>38</v>
      </c>
      <c r="F39" s="50">
        <f>QUARTILE(Ativos,G39)</f>
        <v>385.3</v>
      </c>
      <c r="G39" s="58">
        <v>2</v>
      </c>
      <c r="H39" s="56" t="s">
        <v>38</v>
      </c>
      <c r="I39" s="57">
        <f>F39</f>
        <v>385.3</v>
      </c>
    </row>
    <row r="40" spans="2:9" x14ac:dyDescent="0.2">
      <c r="C40" s="26"/>
      <c r="D40" s="38"/>
      <c r="E40" s="48" t="s">
        <v>36</v>
      </c>
      <c r="F40" s="41">
        <f>QUARTILE(Ativos,G40)</f>
        <v>143.85000000000002</v>
      </c>
      <c r="G40" s="58">
        <v>1</v>
      </c>
      <c r="H40" s="56" t="s">
        <v>43</v>
      </c>
      <c r="I40" s="57">
        <f>F41</f>
        <v>42.1</v>
      </c>
    </row>
    <row r="41" spans="2:9" ht="13.5" thickBot="1" x14ac:dyDescent="0.25">
      <c r="B41" s="8"/>
      <c r="C41" s="8"/>
      <c r="D41" s="8"/>
      <c r="E41" s="49" t="s">
        <v>43</v>
      </c>
      <c r="F41" s="51">
        <f>QUARTILE(Ativos,G41)</f>
        <v>42.1</v>
      </c>
      <c r="G41" s="58">
        <v>0</v>
      </c>
      <c r="H41" s="62" t="s">
        <v>36</v>
      </c>
      <c r="I41" s="63">
        <f>F40</f>
        <v>143.85000000000002</v>
      </c>
    </row>
    <row r="42" spans="2:9" x14ac:dyDescent="0.2">
      <c r="C42" s="26"/>
      <c r="D42" s="26"/>
      <c r="E42" s="26"/>
      <c r="F42" s="23"/>
      <c r="G42" s="46"/>
    </row>
    <row r="43" spans="2:9" x14ac:dyDescent="0.2">
      <c r="C43" s="26"/>
      <c r="D43" s="26"/>
      <c r="E43" s="26"/>
      <c r="F43" s="23"/>
      <c r="G43" s="46"/>
    </row>
    <row r="44" spans="2:9" x14ac:dyDescent="0.2">
      <c r="C44" s="26"/>
      <c r="D44" s="26"/>
      <c r="E44" s="26"/>
      <c r="F44" s="23"/>
      <c r="G44" s="46"/>
    </row>
    <row r="45" spans="2:9" x14ac:dyDescent="0.2">
      <c r="C45" s="26"/>
      <c r="D45" s="26"/>
      <c r="E45" s="26"/>
      <c r="F45" s="23"/>
      <c r="G45" s="46"/>
    </row>
    <row r="46" spans="2:9" x14ac:dyDescent="0.2">
      <c r="C46" s="26"/>
      <c r="D46" s="26"/>
      <c r="E46" s="26"/>
      <c r="F46" s="23"/>
      <c r="G46" s="46"/>
    </row>
    <row r="47" spans="2:9" x14ac:dyDescent="0.2">
      <c r="C47" s="26"/>
      <c r="D47" s="26"/>
      <c r="E47" s="26"/>
      <c r="F47" s="23"/>
      <c r="G47" s="46"/>
    </row>
    <row r="48" spans="2:9" x14ac:dyDescent="0.2">
      <c r="C48" s="26"/>
      <c r="D48" s="26"/>
      <c r="E48" s="26"/>
      <c r="F48" s="23"/>
      <c r="G48" s="46"/>
    </row>
    <row r="49" spans="2:7" x14ac:dyDescent="0.2">
      <c r="C49" s="26"/>
      <c r="D49" s="26"/>
      <c r="E49" s="26"/>
      <c r="F49" s="23"/>
      <c r="G49" s="46"/>
    </row>
    <row r="50" spans="2:7" x14ac:dyDescent="0.2">
      <c r="C50" s="26"/>
      <c r="D50" s="26"/>
      <c r="E50" s="26"/>
      <c r="F50" s="23"/>
      <c r="G50" s="46"/>
    </row>
    <row r="51" spans="2:7" x14ac:dyDescent="0.2">
      <c r="C51" s="26"/>
      <c r="D51" s="26"/>
      <c r="E51" s="26"/>
      <c r="F51" s="23"/>
      <c r="G51" s="46"/>
    </row>
    <row r="52" spans="2:7" x14ac:dyDescent="0.2">
      <c r="C52" s="26"/>
      <c r="D52" s="26"/>
      <c r="E52" s="26"/>
      <c r="F52" s="23"/>
      <c r="G52" s="46"/>
    </row>
    <row r="53" spans="2:7" x14ac:dyDescent="0.2">
      <c r="C53" s="26"/>
      <c r="D53" s="26"/>
      <c r="E53" s="26"/>
      <c r="F53" s="23"/>
      <c r="G53" s="46"/>
    </row>
    <row r="54" spans="2:7" x14ac:dyDescent="0.2">
      <c r="C54" s="26"/>
      <c r="D54" s="26"/>
      <c r="E54" s="26"/>
      <c r="F54" s="23"/>
      <c r="G54" s="46"/>
    </row>
    <row r="55" spans="2:7" x14ac:dyDescent="0.2">
      <c r="C55" s="26"/>
      <c r="D55" s="26"/>
      <c r="E55" s="26"/>
    </row>
    <row r="56" spans="2:7" ht="13.5" thickBot="1" x14ac:dyDescent="0.25">
      <c r="B56" s="34" t="s">
        <v>41</v>
      </c>
      <c r="C56" s="31"/>
      <c r="D56" s="31"/>
      <c r="E56" s="31"/>
    </row>
    <row r="57" spans="2:7" x14ac:dyDescent="0.2">
      <c r="B57" s="35" t="s">
        <v>3</v>
      </c>
      <c r="C57" s="30" t="s">
        <v>29</v>
      </c>
      <c r="D57" s="30" t="s">
        <v>28</v>
      </c>
      <c r="E57" s="30" t="s">
        <v>31</v>
      </c>
    </row>
    <row r="58" spans="2:7" x14ac:dyDescent="0.2">
      <c r="B58" s="6" t="s">
        <v>13</v>
      </c>
      <c r="C58" s="26">
        <f>COUNTIF(Comissões,B58)</f>
        <v>317</v>
      </c>
      <c r="D58" s="27">
        <f>C58/$B$1</f>
        <v>0.37828162291169454</v>
      </c>
      <c r="E58" s="28">
        <f>D58</f>
        <v>0.37828162291169454</v>
      </c>
    </row>
    <row r="59" spans="2:7" ht="13.5" thickBot="1" x14ac:dyDescent="0.25">
      <c r="B59" s="34" t="s">
        <v>10</v>
      </c>
      <c r="C59" s="31">
        <f>COUNTIF(Comissões,B59)</f>
        <v>521</v>
      </c>
      <c r="D59" s="32">
        <f>C59/$B$1</f>
        <v>0.62171837708830546</v>
      </c>
      <c r="E59" s="33">
        <f>D59</f>
        <v>0.62171837708830546</v>
      </c>
    </row>
    <row r="73" spans="2:11" ht="13.5" thickBot="1" x14ac:dyDescent="0.25">
      <c r="B73" s="34" t="s">
        <v>45</v>
      </c>
      <c r="C73" s="31"/>
      <c r="D73" s="31"/>
      <c r="E73" s="31"/>
      <c r="F73" s="8"/>
      <c r="G73" s="25"/>
      <c r="I73" s="43"/>
      <c r="J73" s="43"/>
      <c r="K73" s="43"/>
    </row>
    <row r="74" spans="2:11" x14ac:dyDescent="0.2">
      <c r="B74" s="36" t="s">
        <v>4</v>
      </c>
      <c r="C74" s="40" t="s">
        <v>32</v>
      </c>
      <c r="D74" s="37">
        <f>AVERAGE(Prop.Despesas)</f>
        <v>1.211169451073987</v>
      </c>
      <c r="E74" s="47" t="s">
        <v>35</v>
      </c>
      <c r="F74" s="50">
        <f>QUARTILE(Prop.Despesas,G74)</f>
        <v>2.93</v>
      </c>
      <c r="G74">
        <v>4</v>
      </c>
      <c r="I74" s="43"/>
      <c r="J74" s="56" t="s">
        <v>37</v>
      </c>
      <c r="K74" s="57">
        <f>F75</f>
        <v>1.41</v>
      </c>
    </row>
    <row r="75" spans="2:11" x14ac:dyDescent="0.2">
      <c r="C75" s="40" t="s">
        <v>33</v>
      </c>
      <c r="D75" s="37">
        <f>STDEV(Prop.Despesas)</f>
        <v>0.39662231904431355</v>
      </c>
      <c r="E75" s="48" t="s">
        <v>37</v>
      </c>
      <c r="F75" s="50">
        <f>QUARTILE(Prop.Despesas,G75)</f>
        <v>1.41</v>
      </c>
      <c r="G75">
        <v>3</v>
      </c>
      <c r="I75" s="43"/>
      <c r="J75" s="56" t="s">
        <v>35</v>
      </c>
      <c r="K75" s="57">
        <f>F74</f>
        <v>2.93</v>
      </c>
    </row>
    <row r="76" spans="2:11" x14ac:dyDescent="0.2">
      <c r="C76" s="40" t="s">
        <v>34</v>
      </c>
      <c r="D76" s="39">
        <f>D75/D74</f>
        <v>0.32747054402058645</v>
      </c>
      <c r="E76" s="48" t="s">
        <v>38</v>
      </c>
      <c r="F76" s="50">
        <f>QUARTILE(Prop.Despesas,G76)</f>
        <v>1.2</v>
      </c>
      <c r="G76">
        <v>2</v>
      </c>
      <c r="I76" s="43"/>
      <c r="J76" s="56" t="s">
        <v>38</v>
      </c>
      <c r="K76" s="57">
        <f>F76</f>
        <v>1.2</v>
      </c>
    </row>
    <row r="77" spans="2:11" x14ac:dyDescent="0.2">
      <c r="C77" s="26"/>
      <c r="D77" s="38"/>
      <c r="E77" s="48" t="s">
        <v>36</v>
      </c>
      <c r="F77" s="41">
        <f>QUARTILE(Prop.Despesas,G77)</f>
        <v>0.99</v>
      </c>
      <c r="G77">
        <v>1</v>
      </c>
      <c r="I77" s="43"/>
      <c r="J77" s="56" t="s">
        <v>43</v>
      </c>
      <c r="K77" s="57">
        <f>F78</f>
        <v>0.15</v>
      </c>
    </row>
    <row r="78" spans="2:11" ht="13.5" thickBot="1" x14ac:dyDescent="0.25">
      <c r="B78" s="8"/>
      <c r="C78" s="8"/>
      <c r="D78" s="8"/>
      <c r="E78" s="49" t="s">
        <v>43</v>
      </c>
      <c r="F78" s="51">
        <f>QUARTILE(Prop.Despesas,G78)</f>
        <v>0.15</v>
      </c>
      <c r="G78">
        <v>0</v>
      </c>
      <c r="I78" s="43"/>
      <c r="J78" s="56" t="s">
        <v>36</v>
      </c>
      <c r="K78" s="57">
        <f>F77</f>
        <v>0.99</v>
      </c>
    </row>
    <row r="79" spans="2:11" x14ac:dyDescent="0.2">
      <c r="I79" s="43"/>
      <c r="J79" s="43"/>
      <c r="K79" s="43"/>
    </row>
    <row r="93" spans="2:5" ht="13.5" thickBot="1" x14ac:dyDescent="0.25">
      <c r="B93" s="34" t="s">
        <v>42</v>
      </c>
      <c r="C93" s="8"/>
      <c r="D93" s="8"/>
      <c r="E93" s="8"/>
    </row>
    <row r="94" spans="2:5" x14ac:dyDescent="0.2">
      <c r="B94" s="35" t="s">
        <v>5</v>
      </c>
      <c r="C94" s="30" t="s">
        <v>29</v>
      </c>
      <c r="D94" s="30" t="s">
        <v>28</v>
      </c>
      <c r="E94" s="30" t="s">
        <v>31</v>
      </c>
    </row>
    <row r="95" spans="2:5" x14ac:dyDescent="0.2">
      <c r="B95" t="s">
        <v>11</v>
      </c>
      <c r="C95" s="26">
        <f>COUNTIF(Risco,B95)</f>
        <v>346</v>
      </c>
      <c r="D95" s="27">
        <f>C95/$B$1</f>
        <v>0.41288782816229119</v>
      </c>
      <c r="E95" s="28">
        <f>D95</f>
        <v>0.41288782816229119</v>
      </c>
    </row>
    <row r="96" spans="2:5" x14ac:dyDescent="0.2">
      <c r="B96" t="s">
        <v>9</v>
      </c>
      <c r="C96" s="26">
        <f>COUNTIF(Risco,B96)</f>
        <v>245</v>
      </c>
      <c r="D96" s="27">
        <f>C96/$B$1</f>
        <v>0.29236276849642007</v>
      </c>
      <c r="E96" s="28">
        <f>D96</f>
        <v>0.29236276849642007</v>
      </c>
    </row>
    <row r="97" spans="2:14" ht="13.5" thickBot="1" x14ac:dyDescent="0.25">
      <c r="B97" s="8" t="s">
        <v>12</v>
      </c>
      <c r="C97" s="31">
        <f>COUNTIF(Risco,B97)</f>
        <v>247</v>
      </c>
      <c r="D97" s="32">
        <f>C97/$B$1</f>
        <v>0.2947494033412888</v>
      </c>
      <c r="E97" s="33">
        <f>D97</f>
        <v>0.2947494033412888</v>
      </c>
      <c r="N97" s="24"/>
    </row>
    <row r="98" spans="2:14" x14ac:dyDescent="0.2">
      <c r="B98" s="43"/>
      <c r="C98" s="44"/>
      <c r="D98" s="52"/>
      <c r="E98" s="53"/>
      <c r="N98" s="24"/>
    </row>
    <row r="99" spans="2:14" x14ac:dyDescent="0.2">
      <c r="B99" s="43"/>
      <c r="C99" s="44"/>
      <c r="D99" s="52"/>
      <c r="E99" s="53"/>
      <c r="N99" s="24"/>
    </row>
    <row r="100" spans="2:14" x14ac:dyDescent="0.2">
      <c r="B100" s="43"/>
      <c r="C100" s="44"/>
      <c r="D100" s="52"/>
      <c r="E100" s="53"/>
      <c r="N100" s="24"/>
    </row>
    <row r="101" spans="2:14" x14ac:dyDescent="0.2">
      <c r="B101" s="43"/>
      <c r="C101" s="44"/>
      <c r="D101" s="52"/>
      <c r="E101" s="53"/>
      <c r="N101" s="24"/>
    </row>
    <row r="102" spans="2:14" x14ac:dyDescent="0.2">
      <c r="B102" s="43"/>
      <c r="C102" s="44"/>
      <c r="D102" s="52"/>
      <c r="E102" s="53"/>
      <c r="N102" s="24"/>
    </row>
    <row r="103" spans="2:14" x14ac:dyDescent="0.2">
      <c r="B103" s="43"/>
      <c r="C103" s="44"/>
      <c r="D103" s="52"/>
      <c r="E103" s="53"/>
      <c r="N103" s="24"/>
    </row>
    <row r="104" spans="2:14" x14ac:dyDescent="0.2">
      <c r="B104" s="43"/>
      <c r="C104" s="44"/>
      <c r="D104" s="52"/>
      <c r="E104" s="53"/>
      <c r="N104" s="24"/>
    </row>
    <row r="105" spans="2:14" x14ac:dyDescent="0.2">
      <c r="B105" s="43"/>
      <c r="C105" s="44"/>
      <c r="D105" s="52"/>
      <c r="E105" s="53"/>
      <c r="N105" s="24"/>
    </row>
    <row r="106" spans="2:14" x14ac:dyDescent="0.2">
      <c r="B106" s="43"/>
      <c r="C106" s="44"/>
      <c r="D106" s="52"/>
      <c r="E106" s="53"/>
      <c r="N106" s="24"/>
    </row>
    <row r="107" spans="2:14" x14ac:dyDescent="0.2">
      <c r="B107" s="43"/>
      <c r="C107" s="44"/>
      <c r="D107" s="52"/>
      <c r="E107" s="53"/>
      <c r="N107" s="24"/>
    </row>
    <row r="108" spans="2:14" x14ac:dyDescent="0.2">
      <c r="B108" s="43"/>
      <c r="C108" s="44"/>
      <c r="D108" s="52"/>
      <c r="E108" s="53"/>
      <c r="N108" s="24"/>
    </row>
    <row r="109" spans="2:14" x14ac:dyDescent="0.2">
      <c r="B109" s="43"/>
      <c r="C109" s="44"/>
      <c r="D109" s="52"/>
      <c r="E109" s="53"/>
      <c r="N109" s="24"/>
    </row>
    <row r="110" spans="2:14" ht="13.5" thickBot="1" x14ac:dyDescent="0.25">
      <c r="J110" s="8"/>
      <c r="K110" s="8"/>
      <c r="L110" s="8"/>
      <c r="M110" s="8"/>
      <c r="N110" s="24"/>
    </row>
    <row r="111" spans="2:14" ht="13.5" thickBot="1" x14ac:dyDescent="0.25">
      <c r="B111" s="34" t="s">
        <v>46</v>
      </c>
      <c r="C111" s="31"/>
      <c r="D111" s="31"/>
      <c r="E111" s="31"/>
      <c r="F111" s="8"/>
      <c r="J111" s="59"/>
      <c r="K111" s="64" t="str">
        <f>B112</f>
        <v>Retorno 2005</v>
      </c>
      <c r="L111" s="64" t="str">
        <f>B119</f>
        <v>Retorno 3 Anos</v>
      </c>
      <c r="M111" s="64" t="str">
        <f>B126</f>
        <v>Retorno 5 Anos</v>
      </c>
      <c r="N111" s="24"/>
    </row>
    <row r="112" spans="2:14" x14ac:dyDescent="0.2">
      <c r="B112" s="36" t="s">
        <v>6</v>
      </c>
      <c r="C112" s="40" t="s">
        <v>32</v>
      </c>
      <c r="D112" s="29">
        <f>AVERAGE(Retorno_2005)</f>
        <v>7.3428400954653972</v>
      </c>
      <c r="E112" s="47" t="s">
        <v>35</v>
      </c>
      <c r="F112" s="50">
        <f>QUARTILE(Retorno_2005,G112)</f>
        <v>25.3</v>
      </c>
      <c r="G112" s="42">
        <v>4</v>
      </c>
      <c r="J112" s="56" t="s">
        <v>37</v>
      </c>
      <c r="K112" s="57">
        <f>F113</f>
        <v>10.3</v>
      </c>
      <c r="L112" s="57">
        <f>F120</f>
        <v>21.075000000000003</v>
      </c>
      <c r="M112" s="57">
        <f>F127</f>
        <v>7.4</v>
      </c>
    </row>
    <row r="113" spans="2:13" x14ac:dyDescent="0.2">
      <c r="C113" s="40" t="s">
        <v>33</v>
      </c>
      <c r="D113" s="29">
        <f>STDEV(Retorno_2005)</f>
        <v>4.5251734543113544</v>
      </c>
      <c r="E113" s="48" t="s">
        <v>37</v>
      </c>
      <c r="F113" s="50">
        <f>QUARTILE(Retorno_2005,G113)</f>
        <v>10.3</v>
      </c>
      <c r="G113" s="42">
        <v>3</v>
      </c>
      <c r="J113" s="56" t="s">
        <v>35</v>
      </c>
      <c r="K113" s="57">
        <f>F112</f>
        <v>25.3</v>
      </c>
      <c r="L113" s="57">
        <f>F119</f>
        <v>42.3</v>
      </c>
      <c r="M113" s="57">
        <f>F126</f>
        <v>26.5</v>
      </c>
    </row>
    <row r="114" spans="2:13" x14ac:dyDescent="0.2">
      <c r="C114" s="40" t="s">
        <v>34</v>
      </c>
      <c r="D114" s="28">
        <f>D113/D112</f>
        <v>0.61627018912013287</v>
      </c>
      <c r="E114" s="48" t="s">
        <v>38</v>
      </c>
      <c r="F114" s="50">
        <f>QUARTILE(Retorno_2005,G114)</f>
        <v>6.9</v>
      </c>
      <c r="G114" s="42">
        <v>2</v>
      </c>
      <c r="J114" s="56" t="s">
        <v>38</v>
      </c>
      <c r="K114" s="57">
        <f>F114</f>
        <v>6.9</v>
      </c>
      <c r="L114" s="57">
        <f>F121</f>
        <v>17.2</v>
      </c>
      <c r="M114" s="57">
        <f>F128</f>
        <v>2.5</v>
      </c>
    </row>
    <row r="115" spans="2:13" x14ac:dyDescent="0.2">
      <c r="C115" s="26"/>
      <c r="D115" s="38"/>
      <c r="E115" s="48" t="s">
        <v>36</v>
      </c>
      <c r="F115" s="41">
        <f>QUARTILE(Retorno_2005,G115)</f>
        <v>4.3</v>
      </c>
      <c r="G115" s="42">
        <v>1</v>
      </c>
      <c r="J115" s="56" t="s">
        <v>43</v>
      </c>
      <c r="K115" s="57">
        <f>F116</f>
        <v>-5.0999999999999996</v>
      </c>
      <c r="L115" s="57">
        <f>F123</f>
        <v>6.7</v>
      </c>
      <c r="M115" s="57">
        <f>F130</f>
        <v>-26.5</v>
      </c>
    </row>
    <row r="116" spans="2:13" ht="13.5" thickBot="1" x14ac:dyDescent="0.25">
      <c r="B116" s="8"/>
      <c r="C116" s="8"/>
      <c r="D116" s="8"/>
      <c r="E116" s="49" t="s">
        <v>43</v>
      </c>
      <c r="F116" s="51">
        <f>QUARTILE(Retorno_2005,G116)</f>
        <v>-5.0999999999999996</v>
      </c>
      <c r="G116" s="42">
        <v>0</v>
      </c>
      <c r="J116" s="62" t="s">
        <v>36</v>
      </c>
      <c r="K116" s="63">
        <f>F115</f>
        <v>4.3</v>
      </c>
      <c r="L116" s="63">
        <f>F122</f>
        <v>14.1</v>
      </c>
      <c r="M116" s="63">
        <f>F129</f>
        <v>-1.6</v>
      </c>
    </row>
    <row r="117" spans="2:13" x14ac:dyDescent="0.2">
      <c r="E117" s="42"/>
    </row>
    <row r="118" spans="2:13" ht="13.5" thickBot="1" x14ac:dyDescent="0.25">
      <c r="B118" s="34" t="s">
        <v>47</v>
      </c>
      <c r="C118" s="31"/>
      <c r="D118" s="31"/>
      <c r="E118" s="31"/>
      <c r="F118" s="8"/>
    </row>
    <row r="119" spans="2:13" x14ac:dyDescent="0.2">
      <c r="B119" s="36" t="s">
        <v>17</v>
      </c>
      <c r="C119" s="40" t="s">
        <v>32</v>
      </c>
      <c r="D119" s="29">
        <f>AVERAGE(Retorno_3_Anos)</f>
        <v>17.79999999999999</v>
      </c>
      <c r="E119" s="47" t="s">
        <v>35</v>
      </c>
      <c r="F119" s="50">
        <f>QUARTILE(Retorno_3_Anos,G119)</f>
        <v>42.3</v>
      </c>
      <c r="G119">
        <v>4</v>
      </c>
    </row>
    <row r="120" spans="2:13" x14ac:dyDescent="0.2">
      <c r="C120" s="40" t="s">
        <v>33</v>
      </c>
      <c r="D120" s="29">
        <f>STDEV(Retorno_3_Anos)</f>
        <v>4.9499140139521822</v>
      </c>
      <c r="E120" s="48" t="s">
        <v>37</v>
      </c>
      <c r="F120" s="50">
        <f>QUARTILE(Retorno_3_Anos,G120)</f>
        <v>21.075000000000003</v>
      </c>
      <c r="G120">
        <v>3</v>
      </c>
    </row>
    <row r="121" spans="2:13" x14ac:dyDescent="0.2">
      <c r="C121" s="40" t="s">
        <v>34</v>
      </c>
      <c r="D121" s="28">
        <f>D120/D119</f>
        <v>0.27808505696360591</v>
      </c>
      <c r="E121" s="48" t="s">
        <v>38</v>
      </c>
      <c r="F121" s="50">
        <f>QUARTILE(Retorno_3_Anos,G121)</f>
        <v>17.2</v>
      </c>
      <c r="G121">
        <v>2</v>
      </c>
    </row>
    <row r="122" spans="2:13" x14ac:dyDescent="0.2">
      <c r="C122" s="26"/>
      <c r="D122" s="38"/>
      <c r="E122" s="48" t="s">
        <v>36</v>
      </c>
      <c r="F122" s="41">
        <f>QUARTILE(Retorno_3_Anos,G122)</f>
        <v>14.1</v>
      </c>
      <c r="G122">
        <v>1</v>
      </c>
    </row>
    <row r="123" spans="2:13" ht="13.5" thickBot="1" x14ac:dyDescent="0.25">
      <c r="B123" s="8"/>
      <c r="C123" s="8"/>
      <c r="D123" s="8"/>
      <c r="E123" s="49" t="s">
        <v>43</v>
      </c>
      <c r="F123" s="51">
        <f>QUARTILE(Retorno_3_Anos,G123)</f>
        <v>6.7</v>
      </c>
      <c r="G123">
        <v>0</v>
      </c>
    </row>
    <row r="124" spans="2:13" x14ac:dyDescent="0.2">
      <c r="E124" s="42"/>
      <c r="F124" s="41"/>
    </row>
    <row r="125" spans="2:13" ht="13.5" thickBot="1" x14ac:dyDescent="0.25">
      <c r="B125" s="34" t="s">
        <v>48</v>
      </c>
      <c r="C125" s="31"/>
      <c r="D125" s="31"/>
      <c r="E125" s="31"/>
      <c r="F125" s="8"/>
    </row>
    <row r="126" spans="2:13" x14ac:dyDescent="0.2">
      <c r="B126" s="36" t="s">
        <v>18</v>
      </c>
      <c r="C126" s="40" t="s">
        <v>32</v>
      </c>
      <c r="D126" s="29">
        <f>AVERAGE(Retorno_5_Anos)</f>
        <v>3.375536992840098</v>
      </c>
      <c r="E126" s="47" t="s">
        <v>35</v>
      </c>
      <c r="F126" s="50">
        <f>QUARTILE(Retorno_5_Anos,G126)</f>
        <v>26.5</v>
      </c>
      <c r="G126">
        <v>4</v>
      </c>
    </row>
    <row r="127" spans="2:13" x14ac:dyDescent="0.2">
      <c r="C127" s="40" t="s">
        <v>33</v>
      </c>
      <c r="D127" s="29">
        <f>STDEV(Retorno_5_Anos)</f>
        <v>6.9696927546920371</v>
      </c>
      <c r="E127" s="48" t="s">
        <v>37</v>
      </c>
      <c r="F127" s="50">
        <f>QUARTILE(Retorno_5_Anos,G127)</f>
        <v>7.4</v>
      </c>
      <c r="G127">
        <v>3</v>
      </c>
    </row>
    <row r="128" spans="2:13" x14ac:dyDescent="0.2">
      <c r="C128" s="40" t="s">
        <v>34</v>
      </c>
      <c r="D128" s="28">
        <f>D127/D126</f>
        <v>2.0647656267656247</v>
      </c>
      <c r="E128" s="48" t="s">
        <v>38</v>
      </c>
      <c r="F128" s="50">
        <f>QUARTILE(Retorno_5_Anos,G128)</f>
        <v>2.5</v>
      </c>
      <c r="G128">
        <v>2</v>
      </c>
    </row>
    <row r="129" spans="2:7" x14ac:dyDescent="0.2">
      <c r="C129" s="26"/>
      <c r="D129" s="38"/>
      <c r="E129" s="48" t="s">
        <v>36</v>
      </c>
      <c r="F129" s="41">
        <f>QUARTILE(Retorno_5_Anos,G129)</f>
        <v>-1.6</v>
      </c>
      <c r="G129">
        <v>1</v>
      </c>
    </row>
    <row r="130" spans="2:7" ht="13.5" thickBot="1" x14ac:dyDescent="0.25">
      <c r="B130" s="8"/>
      <c r="C130" s="8"/>
      <c r="D130" s="8"/>
      <c r="E130" s="49" t="s">
        <v>43</v>
      </c>
      <c r="F130" s="51">
        <f>QUARTILE(Retorno_5_Anos,G130)</f>
        <v>-26.5</v>
      </c>
      <c r="G130">
        <v>0</v>
      </c>
    </row>
    <row r="131" spans="2:7" x14ac:dyDescent="0.2">
      <c r="C131" s="26"/>
      <c r="D131" s="26"/>
      <c r="E131" s="26"/>
    </row>
    <row r="132" spans="2:7" x14ac:dyDescent="0.2">
      <c r="C132" s="26"/>
      <c r="D132" s="26"/>
      <c r="E132" s="26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9</vt:i4>
      </vt:variant>
    </vt:vector>
  </HeadingPairs>
  <TitlesOfParts>
    <vt:vector size="14" baseType="lpstr">
      <vt:lpstr>Dados</vt:lpstr>
      <vt:lpstr>TabelaDinâmica</vt:lpstr>
      <vt:lpstr>GráficoDinâmico</vt:lpstr>
      <vt:lpstr>Caracteristicas</vt:lpstr>
      <vt:lpstr>Estatisticas</vt:lpstr>
      <vt:lpstr>Ativos</vt:lpstr>
      <vt:lpstr>Categoria</vt:lpstr>
      <vt:lpstr>Comissões</vt:lpstr>
      <vt:lpstr>Objetivo</vt:lpstr>
      <vt:lpstr>Prop.Despesas</vt:lpstr>
      <vt:lpstr>Retorno_2005</vt:lpstr>
      <vt:lpstr>Retorno_3_Anos</vt:lpstr>
      <vt:lpstr>Retorno_5_Anos</vt:lpstr>
      <vt:lpstr>Risco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FundsSample2006</dc:title>
  <dc:creator>Evandro Ribeiro</dc:creator>
  <cp:lastModifiedBy>windows 8</cp:lastModifiedBy>
  <dcterms:created xsi:type="dcterms:W3CDTF">2006-05-16T20:40:25Z</dcterms:created>
  <dcterms:modified xsi:type="dcterms:W3CDTF">2014-03-18T12:46:15Z</dcterms:modified>
</cp:coreProperties>
</file>