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Nadia\Documents\Graduação 2016\Furosemida\"/>
    </mc:Choice>
  </mc:AlternateContent>
  <bookViews>
    <workbookView xWindow="0" yWindow="120" windowWidth="12120" windowHeight="8700"/>
  </bookViews>
  <sheets>
    <sheet name="Resultados " sheetId="2" r:id="rId1"/>
  </sheets>
  <definedNames>
    <definedName name="_xlnm.Print_Area" localSheetId="0">'Resultados '!$A$1:$Q$618</definedName>
  </definedNames>
  <calcPr calcId="152511"/>
</workbook>
</file>

<file path=xl/calcChain.xml><?xml version="1.0" encoding="utf-8"?>
<calcChain xmlns="http://schemas.openxmlformats.org/spreadsheetml/2006/main">
  <c r="M155" i="2" l="1"/>
  <c r="P155" i="2" s="1"/>
  <c r="N155" i="2"/>
  <c r="O155" i="2" s="1"/>
  <c r="M12" i="2"/>
  <c r="M10" i="2"/>
  <c r="M8" i="2"/>
  <c r="U588" i="2"/>
  <c r="V588" i="2"/>
  <c r="W588" i="2"/>
  <c r="X588" i="2"/>
  <c r="Y588" i="2"/>
  <c r="T588" i="2"/>
  <c r="U587" i="2"/>
  <c r="V587" i="2"/>
  <c r="W587" i="2"/>
  <c r="X587" i="2"/>
  <c r="Y587" i="2"/>
  <c r="T587" i="2"/>
  <c r="U586" i="2"/>
  <c r="V586" i="2"/>
  <c r="W586" i="2"/>
  <c r="X586" i="2"/>
  <c r="Y586" i="2"/>
  <c r="T586" i="2"/>
  <c r="J589" i="2"/>
  <c r="K589" i="2" s="1"/>
  <c r="I589" i="2"/>
  <c r="I592" i="2"/>
  <c r="K592" i="2"/>
  <c r="J586" i="2"/>
  <c r="K586" i="2" s="1"/>
  <c r="I586" i="2"/>
  <c r="E441" i="2"/>
  <c r="E451" i="2" s="1"/>
  <c r="F441" i="2"/>
  <c r="F451" i="2" s="1"/>
  <c r="G441" i="2"/>
  <c r="H441" i="2"/>
  <c r="H451" i="2"/>
  <c r="I441" i="2"/>
  <c r="M152" i="2"/>
  <c r="N152" i="2"/>
  <c r="P152" i="2"/>
  <c r="M149" i="2"/>
  <c r="N149" i="2"/>
  <c r="M47" i="2"/>
  <c r="P47" i="2" s="1"/>
  <c r="M45" i="2"/>
  <c r="P45" i="2" s="1"/>
  <c r="M43" i="2"/>
  <c r="P43" i="2" s="1"/>
  <c r="U83" i="2"/>
  <c r="V83" i="2"/>
  <c r="W83" i="2"/>
  <c r="X83" i="2"/>
  <c r="T83" i="2"/>
  <c r="U82" i="2"/>
  <c r="V82" i="2"/>
  <c r="W82" i="2"/>
  <c r="X82" i="2"/>
  <c r="T82" i="2"/>
  <c r="U81" i="2"/>
  <c r="V81" i="2"/>
  <c r="W81" i="2"/>
  <c r="X81" i="2"/>
  <c r="T81" i="2"/>
  <c r="U9" i="2"/>
  <c r="V9" i="2"/>
  <c r="W9" i="2"/>
  <c r="X9" i="2"/>
  <c r="Y9" i="2"/>
  <c r="Z9" i="2"/>
  <c r="AA9" i="2"/>
  <c r="AB9" i="2"/>
  <c r="AC9" i="2"/>
  <c r="T9" i="2"/>
  <c r="U8" i="2"/>
  <c r="V8" i="2"/>
  <c r="W8" i="2"/>
  <c r="X8" i="2"/>
  <c r="Y8" i="2"/>
  <c r="Z8" i="2"/>
  <c r="AA8" i="2"/>
  <c r="AB8" i="2"/>
  <c r="AC8" i="2"/>
  <c r="T8" i="2"/>
  <c r="U7" i="2"/>
  <c r="V7" i="2"/>
  <c r="W7" i="2"/>
  <c r="X7" i="2"/>
  <c r="Y7" i="2"/>
  <c r="Z7" i="2"/>
  <c r="AA7" i="2"/>
  <c r="AB7" i="2"/>
  <c r="AC7" i="2"/>
  <c r="T7" i="2"/>
  <c r="N555" i="2"/>
  <c r="N553" i="2"/>
  <c r="N551" i="2"/>
  <c r="M555" i="2"/>
  <c r="M553" i="2"/>
  <c r="M551" i="2"/>
  <c r="C488" i="2"/>
  <c r="D488" i="2"/>
  <c r="E488" i="2"/>
  <c r="D441" i="2"/>
  <c r="D451" i="2" s="1"/>
  <c r="G451" i="2"/>
  <c r="I451" i="2"/>
  <c r="J441" i="2"/>
  <c r="J451" i="2" s="1"/>
  <c r="K441" i="2"/>
  <c r="K451" i="2"/>
  <c r="L451" i="2"/>
  <c r="C441" i="2"/>
  <c r="C451" i="2" s="1"/>
  <c r="D430" i="2"/>
  <c r="D450" i="2" s="1"/>
  <c r="E430" i="2"/>
  <c r="E450" i="2" s="1"/>
  <c r="F430" i="2"/>
  <c r="F450" i="2" s="1"/>
  <c r="G430" i="2"/>
  <c r="G450" i="2" s="1"/>
  <c r="H430" i="2"/>
  <c r="H450" i="2" s="1"/>
  <c r="I430" i="2"/>
  <c r="I450" i="2" s="1"/>
  <c r="J430" i="2"/>
  <c r="J450" i="2" s="1"/>
  <c r="K430" i="2"/>
  <c r="K450" i="2" s="1"/>
  <c r="L430" i="2"/>
  <c r="L450" i="2" s="1"/>
  <c r="C430" i="2"/>
  <c r="C450" i="2" s="1"/>
  <c r="D419" i="2"/>
  <c r="D449" i="2" s="1"/>
  <c r="E419" i="2"/>
  <c r="E449" i="2" s="1"/>
  <c r="F419" i="2"/>
  <c r="F449" i="2" s="1"/>
  <c r="G419" i="2"/>
  <c r="G449" i="2" s="1"/>
  <c r="H419" i="2"/>
  <c r="H449" i="2" s="1"/>
  <c r="I419" i="2"/>
  <c r="I449" i="2" s="1"/>
  <c r="J419" i="2"/>
  <c r="J449" i="2" s="1"/>
  <c r="K419" i="2"/>
  <c r="K449" i="2" s="1"/>
  <c r="L419" i="2"/>
  <c r="L449" i="2" s="1"/>
  <c r="C419" i="2"/>
  <c r="C449" i="2" s="1"/>
  <c r="D448" i="2"/>
  <c r="E408" i="2"/>
  <c r="E448" i="2"/>
  <c r="F408" i="2"/>
  <c r="F448" i="2" s="1"/>
  <c r="G408" i="2"/>
  <c r="G448" i="2"/>
  <c r="H408" i="2"/>
  <c r="H448" i="2" s="1"/>
  <c r="I408" i="2"/>
  <c r="I448" i="2"/>
  <c r="J408" i="2"/>
  <c r="J448" i="2" s="1"/>
  <c r="K408" i="2"/>
  <c r="K448" i="2"/>
  <c r="L408" i="2"/>
  <c r="L448" i="2" s="1"/>
  <c r="C408" i="2"/>
  <c r="C448" i="2"/>
  <c r="D397" i="2"/>
  <c r="D447" i="2" s="1"/>
  <c r="E397" i="2"/>
  <c r="E447" i="2"/>
  <c r="F397" i="2"/>
  <c r="F447" i="2" s="1"/>
  <c r="G397" i="2"/>
  <c r="G447" i="2"/>
  <c r="H397" i="2"/>
  <c r="H447" i="2" s="1"/>
  <c r="I397" i="2"/>
  <c r="I447" i="2"/>
  <c r="J397" i="2"/>
  <c r="J447" i="2" s="1"/>
  <c r="K397" i="2"/>
  <c r="K447" i="2"/>
  <c r="L397" i="2"/>
  <c r="L447" i="2" s="1"/>
  <c r="C397" i="2"/>
  <c r="C447" i="2"/>
  <c r="D386" i="2"/>
  <c r="D446" i="2" s="1"/>
  <c r="E386" i="2"/>
  <c r="E446" i="2"/>
  <c r="F386" i="2"/>
  <c r="F446" i="2" s="1"/>
  <c r="G386" i="2"/>
  <c r="G446" i="2"/>
  <c r="H386" i="2"/>
  <c r="H446" i="2" s="1"/>
  <c r="I386" i="2"/>
  <c r="I446" i="2" s="1"/>
  <c r="J386" i="2"/>
  <c r="J446" i="2" s="1"/>
  <c r="K386" i="2"/>
  <c r="K446" i="2" s="1"/>
  <c r="L446" i="2"/>
  <c r="C386" i="2"/>
  <c r="C446" i="2"/>
  <c r="N424" i="2"/>
  <c r="M424" i="2"/>
  <c r="N413" i="2"/>
  <c r="M413" i="2"/>
  <c r="N402" i="2"/>
  <c r="M402" i="2"/>
  <c r="N391" i="2"/>
  <c r="M391" i="2"/>
  <c r="C312" i="2"/>
  <c r="C347" i="2" s="1"/>
  <c r="D312" i="2"/>
  <c r="D347" i="2" s="1"/>
  <c r="E312" i="2"/>
  <c r="E347" i="2" s="1"/>
  <c r="F312" i="2"/>
  <c r="F347" i="2" s="1"/>
  <c r="G312" i="2"/>
  <c r="G347" i="2" s="1"/>
  <c r="H312" i="2"/>
  <c r="H347" i="2" s="1"/>
  <c r="I312" i="2"/>
  <c r="I347" i="2" s="1"/>
  <c r="J312" i="2"/>
  <c r="J347" i="2" s="1"/>
  <c r="K312" i="2"/>
  <c r="K347" i="2" s="1"/>
  <c r="L312" i="2"/>
  <c r="L347" i="2" s="1"/>
  <c r="C337" i="2"/>
  <c r="C348" i="2" s="1"/>
  <c r="D337" i="2"/>
  <c r="D348" i="2" s="1"/>
  <c r="E337" i="2"/>
  <c r="E348" i="2" s="1"/>
  <c r="F337" i="2"/>
  <c r="F348" i="2" s="1"/>
  <c r="G337" i="2"/>
  <c r="G348" i="2" s="1"/>
  <c r="H337" i="2"/>
  <c r="H348" i="2" s="1"/>
  <c r="I337" i="2"/>
  <c r="I348" i="2" s="1"/>
  <c r="J337" i="2"/>
  <c r="J348" i="2" s="1"/>
  <c r="K337" i="2"/>
  <c r="K348" i="2" s="1"/>
  <c r="L337" i="2"/>
  <c r="L348" i="2" s="1"/>
  <c r="C261" i="2"/>
  <c r="C345" i="2" s="1"/>
  <c r="D261" i="2"/>
  <c r="D345" i="2" s="1"/>
  <c r="E261" i="2"/>
  <c r="E345" i="2" s="1"/>
  <c r="F261" i="2"/>
  <c r="F345" i="2" s="1"/>
  <c r="G261" i="2"/>
  <c r="G345" i="2" s="1"/>
  <c r="H261" i="2"/>
  <c r="H345" i="2" s="1"/>
  <c r="I261" i="2"/>
  <c r="I345" i="2" s="1"/>
  <c r="J261" i="2"/>
  <c r="J345" i="2" s="1"/>
  <c r="K261" i="2"/>
  <c r="K345" i="2" s="1"/>
  <c r="L261" i="2"/>
  <c r="L345" i="2" s="1"/>
  <c r="C286" i="2"/>
  <c r="C346" i="2" s="1"/>
  <c r="D286" i="2"/>
  <c r="D346" i="2" s="1"/>
  <c r="E286" i="2"/>
  <c r="E346" i="2" s="1"/>
  <c r="F286" i="2"/>
  <c r="F346" i="2" s="1"/>
  <c r="G286" i="2"/>
  <c r="G346" i="2" s="1"/>
  <c r="H286" i="2"/>
  <c r="H346" i="2" s="1"/>
  <c r="I286" i="2"/>
  <c r="I346" i="2" s="1"/>
  <c r="J286" i="2"/>
  <c r="J346" i="2" s="1"/>
  <c r="K286" i="2"/>
  <c r="K346" i="2" s="1"/>
  <c r="L286" i="2"/>
  <c r="L346" i="2" s="1"/>
  <c r="C210" i="2"/>
  <c r="C343" i="2" s="1"/>
  <c r="D210" i="2"/>
  <c r="D343" i="2" s="1"/>
  <c r="E210" i="2"/>
  <c r="E343" i="2" s="1"/>
  <c r="F210" i="2"/>
  <c r="F343" i="2" s="1"/>
  <c r="G210" i="2"/>
  <c r="G343" i="2" s="1"/>
  <c r="H210" i="2"/>
  <c r="H343" i="2" s="1"/>
  <c r="I210" i="2"/>
  <c r="I343" i="2" s="1"/>
  <c r="J210" i="2"/>
  <c r="J343" i="2" s="1"/>
  <c r="K210" i="2"/>
  <c r="K343" i="2" s="1"/>
  <c r="L210" i="2"/>
  <c r="L343" i="2" s="1"/>
  <c r="C235" i="2"/>
  <c r="C344" i="2" s="1"/>
  <c r="D235" i="2"/>
  <c r="D344" i="2" s="1"/>
  <c r="E235" i="2"/>
  <c r="E344" i="2" s="1"/>
  <c r="F235" i="2"/>
  <c r="F344" i="2" s="1"/>
  <c r="G235" i="2"/>
  <c r="G344" i="2" s="1"/>
  <c r="H235" i="2"/>
  <c r="H344" i="2" s="1"/>
  <c r="I235" i="2"/>
  <c r="I344" i="2" s="1"/>
  <c r="J235" i="2"/>
  <c r="J344" i="2" s="1"/>
  <c r="K235" i="2"/>
  <c r="K344" i="2" s="1"/>
  <c r="L235" i="2"/>
  <c r="L344" i="2" s="1"/>
  <c r="H119" i="2"/>
  <c r="H117" i="2"/>
  <c r="H115" i="2"/>
  <c r="O152" i="2"/>
  <c r="D523" i="2"/>
  <c r="E523" i="2"/>
  <c r="C523" i="2"/>
  <c r="N435" i="2"/>
  <c r="M435" i="2"/>
  <c r="N380" i="2"/>
  <c r="M380" i="2"/>
  <c r="H81" i="2"/>
  <c r="H83" i="2"/>
  <c r="H79" i="2"/>
  <c r="N43" i="2"/>
  <c r="O43" i="2" s="1"/>
  <c r="N47" i="2"/>
  <c r="O47" i="2" s="1"/>
  <c r="N45" i="2"/>
  <c r="O45" i="2" s="1"/>
  <c r="O149" i="2"/>
  <c r="P149" i="2" l="1"/>
  <c r="M345" i="2"/>
  <c r="N345" i="2"/>
  <c r="O345" i="2" s="1"/>
  <c r="N347" i="2"/>
  <c r="M347" i="2"/>
  <c r="M343" i="2"/>
  <c r="N343" i="2"/>
  <c r="O343" i="2" s="1"/>
  <c r="O347" i="2" l="1"/>
</calcChain>
</file>

<file path=xl/sharedStrings.xml><?xml version="1.0" encoding="utf-8"?>
<sst xmlns="http://schemas.openxmlformats.org/spreadsheetml/2006/main" count="609" uniqueCount="141">
  <si>
    <t>Amostras</t>
  </si>
  <si>
    <t>A1</t>
  </si>
  <si>
    <t>A2</t>
  </si>
  <si>
    <t>Média</t>
  </si>
  <si>
    <t>LI</t>
  </si>
  <si>
    <t>LS</t>
  </si>
  <si>
    <t>Tempo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</si>
  <si>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</si>
  <si>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</si>
  <si>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</si>
  <si>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</si>
  <si>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</si>
  <si>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</si>
  <si>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</si>
  <si>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</si>
  <si>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</si>
  <si>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</si>
  <si>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Lotes</t>
  </si>
  <si>
    <t>A3</t>
  </si>
  <si>
    <t>A4</t>
  </si>
  <si>
    <t>A5</t>
  </si>
  <si>
    <t>A6</t>
  </si>
  <si>
    <t>A7</t>
  </si>
  <si>
    <t>A8</t>
  </si>
  <si>
    <t>A9</t>
  </si>
  <si>
    <t>A10</t>
  </si>
  <si>
    <t>Tempo de coleta</t>
  </si>
  <si>
    <t>1º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</si>
  <si>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</si>
  <si>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</si>
  <si>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</si>
  <si>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</si>
  <si>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</si>
  <si>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</si>
  <si>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</si>
  <si>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</si>
  <si>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</si>
  <si>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</si>
  <si>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</si>
  <si>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</si>
  <si>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</si>
  <si>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</si>
  <si>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</si>
  <si>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</si>
  <si>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</si>
  <si>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</si>
  <si>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</si>
  <si>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Pontos de Coleta</t>
  </si>
  <si>
    <t>Média (%)</t>
  </si>
  <si>
    <t>Média (mg)</t>
  </si>
  <si>
    <t>Média (kgF)</t>
  </si>
  <si>
    <t>Início - A1</t>
  </si>
  <si>
    <t>Início - A2</t>
  </si>
  <si>
    <t>Meio - A1</t>
  </si>
  <si>
    <t>Meio - A2</t>
  </si>
  <si>
    <t>Fim - A1</t>
  </si>
  <si>
    <t>Fim - A2</t>
  </si>
  <si>
    <t>CV</t>
  </si>
  <si>
    <t>Cpk</t>
  </si>
  <si>
    <t>Desv. Pad</t>
  </si>
  <si>
    <t>Desv Pad</t>
  </si>
  <si>
    <t>Exatidão</t>
  </si>
  <si>
    <t>9.0 ANEXO 1 -  RESULTADOS</t>
  </si>
  <si>
    <t>FUROSEMIDA 40 mg COMPRIMIDO</t>
  </si>
  <si>
    <t>GRÁFICO 5: Análise de doseamento de Furosemida 40 mg comprimido na Compressão.</t>
  </si>
  <si>
    <t>GRÁFICO 16: Análise de desintegração de Furosemida 40 mg comprimido durante a Compressão - CPXX.</t>
  </si>
  <si>
    <t>GRÁFICO 18: Análise de friabilidade de Furosemida 40 mg comprimido na Compressão.</t>
  </si>
  <si>
    <t>TABELA 1: Análise da umidade de Furosemida 40 mg comprimido ao final da secagem:</t>
  </si>
  <si>
    <t>TABELA 2: Análise do doseamento de Furosemida 40 mg comprimido ao final da mistura da fase externa:</t>
  </si>
  <si>
    <t>TABELA 3: Análise de umidade de Furosemida 40 mg comprimido ao final da mistura da fase externa:</t>
  </si>
  <si>
    <t>Especificação</t>
  </si>
  <si>
    <t>164816 - A1</t>
  </si>
  <si>
    <t>164816 - A2</t>
  </si>
  <si>
    <t>164816 / Início</t>
  </si>
  <si>
    <t>164816 / Meio</t>
  </si>
  <si>
    <t>164816 / Fim</t>
  </si>
  <si>
    <t>164861 - A1</t>
  </si>
  <si>
    <t>164861 - A2</t>
  </si>
  <si>
    <t>164861 / Início</t>
  </si>
  <si>
    <t>164861 / Meio</t>
  </si>
  <si>
    <t>164861 / Fim</t>
  </si>
  <si>
    <t>164862 - A1</t>
  </si>
  <si>
    <t>164862 - A2</t>
  </si>
  <si>
    <t>164862 / Início</t>
  </si>
  <si>
    <t>164862 / Meio</t>
  </si>
  <si>
    <t>164862 / Fim</t>
  </si>
  <si>
    <t>164816 - Calha 1</t>
  </si>
  <si>
    <t>164816 - Calha 2</t>
  </si>
  <si>
    <t>164861 - Calha 1</t>
  </si>
  <si>
    <t>164861 - Calha 2</t>
  </si>
  <si>
    <t>164862 - Calha 1</t>
  </si>
  <si>
    <t>164862 - Calha 2</t>
  </si>
  <si>
    <t>Início - Calha 1</t>
  </si>
  <si>
    <t>Início - Calha 2</t>
  </si>
  <si>
    <t>Meio - Calha 1</t>
  </si>
  <si>
    <t>Meio - Calha 2</t>
  </si>
  <si>
    <t>Fim - Calha 1</t>
  </si>
  <si>
    <t>Fim - Calha 2</t>
  </si>
  <si>
    <t>Desv. Pad.</t>
  </si>
  <si>
    <t>164 816 - Início</t>
  </si>
  <si>
    <t>164816 - Meio</t>
  </si>
  <si>
    <t>164816 - Final</t>
  </si>
  <si>
    <t>164 861 - Início</t>
  </si>
  <si>
    <t>164861 - Meio</t>
  </si>
  <si>
    <t>164861 - Final</t>
  </si>
  <si>
    <t>164 862 - Início</t>
  </si>
  <si>
    <t>164862 - Meio</t>
  </si>
  <si>
    <t>164862 - Final</t>
  </si>
  <si>
    <t>TABELA 4: Análise de densidade absoluta de Furosemida 40 mg comprimido ao final da mistura da fase externa:</t>
  </si>
  <si>
    <t>TABELA 5: Uniformidade de Conteúdo de Furosemida 40 mg comprimido na compressão:</t>
  </si>
  <si>
    <t>TABELA 6A: Análise do peso individual de Furosemida 40 mg comprimido durante a compressão - Lote 164816 - calha 1:</t>
  </si>
  <si>
    <t>TABELA 6B: Análise do peso individual de Furosemida 40 mg comprimido durante a compressão - Lote 164816 - calha 2:</t>
  </si>
  <si>
    <t>TABELA 6C: Análise do peso individual de Furosemida 40 mg comprimido durante a compressão - Lote 164861 - calha 1:</t>
  </si>
  <si>
    <t>TABELA 6D: Análise do peso individual de Furosemida 40 mg comprimido durante a compressão - Lote 164861 - calha 2:</t>
  </si>
  <si>
    <t>TABELA 6E: Análise do peso individual de Furosemida 40 mg comprimido durante a compressão - Lote 164862 - calha 1:</t>
  </si>
  <si>
    <t>TABELA 6F: Análise do peso individual de Furosemida 40 mg comprimido durante a compressão - Lote 164862 - calha 2:</t>
  </si>
  <si>
    <t>TABELA 7: Comparação dos resultados de peso médio de Furosemida 40 mg comprimido durante a compressão:</t>
  </si>
  <si>
    <t>TABELA 8A: Análise de dureza de Furosemida 40 mg comprimido durante a compressão - Lote 164816 - calha 1:</t>
  </si>
  <si>
    <t>TABELA 8B: Análise de dureza de Furosemida 40 mg comprimido durante a compressão - Lote 164816 - calha 2:</t>
  </si>
  <si>
    <t>TABELA 8C: Análise de dureza de Furosemida 40 mg comprimido durante a compressão - Lote 164861 - calha 1:</t>
  </si>
  <si>
    <t>TABELA 8D: Análise de dureza de Furosemida 40 mg comprimido durante a compressão - Lote 164861 - calha 2:</t>
  </si>
  <si>
    <t>TABELA 8E: Análise de dureza de Furosemida 40 mg comprimido durante a compressão - Lote 164862 - calha 1:</t>
  </si>
  <si>
    <t>TABELA 8F: Análise de dureza de Furosemida 40 mg comprimido durante a compressão - Lote 164862 - Calha 2:</t>
  </si>
  <si>
    <t>TABELA 9: Comparação da média dos resultados de dureza de Furosemida 40 mg comprimido durante a compressão:</t>
  </si>
  <si>
    <t>TABELA 10: Análise de desintegração em Furosemida 40 mg comprimido na compressão:</t>
  </si>
  <si>
    <t>TABELA 11: Análise de umidade de Furosemida 40 mg comprimido na compressão:</t>
  </si>
  <si>
    <t>TABELA 12: Análise de friabilidade de Furosemida 40 mg comprimido durante a compressão:</t>
  </si>
  <si>
    <r>
      <t>TABELA 13: Análise de dissolução de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Furosemida 40 mg comprimido durante a compressão:</t>
    </r>
  </si>
  <si>
    <t>Informativo (g/mL)</t>
  </si>
  <si>
    <t>FIGURA 1: Análise da umidade de Furosemida 40 mg comprimido ao final da secagem.</t>
  </si>
  <si>
    <t>FIGURA 2: Análise de doseamento de Furosemida 40 mg comprimido ao final da mistura da fase externa.</t>
  </si>
  <si>
    <t>FIGURA 3: Análise de umidade de Furosemida 40 mg comprimido após a mistura da fase externa.</t>
  </si>
  <si>
    <t>FIGURA 4: Análise de densidade absoluta de Furosemida 40 mg comprimido após a mistura da fase externa.</t>
  </si>
  <si>
    <t>FIGURA 5: Análise de uniformidade de conteúdo de Furosemida 40 mg comprimido na compressão.</t>
  </si>
  <si>
    <t>FIGURA 7: Comparação dos resultados de peso médio de Furosemida 40 mg comprimido na compressão.</t>
  </si>
  <si>
    <t>FIGURA 9: Comparação da média dos resultados de dureza de Furosemida 40 mg comprimido durante a compressão.</t>
  </si>
  <si>
    <t>FIGURA 10: Análise de desintegração de Furosemida 40 mg comprimido na compressão.</t>
  </si>
  <si>
    <t>FIGURA 11: Análise de umidade de Furosemida 40 mg comprimido na compressão.</t>
  </si>
  <si>
    <t>FIGURA 12: Análise de friablidade de Furosemida 40 mg comprimido na Compressão.</t>
  </si>
  <si>
    <t>FIGURA 13: Análise de dissolução de Furosemida 40 mg comprimido na Compressão.</t>
  </si>
  <si>
    <t>Lote/Tempo de Coleta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</si>
</sst>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h]:mm:ss;@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"/>
    </font>
    <font>
      <sz val="10"/>
      <color indexed="10"/>
      <name val="Arial"/>
    </font>
    <font>
      <sz val="10"/>
      <color indexed="10"/>
      <name val="Arial"/>
      <family val="2"/>
    </font>
    <font>
      <b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/>
    <xf numFmtId="2" fontId="4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/>
    <xf numFmtId="165" fontId="4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7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4" fillId="2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0" xfId="0" applyFill="1"/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5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2" fontId="5" fillId="0" borderId="6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Uniformidade de Conteúdo de Furosemida 40 mg comprimido revestido na compressão</a:t>
            </a:r>
          </a:p>
        </c:rich>
      </c:tx>
      <c:layout>
        <c:manualLayout>
          <c:xMode val="edge"/>
          <c:yMode val="edge"/>
          <c:x val="0.21535407084015487"/>
          <c:y val="3.34190231362467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77227722772272E-2"/>
          <c:y val="0.15424164524421594"/>
          <c:w val="0.901980198019802"/>
          <c:h val="0.60925449871465298"/>
        </c:manualLayout>
      </c:layout>
      <c:lineChart>
        <c:grouping val="standard"/>
        <c:varyColors val="0"/>
        <c:ser>
          <c:idx val="0"/>
          <c:order val="0"/>
          <c:tx>
            <c:strRef>
              <c:f>'Resultados '!$B$149</c:f>
              <c:strCache>
                <c:ptCount val="1"/>
                <c:pt idx="0">
                  <c:v>164816 / Início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'Resultados '!$C$148:$L$148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</c:strCache>
            </c:strRef>
          </c:cat>
          <c:val>
            <c:numRef>
              <c:f>'Resultados '!$C$149:$L$149</c:f>
              <c:numCache>
                <c:formatCode>0.00</c:formatCode>
                <c:ptCount val="10"/>
                <c:pt idx="0">
                  <c:v>40.31</c:v>
                </c:pt>
                <c:pt idx="1">
                  <c:v>40.08</c:v>
                </c:pt>
                <c:pt idx="2">
                  <c:v>40.9</c:v>
                </c:pt>
                <c:pt idx="3">
                  <c:v>42</c:v>
                </c:pt>
                <c:pt idx="4">
                  <c:v>37.71</c:v>
                </c:pt>
                <c:pt idx="5">
                  <c:v>39.72</c:v>
                </c:pt>
                <c:pt idx="6">
                  <c:v>39.53</c:v>
                </c:pt>
                <c:pt idx="7">
                  <c:v>40.26</c:v>
                </c:pt>
                <c:pt idx="8">
                  <c:v>40.9</c:v>
                </c:pt>
                <c:pt idx="9">
                  <c:v>41.09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'Resultados '!$B$150</c:f>
              <c:strCache>
                <c:ptCount val="1"/>
                <c:pt idx="0">
                  <c:v>164816 / Meio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'Resultados '!$C$148:$L$148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</c:strCache>
            </c:strRef>
          </c:cat>
          <c:val>
            <c:numRef>
              <c:f>'Resultados '!$C$150:$L$150</c:f>
              <c:numCache>
                <c:formatCode>0.00</c:formatCode>
                <c:ptCount val="10"/>
                <c:pt idx="0">
                  <c:v>38.42</c:v>
                </c:pt>
                <c:pt idx="1">
                  <c:v>39.89</c:v>
                </c:pt>
                <c:pt idx="2">
                  <c:v>40.32</c:v>
                </c:pt>
                <c:pt idx="3">
                  <c:v>37.729999999999997</c:v>
                </c:pt>
                <c:pt idx="4">
                  <c:v>38.51</c:v>
                </c:pt>
                <c:pt idx="5">
                  <c:v>40.58</c:v>
                </c:pt>
                <c:pt idx="6">
                  <c:v>39.630000000000003</c:v>
                </c:pt>
                <c:pt idx="7">
                  <c:v>39.72</c:v>
                </c:pt>
                <c:pt idx="8">
                  <c:v>41.36</c:v>
                </c:pt>
                <c:pt idx="9">
                  <c:v>39.03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'Resultados '!$B$151</c:f>
              <c:strCache>
                <c:ptCount val="1"/>
                <c:pt idx="0">
                  <c:v>164816 / Fim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'Resultados '!$C$148:$L$148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</c:strCache>
            </c:strRef>
          </c:cat>
          <c:val>
            <c:numRef>
              <c:f>'Resultados '!$C$151:$L$151</c:f>
              <c:numCache>
                <c:formatCode>0.00</c:formatCode>
                <c:ptCount val="10"/>
                <c:pt idx="0">
                  <c:v>40.58</c:v>
                </c:pt>
                <c:pt idx="1">
                  <c:v>39.9</c:v>
                </c:pt>
                <c:pt idx="2">
                  <c:v>40.54</c:v>
                </c:pt>
                <c:pt idx="3">
                  <c:v>38.99</c:v>
                </c:pt>
                <c:pt idx="4">
                  <c:v>39.630000000000003</c:v>
                </c:pt>
                <c:pt idx="5">
                  <c:v>40.81</c:v>
                </c:pt>
                <c:pt idx="6">
                  <c:v>40.17</c:v>
                </c:pt>
                <c:pt idx="7">
                  <c:v>41.36</c:v>
                </c:pt>
                <c:pt idx="8">
                  <c:v>39.08</c:v>
                </c:pt>
                <c:pt idx="9">
                  <c:v>42.73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'Resultados '!$B$152</c:f>
              <c:strCache>
                <c:ptCount val="1"/>
                <c:pt idx="0">
                  <c:v>164861 / Início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'Resultados '!$C$148:$L$148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</c:strCache>
            </c:strRef>
          </c:cat>
          <c:val>
            <c:numRef>
              <c:f>'Resultados '!$C$152:$L$152</c:f>
              <c:numCache>
                <c:formatCode>0.00</c:formatCode>
                <c:ptCount val="10"/>
                <c:pt idx="0">
                  <c:v>41.11</c:v>
                </c:pt>
                <c:pt idx="1">
                  <c:v>40.76</c:v>
                </c:pt>
                <c:pt idx="2">
                  <c:v>40.58</c:v>
                </c:pt>
                <c:pt idx="3">
                  <c:v>41.29</c:v>
                </c:pt>
                <c:pt idx="4">
                  <c:v>40.19</c:v>
                </c:pt>
                <c:pt idx="5">
                  <c:v>40.94</c:v>
                </c:pt>
                <c:pt idx="6">
                  <c:v>40.67</c:v>
                </c:pt>
                <c:pt idx="7">
                  <c:v>41.03</c:v>
                </c:pt>
                <c:pt idx="8">
                  <c:v>41.87</c:v>
                </c:pt>
                <c:pt idx="9">
                  <c:v>39.700000000000003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'Resultados '!$B$153</c:f>
              <c:strCache>
                <c:ptCount val="1"/>
                <c:pt idx="0">
                  <c:v>164861 / Meio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'Resultados '!$C$148:$L$148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</c:strCache>
            </c:strRef>
          </c:cat>
          <c:val>
            <c:numRef>
              <c:f>'Resultados '!$C$153:$L$153</c:f>
              <c:numCache>
                <c:formatCode>0.00</c:formatCode>
                <c:ptCount val="10"/>
                <c:pt idx="0">
                  <c:v>41.46</c:v>
                </c:pt>
                <c:pt idx="1">
                  <c:v>41.8</c:v>
                </c:pt>
                <c:pt idx="2">
                  <c:v>40.119999999999997</c:v>
                </c:pt>
                <c:pt idx="3">
                  <c:v>40.94</c:v>
                </c:pt>
                <c:pt idx="4">
                  <c:v>42.02</c:v>
                </c:pt>
                <c:pt idx="5">
                  <c:v>41.42</c:v>
                </c:pt>
                <c:pt idx="6">
                  <c:v>41.76</c:v>
                </c:pt>
                <c:pt idx="7">
                  <c:v>41.29</c:v>
                </c:pt>
                <c:pt idx="8">
                  <c:v>40.549999999999997</c:v>
                </c:pt>
                <c:pt idx="9">
                  <c:v>41.29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'Resultados '!$B$154</c:f>
              <c:strCache>
                <c:ptCount val="1"/>
                <c:pt idx="0">
                  <c:v>164861 / Fim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'Resultados '!$C$148:$L$148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</c:strCache>
            </c:strRef>
          </c:cat>
          <c:val>
            <c:numRef>
              <c:f>'Resultados '!$C$154:$L$154</c:f>
              <c:numCache>
                <c:formatCode>0.00</c:formatCode>
                <c:ptCount val="10"/>
                <c:pt idx="0">
                  <c:v>41.6</c:v>
                </c:pt>
                <c:pt idx="1">
                  <c:v>40.98</c:v>
                </c:pt>
                <c:pt idx="2">
                  <c:v>40.98</c:v>
                </c:pt>
                <c:pt idx="3">
                  <c:v>41.16</c:v>
                </c:pt>
                <c:pt idx="4">
                  <c:v>40.01</c:v>
                </c:pt>
                <c:pt idx="5">
                  <c:v>40.5</c:v>
                </c:pt>
                <c:pt idx="6">
                  <c:v>40.67</c:v>
                </c:pt>
                <c:pt idx="7">
                  <c:v>40.67</c:v>
                </c:pt>
                <c:pt idx="8">
                  <c:v>40.32</c:v>
                </c:pt>
                <c:pt idx="9">
                  <c:v>39.96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'Resultados '!$B$155</c:f>
              <c:strCache>
                <c:ptCount val="1"/>
                <c:pt idx="0">
                  <c:v>164862 / Início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'Resultados '!$C$148:$L$148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</c:strCache>
            </c:strRef>
          </c:cat>
          <c:val>
            <c:numRef>
              <c:f>'Resultados '!$C$155:$L$155</c:f>
              <c:numCache>
                <c:formatCode>0.00</c:formatCode>
                <c:ptCount val="10"/>
                <c:pt idx="0">
                  <c:v>39.83</c:v>
                </c:pt>
                <c:pt idx="1">
                  <c:v>41.68</c:v>
                </c:pt>
                <c:pt idx="2">
                  <c:v>42.03</c:v>
                </c:pt>
                <c:pt idx="3">
                  <c:v>41.29</c:v>
                </c:pt>
                <c:pt idx="4">
                  <c:v>40.5</c:v>
                </c:pt>
                <c:pt idx="5">
                  <c:v>40.85</c:v>
                </c:pt>
                <c:pt idx="6">
                  <c:v>40.69</c:v>
                </c:pt>
                <c:pt idx="7">
                  <c:v>38.89</c:v>
                </c:pt>
                <c:pt idx="8">
                  <c:v>40.78</c:v>
                </c:pt>
                <c:pt idx="9">
                  <c:v>42.22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'Resultados '!$B$156</c:f>
              <c:strCache>
                <c:ptCount val="1"/>
                <c:pt idx="0">
                  <c:v>164862 / Meio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'Resultados '!$C$148:$L$148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</c:strCache>
            </c:strRef>
          </c:cat>
          <c:val>
            <c:numRef>
              <c:f>'Resultados '!$C$156:$L$156</c:f>
              <c:numCache>
                <c:formatCode>0.00</c:formatCode>
                <c:ptCount val="10"/>
                <c:pt idx="0">
                  <c:v>38.590000000000003</c:v>
                </c:pt>
                <c:pt idx="1">
                  <c:v>38.090000000000003</c:v>
                </c:pt>
                <c:pt idx="2">
                  <c:v>37.89</c:v>
                </c:pt>
                <c:pt idx="3">
                  <c:v>38.89</c:v>
                </c:pt>
                <c:pt idx="4">
                  <c:v>38.39</c:v>
                </c:pt>
                <c:pt idx="5">
                  <c:v>39.89</c:v>
                </c:pt>
                <c:pt idx="6">
                  <c:v>40.99</c:v>
                </c:pt>
                <c:pt idx="7">
                  <c:v>37.69</c:v>
                </c:pt>
                <c:pt idx="8">
                  <c:v>39.39</c:v>
                </c:pt>
                <c:pt idx="9">
                  <c:v>38.19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'Resultados '!$B$157</c:f>
              <c:strCache>
                <c:ptCount val="1"/>
                <c:pt idx="0">
                  <c:v>164862 / Fim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'Resultados '!$C$148:$L$148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</c:strCache>
            </c:strRef>
          </c:cat>
          <c:val>
            <c:numRef>
              <c:f>'Resultados '!$C$157:$L$157</c:f>
              <c:numCache>
                <c:formatCode>0.00</c:formatCode>
                <c:ptCount val="10"/>
                <c:pt idx="0">
                  <c:v>38.69</c:v>
                </c:pt>
                <c:pt idx="1">
                  <c:v>40.49</c:v>
                </c:pt>
                <c:pt idx="2">
                  <c:v>38.69</c:v>
                </c:pt>
                <c:pt idx="3">
                  <c:v>38.82</c:v>
                </c:pt>
                <c:pt idx="4">
                  <c:v>38.39</c:v>
                </c:pt>
                <c:pt idx="5">
                  <c:v>38.89</c:v>
                </c:pt>
                <c:pt idx="6">
                  <c:v>37.89</c:v>
                </c:pt>
                <c:pt idx="7">
                  <c:v>39.29</c:v>
                </c:pt>
                <c:pt idx="8">
                  <c:v>38.89</c:v>
                </c:pt>
                <c:pt idx="9">
                  <c:v>40.89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'Resultados '!$B$158</c:f>
              <c:strCache>
                <c:ptCount val="1"/>
                <c:pt idx="0">
                  <c:v>LI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'Resultados '!$C$148:$L$148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</c:strCache>
            </c:strRef>
          </c:cat>
          <c:val>
            <c:numRef>
              <c:f>'Resultados '!$C$158:$L$158</c:f>
              <c:numCache>
                <c:formatCode>0.00</c:formatCode>
                <c:ptCount val="10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'Resultados '!$B$159</c:f>
              <c:strCache>
                <c:ptCount val="1"/>
                <c:pt idx="0">
                  <c:v>LS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'Resultados '!$C$148:$L$148</c:f>
              <c:strCache>
                <c:ptCount val="10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A9</c:v>
                </c:pt>
                <c:pt idx="9">
                  <c:v>A10</c:v>
                </c:pt>
              </c:strCache>
            </c:strRef>
          </c:cat>
          <c:val>
            <c:numRef>
              <c:f>'Resultados '!$C$159:$L$159</c:f>
              <c:numCache>
                <c:formatCode>0.00</c:formatCode>
                <c:ptCount val="10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40968"/>
        <c:axId val="331541360"/>
      </c:lineChart>
      <c:catAx>
        <c:axId val="331540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Amostras</a:t>
                </a:r>
              </a:p>
            </c:rich>
          </c:tx>
          <c:layout>
            <c:manualLayout>
              <c:xMode val="edge"/>
              <c:yMode val="edge"/>
              <c:x val="0.49306930693069306"/>
              <c:y val="0.82519280205655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1541360"/>
        <c:crossesAt val="26"/>
        <c:auto val="1"/>
        <c:lblAlgn val="ctr"/>
        <c:lblOffset val="100"/>
        <c:tickLblSkip val="1"/>
        <c:tickMarkSkip val="1"/>
        <c:noMultiLvlLbl val="0"/>
      </c:catAx>
      <c:valAx>
        <c:axId val="331541360"/>
        <c:scaling>
          <c:orientation val="minMax"/>
          <c:max val="56"/>
          <c:min val="26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Doseamento (mg)</a:t>
                </a:r>
              </a:p>
            </c:rich>
          </c:tx>
          <c:layout>
            <c:manualLayout>
              <c:xMode val="edge"/>
              <c:yMode val="edge"/>
              <c:x val="1.5952184194797433E-2"/>
              <c:y val="0.341902313624678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1540968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376237623762377"/>
          <c:y val="0.89717223650385602"/>
          <c:w val="0.60297029702970295"/>
          <c:h val="8.4832904884318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Dureza de Furosemida 40 mg comprimido na compressão</a:t>
            </a:r>
          </a:p>
        </c:rich>
      </c:tx>
      <c:layout>
        <c:manualLayout>
          <c:xMode val="edge"/>
          <c:yMode val="edge"/>
          <c:x val="0.21535401700285475"/>
          <c:y val="3.34189380173632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625498007968128E-2"/>
          <c:y val="0.20512871877183186"/>
          <c:w val="0.87549800796812749"/>
          <c:h val="0.52307823286817123"/>
        </c:manualLayout>
      </c:layout>
      <c:lineChart>
        <c:grouping val="standard"/>
        <c:varyColors val="0"/>
        <c:ser>
          <c:idx val="0"/>
          <c:order val="0"/>
          <c:tx>
            <c:strRef>
              <c:f>'Resultados '!$B$446</c:f>
              <c:strCache>
                <c:ptCount val="1"/>
                <c:pt idx="0">
                  <c:v>164816 - Calha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'Resultados '!$C$445:$L$445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'!$C$446:$L$446</c:f>
              <c:numCache>
                <c:formatCode>0.0</c:formatCode>
                <c:ptCount val="10"/>
                <c:pt idx="0">
                  <c:v>6.7333333333333334</c:v>
                </c:pt>
                <c:pt idx="1">
                  <c:v>6.6166666666666663</c:v>
                </c:pt>
                <c:pt idx="2">
                  <c:v>7</c:v>
                </c:pt>
                <c:pt idx="3">
                  <c:v>7.0333333333333341</c:v>
                </c:pt>
                <c:pt idx="4">
                  <c:v>6.1333333333333329</c:v>
                </c:pt>
                <c:pt idx="5">
                  <c:v>6.6333333333333329</c:v>
                </c:pt>
                <c:pt idx="6">
                  <c:v>7.3166666666666664</c:v>
                </c:pt>
                <c:pt idx="7">
                  <c:v>6.6833333333333327</c:v>
                </c:pt>
                <c:pt idx="8">
                  <c:v>7.8166666666666673</c:v>
                </c:pt>
                <c:pt idx="9">
                  <c:v>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'Resultados '!$B$447</c:f>
              <c:strCache>
                <c:ptCount val="1"/>
                <c:pt idx="0">
                  <c:v>164816 - Calha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'Resultados '!$C$445:$L$445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'!$C$447:$L$447</c:f>
              <c:numCache>
                <c:formatCode>0.0</c:formatCode>
                <c:ptCount val="10"/>
                <c:pt idx="0">
                  <c:v>7.1333333333333329</c:v>
                </c:pt>
                <c:pt idx="1">
                  <c:v>6.6499999999999995</c:v>
                </c:pt>
                <c:pt idx="2">
                  <c:v>7.9666666666666659</c:v>
                </c:pt>
                <c:pt idx="3">
                  <c:v>7.7666666666666684</c:v>
                </c:pt>
                <c:pt idx="4">
                  <c:v>6.6666666666666652</c:v>
                </c:pt>
                <c:pt idx="5">
                  <c:v>7.083333333333333</c:v>
                </c:pt>
                <c:pt idx="6">
                  <c:v>7.55</c:v>
                </c:pt>
                <c:pt idx="7">
                  <c:v>6.95</c:v>
                </c:pt>
                <c:pt idx="8">
                  <c:v>7.0833333333333321</c:v>
                </c:pt>
                <c:pt idx="9">
                  <c:v>7.3166666666666673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'Resultados '!$B$448</c:f>
              <c:strCache>
                <c:ptCount val="1"/>
                <c:pt idx="0">
                  <c:v>164861 - Calha 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'Resultados '!$C$445:$L$445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'!$C$448:$L$448</c:f>
              <c:numCache>
                <c:formatCode>0.0</c:formatCode>
                <c:ptCount val="10"/>
                <c:pt idx="0">
                  <c:v>6.5666666666666664</c:v>
                </c:pt>
                <c:pt idx="1">
                  <c:v>6</c:v>
                </c:pt>
                <c:pt idx="2">
                  <c:v>6.5333333333333323</c:v>
                </c:pt>
                <c:pt idx="3">
                  <c:v>6.0333333333333341</c:v>
                </c:pt>
                <c:pt idx="4">
                  <c:v>6.5166666666666657</c:v>
                </c:pt>
                <c:pt idx="5">
                  <c:v>7.083333333333333</c:v>
                </c:pt>
                <c:pt idx="6">
                  <c:v>5.8999999999999995</c:v>
                </c:pt>
                <c:pt idx="7">
                  <c:v>6.5166666666666666</c:v>
                </c:pt>
                <c:pt idx="8">
                  <c:v>6.5666666666666673</c:v>
                </c:pt>
                <c:pt idx="9">
                  <c:v>6.0666666666666664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'Resultados '!$B$449</c:f>
              <c:strCache>
                <c:ptCount val="1"/>
                <c:pt idx="0">
                  <c:v>164861 - Calha 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'Resultados '!$C$445:$L$445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'!$C$449:$L$449</c:f>
              <c:numCache>
                <c:formatCode>0.0</c:formatCode>
                <c:ptCount val="10"/>
                <c:pt idx="0">
                  <c:v>6.4333333333333336</c:v>
                </c:pt>
                <c:pt idx="1">
                  <c:v>7.1499999999999995</c:v>
                </c:pt>
                <c:pt idx="2">
                  <c:v>5.95</c:v>
                </c:pt>
                <c:pt idx="3">
                  <c:v>6.3</c:v>
                </c:pt>
                <c:pt idx="4">
                  <c:v>7.1000000000000014</c:v>
                </c:pt>
                <c:pt idx="5">
                  <c:v>7.5333333333333341</c:v>
                </c:pt>
                <c:pt idx="6">
                  <c:v>6.6166666666666671</c:v>
                </c:pt>
                <c:pt idx="7">
                  <c:v>6.2833333333333323</c:v>
                </c:pt>
                <c:pt idx="8">
                  <c:v>5.5333333333333341</c:v>
                </c:pt>
                <c:pt idx="9">
                  <c:v>6.25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'Resultados '!$B$450</c:f>
              <c:strCache>
                <c:ptCount val="1"/>
                <c:pt idx="0">
                  <c:v>164862 - Calha 1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'Resultados '!$C$445:$L$445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'!$C$450:$L$450</c:f>
              <c:numCache>
                <c:formatCode>0.0</c:formatCode>
                <c:ptCount val="10"/>
                <c:pt idx="0">
                  <c:v>6.8666666666666671</c:v>
                </c:pt>
                <c:pt idx="1">
                  <c:v>5.4833333333333334</c:v>
                </c:pt>
                <c:pt idx="2">
                  <c:v>6.1166666666666663</c:v>
                </c:pt>
                <c:pt idx="3">
                  <c:v>5.666666666666667</c:v>
                </c:pt>
                <c:pt idx="4">
                  <c:v>6.0166666666666666</c:v>
                </c:pt>
                <c:pt idx="5">
                  <c:v>6.3499999999999988</c:v>
                </c:pt>
                <c:pt idx="6">
                  <c:v>5.8833333333333329</c:v>
                </c:pt>
                <c:pt idx="7">
                  <c:v>6.0166666666666657</c:v>
                </c:pt>
                <c:pt idx="8">
                  <c:v>5.6333333333333329</c:v>
                </c:pt>
                <c:pt idx="9">
                  <c:v>5.7833333333333323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'Resultados '!$B$451</c:f>
              <c:strCache>
                <c:ptCount val="1"/>
                <c:pt idx="0">
                  <c:v>164862 - Calha 2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'Resultados '!$C$445:$L$445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'!$C$451:$L$451</c:f>
              <c:numCache>
                <c:formatCode>0.0</c:formatCode>
                <c:ptCount val="10"/>
                <c:pt idx="0">
                  <c:v>6.1833333333333327</c:v>
                </c:pt>
                <c:pt idx="1">
                  <c:v>5.9833333333333343</c:v>
                </c:pt>
                <c:pt idx="2">
                  <c:v>5.8000000000000007</c:v>
                </c:pt>
                <c:pt idx="3">
                  <c:v>6.0333333333333323</c:v>
                </c:pt>
                <c:pt idx="4">
                  <c:v>6.45</c:v>
                </c:pt>
                <c:pt idx="5">
                  <c:v>7</c:v>
                </c:pt>
                <c:pt idx="6">
                  <c:v>6.3</c:v>
                </c:pt>
                <c:pt idx="7">
                  <c:v>6.0666666666666664</c:v>
                </c:pt>
                <c:pt idx="8">
                  <c:v>5.8833333333333329</c:v>
                </c:pt>
                <c:pt idx="9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'Resultados '!$B$452</c:f>
              <c:strCache>
                <c:ptCount val="1"/>
                <c:pt idx="0">
                  <c:v>LI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'Resultados '!$C$445:$L$445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'!$C$452:$L$452</c:f>
              <c:numCache>
                <c:formatCode>0.0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69256"/>
        <c:axId val="334041064"/>
      </c:lineChart>
      <c:catAx>
        <c:axId val="333169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Tempo de Coleta</a:t>
                </a:r>
              </a:p>
            </c:rich>
          </c:tx>
          <c:layout>
            <c:manualLayout>
              <c:xMode val="edge"/>
              <c:yMode val="edge"/>
              <c:x val="0.47410358565737054"/>
              <c:y val="0.82564317921798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40410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4041064"/>
        <c:scaling>
          <c:orientation val="minMax"/>
          <c:max val="1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Dureza (kgF))</a:t>
                </a:r>
              </a:p>
            </c:rich>
          </c:tx>
          <c:layout>
            <c:manualLayout>
              <c:xMode val="edge"/>
              <c:yMode val="edge"/>
              <c:x val="1.5952149407618868E-2"/>
              <c:y val="0.3419024160441483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3169256"/>
        <c:crosses val="autoZero"/>
        <c:crossBetween val="midCat"/>
        <c:majorUnit val="3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49800796812749"/>
          <c:y val="0.81538676896157214"/>
          <c:w val="0.52490039840637448"/>
          <c:h val="0.10256437176122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Densidade absoluta de Furosemida 40 mg comprimido ao final da mistura da fase externa</a:t>
            </a:r>
          </a:p>
        </c:rich>
      </c:tx>
      <c:layout>
        <c:manualLayout>
          <c:xMode val="edge"/>
          <c:yMode val="edge"/>
          <c:x val="0.14527371578552681"/>
          <c:y val="3.19148995264480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60382816746128E-2"/>
          <c:y val="0.16666709725089196"/>
          <c:w val="0.90873103911969777"/>
          <c:h val="0.59788514251907277"/>
        </c:manualLayout>
      </c:layout>
      <c:lineChart>
        <c:grouping val="standard"/>
        <c:varyColors val="0"/>
        <c:ser>
          <c:idx val="0"/>
          <c:order val="0"/>
          <c:tx>
            <c:strRef>
              <c:f>'Resultados '!$B$115</c:f>
              <c:strCache>
                <c:ptCount val="1"/>
                <c:pt idx="0">
                  <c:v>164816 - A1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'Resultados '!$C$114:$G$114</c:f>
              <c:strCache>
                <c:ptCount val="5"/>
                <c:pt idx="0">
                  <c:v>P1</c:v>
                </c:pt>
                <c:pt idx="1">
                  <c:v>P3</c:v>
                </c:pt>
                <c:pt idx="2">
                  <c:v>P8</c:v>
                </c:pt>
                <c:pt idx="3">
                  <c:v>P9</c:v>
                </c:pt>
                <c:pt idx="4">
                  <c:v>P10</c:v>
                </c:pt>
              </c:strCache>
            </c:strRef>
          </c:cat>
          <c:val>
            <c:numRef>
              <c:f>'Resultados '!$C$115:$G$115</c:f>
              <c:numCache>
                <c:formatCode>0.00</c:formatCode>
                <c:ptCount val="5"/>
                <c:pt idx="0">
                  <c:v>0.79</c:v>
                </c:pt>
                <c:pt idx="1">
                  <c:v>0.84</c:v>
                </c:pt>
                <c:pt idx="2">
                  <c:v>0.82</c:v>
                </c:pt>
                <c:pt idx="3">
                  <c:v>0.86</c:v>
                </c:pt>
                <c:pt idx="4">
                  <c:v>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'Resultados '!$B$116</c:f>
              <c:strCache>
                <c:ptCount val="1"/>
                <c:pt idx="0">
                  <c:v>164816 - A2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'Resultados '!$C$114:$G$114</c:f>
              <c:strCache>
                <c:ptCount val="5"/>
                <c:pt idx="0">
                  <c:v>P1</c:v>
                </c:pt>
                <c:pt idx="1">
                  <c:v>P3</c:v>
                </c:pt>
                <c:pt idx="2">
                  <c:v>P8</c:v>
                </c:pt>
                <c:pt idx="3">
                  <c:v>P9</c:v>
                </c:pt>
                <c:pt idx="4">
                  <c:v>P10</c:v>
                </c:pt>
              </c:strCache>
            </c:strRef>
          </c:cat>
          <c:val>
            <c:numRef>
              <c:f>'Resultados '!$C$116:$G$116</c:f>
              <c:numCache>
                <c:formatCode>0.00</c:formatCode>
                <c:ptCount val="5"/>
                <c:pt idx="0">
                  <c:v>0.81</c:v>
                </c:pt>
                <c:pt idx="1">
                  <c:v>0.85</c:v>
                </c:pt>
                <c:pt idx="2">
                  <c:v>0.86</c:v>
                </c:pt>
                <c:pt idx="3">
                  <c:v>0.84</c:v>
                </c:pt>
                <c:pt idx="4">
                  <c:v>0.81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'Resultados '!$B$117</c:f>
              <c:strCache>
                <c:ptCount val="1"/>
                <c:pt idx="0">
                  <c:v>164861 - A1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'Resultados '!$C$114:$G$114</c:f>
              <c:strCache>
                <c:ptCount val="5"/>
                <c:pt idx="0">
                  <c:v>P1</c:v>
                </c:pt>
                <c:pt idx="1">
                  <c:v>P3</c:v>
                </c:pt>
                <c:pt idx="2">
                  <c:v>P8</c:v>
                </c:pt>
                <c:pt idx="3">
                  <c:v>P9</c:v>
                </c:pt>
                <c:pt idx="4">
                  <c:v>P10</c:v>
                </c:pt>
              </c:strCache>
            </c:strRef>
          </c:cat>
          <c:val>
            <c:numRef>
              <c:f>'Resultados '!$C$117:$G$117</c:f>
              <c:numCache>
                <c:formatCode>0.00</c:formatCode>
                <c:ptCount val="5"/>
                <c:pt idx="0">
                  <c:v>0.82</c:v>
                </c:pt>
                <c:pt idx="1">
                  <c:v>0.83</c:v>
                </c:pt>
                <c:pt idx="2">
                  <c:v>0.79</c:v>
                </c:pt>
                <c:pt idx="3">
                  <c:v>0.82</c:v>
                </c:pt>
                <c:pt idx="4">
                  <c:v>0.83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'Resultados '!$B$118</c:f>
              <c:strCache>
                <c:ptCount val="1"/>
                <c:pt idx="0">
                  <c:v>164861 - A2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'Resultados '!$C$114:$G$114</c:f>
              <c:strCache>
                <c:ptCount val="5"/>
                <c:pt idx="0">
                  <c:v>P1</c:v>
                </c:pt>
                <c:pt idx="1">
                  <c:v>P3</c:v>
                </c:pt>
                <c:pt idx="2">
                  <c:v>P8</c:v>
                </c:pt>
                <c:pt idx="3">
                  <c:v>P9</c:v>
                </c:pt>
                <c:pt idx="4">
                  <c:v>P10</c:v>
                </c:pt>
              </c:strCache>
            </c:strRef>
          </c:cat>
          <c:val>
            <c:numRef>
              <c:f>'Resultados '!$C$118:$G$118</c:f>
              <c:numCache>
                <c:formatCode>0.00</c:formatCode>
                <c:ptCount val="5"/>
                <c:pt idx="0">
                  <c:v>0.84</c:v>
                </c:pt>
                <c:pt idx="1">
                  <c:v>0.78</c:v>
                </c:pt>
                <c:pt idx="2">
                  <c:v>0.8</c:v>
                </c:pt>
                <c:pt idx="3">
                  <c:v>0.82</c:v>
                </c:pt>
                <c:pt idx="4">
                  <c:v>0.79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'Resultados '!$B$119</c:f>
              <c:strCache>
                <c:ptCount val="1"/>
                <c:pt idx="0">
                  <c:v>164862 - A1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'Resultados '!$C$114:$G$114</c:f>
              <c:strCache>
                <c:ptCount val="5"/>
                <c:pt idx="0">
                  <c:v>P1</c:v>
                </c:pt>
                <c:pt idx="1">
                  <c:v>P3</c:v>
                </c:pt>
                <c:pt idx="2">
                  <c:v>P8</c:v>
                </c:pt>
                <c:pt idx="3">
                  <c:v>P9</c:v>
                </c:pt>
                <c:pt idx="4">
                  <c:v>P10</c:v>
                </c:pt>
              </c:strCache>
            </c:strRef>
          </c:cat>
          <c:val>
            <c:numRef>
              <c:f>'Resultados '!$C$119:$G$119</c:f>
              <c:numCache>
                <c:formatCode>0.00</c:formatCode>
                <c:ptCount val="5"/>
                <c:pt idx="0">
                  <c:v>0.81</c:v>
                </c:pt>
                <c:pt idx="1">
                  <c:v>0.8</c:v>
                </c:pt>
                <c:pt idx="2">
                  <c:v>0.77</c:v>
                </c:pt>
                <c:pt idx="3">
                  <c:v>0.81</c:v>
                </c:pt>
                <c:pt idx="4">
                  <c:v>0.81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'Resultados '!$B$120</c:f>
              <c:strCache>
                <c:ptCount val="1"/>
                <c:pt idx="0">
                  <c:v>164862 - A2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'Resultados '!$C$114:$G$114</c:f>
              <c:strCache>
                <c:ptCount val="5"/>
                <c:pt idx="0">
                  <c:v>P1</c:v>
                </c:pt>
                <c:pt idx="1">
                  <c:v>P3</c:v>
                </c:pt>
                <c:pt idx="2">
                  <c:v>P8</c:v>
                </c:pt>
                <c:pt idx="3">
                  <c:v>P9</c:v>
                </c:pt>
                <c:pt idx="4">
                  <c:v>P10</c:v>
                </c:pt>
              </c:strCache>
            </c:strRef>
          </c:cat>
          <c:val>
            <c:numRef>
              <c:f>'Resultados '!$C$120:$G$120</c:f>
              <c:numCache>
                <c:formatCode>0.00</c:formatCode>
                <c:ptCount val="5"/>
                <c:pt idx="0">
                  <c:v>0.82</c:v>
                </c:pt>
                <c:pt idx="1">
                  <c:v>0.83</c:v>
                </c:pt>
                <c:pt idx="2">
                  <c:v>0.79</c:v>
                </c:pt>
                <c:pt idx="3">
                  <c:v>0.81</c:v>
                </c:pt>
                <c:pt idx="4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041848"/>
        <c:axId val="334041456"/>
      </c:lineChart>
      <c:catAx>
        <c:axId val="334041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Pontos de Coleta</a:t>
                </a:r>
              </a:p>
            </c:rich>
          </c:tx>
          <c:layout>
            <c:manualLayout>
              <c:xMode val="edge"/>
              <c:yMode val="edge"/>
              <c:x val="0.47123057534474855"/>
              <c:y val="0.825399047341304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4041456"/>
        <c:crossesAt val="0.6"/>
        <c:auto val="1"/>
        <c:lblAlgn val="ctr"/>
        <c:lblOffset val="100"/>
        <c:tickLblSkip val="1"/>
        <c:tickMarkSkip val="1"/>
        <c:noMultiLvlLbl val="0"/>
      </c:catAx>
      <c:valAx>
        <c:axId val="334041456"/>
        <c:scaling>
          <c:orientation val="minMax"/>
          <c:max val="1"/>
          <c:min val="0.6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Densidade (g/mL)</a:t>
                </a:r>
              </a:p>
            </c:rich>
          </c:tx>
          <c:layout>
            <c:manualLayout>
              <c:xMode val="edge"/>
              <c:yMode val="edge"/>
              <c:x val="1.5920405782610506E-2"/>
              <c:y val="0.3776600147203821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4041848"/>
        <c:crosses val="autoZero"/>
        <c:crossBetween val="midCat"/>
        <c:majorUnit val="0.1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837332833395821"/>
          <c:y val="0.88889111083336803"/>
          <c:w val="0.37003999500062495"/>
          <c:h val="9.52383729811551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Dissolução de Furosemida 40 mg comprimido na compressão</a:t>
            </a:r>
          </a:p>
        </c:rich>
      </c:tx>
      <c:layout>
        <c:manualLayout>
          <c:xMode val="edge"/>
          <c:yMode val="edge"/>
          <c:x val="0.27517456544347052"/>
          <c:y val="3.48836592055206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04865938430978E-2"/>
          <c:y val="0.22191011235955055"/>
          <c:w val="0.87288977159880832"/>
          <c:h val="0.47752808988764045"/>
        </c:manualLayout>
      </c:layout>
      <c:lineChart>
        <c:grouping val="standard"/>
        <c:varyColors val="0"/>
        <c:ser>
          <c:idx val="0"/>
          <c:order val="0"/>
          <c:tx>
            <c:strRef>
              <c:f>'Resultados '!$S$586</c:f>
              <c:strCache>
                <c:ptCount val="1"/>
                <c:pt idx="0">
                  <c:v>164816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'Resultados '!$T$585:$Y$585</c:f>
              <c:strCache>
                <c:ptCount val="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</c:strCache>
            </c:strRef>
          </c:cat>
          <c:val>
            <c:numRef>
              <c:f>'Resultados '!$T$586:$Y$586</c:f>
              <c:numCache>
                <c:formatCode>0.00</c:formatCode>
                <c:ptCount val="6"/>
                <c:pt idx="0">
                  <c:v>97.363333333333344</c:v>
                </c:pt>
                <c:pt idx="1">
                  <c:v>99.08</c:v>
                </c:pt>
                <c:pt idx="2">
                  <c:v>98.94</c:v>
                </c:pt>
                <c:pt idx="3">
                  <c:v>96.79</c:v>
                </c:pt>
                <c:pt idx="4">
                  <c:v>99.37</c:v>
                </c:pt>
                <c:pt idx="5">
                  <c:v>98.65666666666668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'Resultados '!$S$587</c:f>
              <c:strCache>
                <c:ptCount val="1"/>
                <c:pt idx="0">
                  <c:v>164861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'Resultados '!$T$585:$Y$585</c:f>
              <c:strCache>
                <c:ptCount val="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</c:strCache>
            </c:strRef>
          </c:cat>
          <c:val>
            <c:numRef>
              <c:f>'Resultados '!$T$587:$Y$587</c:f>
              <c:numCache>
                <c:formatCode>0.00</c:formatCode>
                <c:ptCount val="6"/>
                <c:pt idx="0">
                  <c:v>101.62</c:v>
                </c:pt>
                <c:pt idx="1">
                  <c:v>99.14</c:v>
                </c:pt>
                <c:pt idx="2">
                  <c:v>102.01333333333334</c:v>
                </c:pt>
                <c:pt idx="3">
                  <c:v>100.32333333333334</c:v>
                </c:pt>
                <c:pt idx="4">
                  <c:v>101.33333333333333</c:v>
                </c:pt>
                <c:pt idx="5">
                  <c:v>102.23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'Resultados '!$S$588</c:f>
              <c:strCache>
                <c:ptCount val="1"/>
                <c:pt idx="0">
                  <c:v>164862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'Resultados '!$T$585:$Y$585</c:f>
              <c:strCache>
                <c:ptCount val="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</c:strCache>
            </c:strRef>
          </c:cat>
          <c:val>
            <c:numRef>
              <c:f>'Resultados '!$T$588:$Y$588</c:f>
              <c:numCache>
                <c:formatCode>0.00</c:formatCode>
                <c:ptCount val="6"/>
                <c:pt idx="0">
                  <c:v>97.536666666666676</c:v>
                </c:pt>
                <c:pt idx="1">
                  <c:v>98.333333333333329</c:v>
                </c:pt>
                <c:pt idx="2">
                  <c:v>98.763333333333335</c:v>
                </c:pt>
                <c:pt idx="3">
                  <c:v>98.043333333333337</c:v>
                </c:pt>
                <c:pt idx="4">
                  <c:v>97.24666666666667</c:v>
                </c:pt>
                <c:pt idx="5">
                  <c:v>98.90666666666668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'Resultados '!$S$589</c:f>
              <c:strCache>
                <c:ptCount val="1"/>
                <c:pt idx="0">
                  <c:v>LI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'Resultados '!$T$585:$Y$585</c:f>
              <c:strCache>
                <c:ptCount val="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</c:strCache>
            </c:strRef>
          </c:cat>
          <c:val>
            <c:numRef>
              <c:f>'Resultados '!$T$589:$Y$589</c:f>
              <c:numCache>
                <c:formatCode>0.00</c:formatCod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038320"/>
        <c:axId val="334035576"/>
      </c:lineChart>
      <c:catAx>
        <c:axId val="33403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Amostras</a:t>
                </a:r>
              </a:p>
            </c:rich>
          </c:tx>
          <c:layout>
            <c:manualLayout>
              <c:xMode val="edge"/>
              <c:yMode val="edge"/>
              <c:x val="0.49653861291171775"/>
              <c:y val="0.817415730337078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4035576"/>
        <c:crossesAt val="60"/>
        <c:auto val="1"/>
        <c:lblAlgn val="ctr"/>
        <c:lblOffset val="100"/>
        <c:tickLblSkip val="1"/>
        <c:tickMarkSkip val="1"/>
        <c:noMultiLvlLbl val="0"/>
      </c:catAx>
      <c:valAx>
        <c:axId val="334035576"/>
        <c:scaling>
          <c:orientation val="minMax"/>
          <c:max val="110"/>
          <c:min val="7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Dissolução (%)</a:t>
                </a:r>
              </a:p>
            </c:rich>
          </c:tx>
          <c:layout>
            <c:manualLayout>
              <c:xMode val="edge"/>
              <c:yMode val="edge"/>
              <c:x val="1.5952166853026192E-2"/>
              <c:y val="0.3459302839953994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4038320"/>
        <c:crosses val="autoZero"/>
        <c:crossBetween val="midCat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94339622641509"/>
          <c:y val="0.8539325842696629"/>
          <c:w val="0.49553128103277067"/>
          <c:h val="8.14606741573034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Uniformidade de doses unitárias em</a:t>
            </a:r>
            <a:r>
              <a:rPr lang="pt-BR" sz="225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Produto X mg comprimidos</a:t>
            </a:r>
            <a:r>
              <a:rPr lang="pt-BR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na Compressão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'Resultados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'Resultados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'Resultados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'Resultados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'Resultados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'Resultados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'Resultados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'Resultados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'Resultados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'Resultados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'Resultados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'Resultados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39008"/>
        <c:axId val="331539400"/>
      </c:lineChart>
      <c:catAx>
        <c:axId val="33153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Ponto de coleta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1539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539400"/>
        <c:scaling>
          <c:orientation val="minMax"/>
          <c:max val="140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Uniformidade de doses unitárias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153900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Doseamento Furosemida 40 mg comprimido ao final da mistura da fase externa</a:t>
            </a:r>
          </a:p>
        </c:rich>
      </c:tx>
      <c:layout>
        <c:manualLayout>
          <c:xMode val="edge"/>
          <c:yMode val="edge"/>
          <c:x val="0.13586416281298172"/>
          <c:y val="3.081232492997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88962895433107E-2"/>
          <c:y val="0.16806768663473454"/>
          <c:w val="0.89583420122826107"/>
          <c:h val="0.56582787833693959"/>
        </c:manualLayout>
      </c:layout>
      <c:lineChart>
        <c:grouping val="standard"/>
        <c:varyColors val="0"/>
        <c:ser>
          <c:idx val="0"/>
          <c:order val="0"/>
          <c:tx>
            <c:strRef>
              <c:f>'Resultados '!$B$43</c:f>
              <c:strCache>
                <c:ptCount val="1"/>
                <c:pt idx="0">
                  <c:v>164816 - A1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'Resultados '!$C$42:$L$42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'Resultados '!$C$43:$L$43</c:f>
              <c:numCache>
                <c:formatCode>0.00</c:formatCode>
                <c:ptCount val="10"/>
                <c:pt idx="0">
                  <c:v>39.54</c:v>
                </c:pt>
                <c:pt idx="1">
                  <c:v>39.369999999999997</c:v>
                </c:pt>
                <c:pt idx="2">
                  <c:v>39.26</c:v>
                </c:pt>
                <c:pt idx="3">
                  <c:v>38.56</c:v>
                </c:pt>
                <c:pt idx="4">
                  <c:v>38.549999999999997</c:v>
                </c:pt>
                <c:pt idx="5">
                  <c:v>39.64</c:v>
                </c:pt>
                <c:pt idx="6">
                  <c:v>38.11</c:v>
                </c:pt>
                <c:pt idx="7">
                  <c:v>39.909999999999997</c:v>
                </c:pt>
                <c:pt idx="8">
                  <c:v>39</c:v>
                </c:pt>
                <c:pt idx="9">
                  <c:v>39.340000000000003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'Resultados '!$B$44</c:f>
              <c:strCache>
                <c:ptCount val="1"/>
                <c:pt idx="0">
                  <c:v>164816 - A2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'Resultados '!$C$42:$L$42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'Resultados '!$C$44:$L$44</c:f>
              <c:numCache>
                <c:formatCode>0.00</c:formatCode>
                <c:ptCount val="10"/>
                <c:pt idx="0">
                  <c:v>38.94</c:v>
                </c:pt>
                <c:pt idx="1">
                  <c:v>38.340000000000003</c:v>
                </c:pt>
                <c:pt idx="2">
                  <c:v>38.97</c:v>
                </c:pt>
                <c:pt idx="3">
                  <c:v>39.24</c:v>
                </c:pt>
                <c:pt idx="4">
                  <c:v>39.32</c:v>
                </c:pt>
                <c:pt idx="5">
                  <c:v>39.64</c:v>
                </c:pt>
                <c:pt idx="6">
                  <c:v>38.880000000000003</c:v>
                </c:pt>
                <c:pt idx="7">
                  <c:v>39.58</c:v>
                </c:pt>
                <c:pt idx="8">
                  <c:v>39</c:v>
                </c:pt>
                <c:pt idx="9">
                  <c:v>38.46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'Resultados '!$B$45</c:f>
              <c:strCache>
                <c:ptCount val="1"/>
                <c:pt idx="0">
                  <c:v>164861 - A1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'Resultados '!$C$42:$L$42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'Resultados '!$C$45:$L$45</c:f>
              <c:numCache>
                <c:formatCode>0.00</c:formatCode>
                <c:ptCount val="10"/>
                <c:pt idx="0">
                  <c:v>40.76</c:v>
                </c:pt>
                <c:pt idx="1">
                  <c:v>40.31</c:v>
                </c:pt>
                <c:pt idx="2">
                  <c:v>41</c:v>
                </c:pt>
                <c:pt idx="3">
                  <c:v>40.64</c:v>
                </c:pt>
                <c:pt idx="4">
                  <c:v>40.18</c:v>
                </c:pt>
                <c:pt idx="5">
                  <c:v>41.56</c:v>
                </c:pt>
                <c:pt idx="6">
                  <c:v>41.63</c:v>
                </c:pt>
                <c:pt idx="7">
                  <c:v>40.54</c:v>
                </c:pt>
                <c:pt idx="8">
                  <c:v>40.97</c:v>
                </c:pt>
                <c:pt idx="9">
                  <c:v>41.25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'Resultados '!$B$46</c:f>
              <c:strCache>
                <c:ptCount val="1"/>
                <c:pt idx="0">
                  <c:v>164861 - A2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'Resultados '!$C$42:$L$42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'Resultados '!$C$46:$L$46</c:f>
              <c:numCache>
                <c:formatCode>0.00</c:formatCode>
                <c:ptCount val="10"/>
                <c:pt idx="0">
                  <c:v>40.42</c:v>
                </c:pt>
                <c:pt idx="1">
                  <c:v>40.89</c:v>
                </c:pt>
                <c:pt idx="2">
                  <c:v>41.28</c:v>
                </c:pt>
                <c:pt idx="3">
                  <c:v>40.96</c:v>
                </c:pt>
                <c:pt idx="4">
                  <c:v>39</c:v>
                </c:pt>
                <c:pt idx="5">
                  <c:v>39.89</c:v>
                </c:pt>
                <c:pt idx="6">
                  <c:v>40.549999999999997</c:v>
                </c:pt>
                <c:pt idx="7">
                  <c:v>41.79</c:v>
                </c:pt>
                <c:pt idx="8">
                  <c:v>41.37</c:v>
                </c:pt>
                <c:pt idx="9">
                  <c:v>37.47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'Resultados '!$B$47</c:f>
              <c:strCache>
                <c:ptCount val="1"/>
                <c:pt idx="0">
                  <c:v>164862 - A1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'Resultados '!$C$42:$L$42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'Resultados '!$C$47:$L$47</c:f>
              <c:numCache>
                <c:formatCode>0.00</c:formatCode>
                <c:ptCount val="10"/>
                <c:pt idx="0">
                  <c:v>41.2</c:v>
                </c:pt>
                <c:pt idx="1">
                  <c:v>39.909999999999997</c:v>
                </c:pt>
                <c:pt idx="2">
                  <c:v>40.74</c:v>
                </c:pt>
                <c:pt idx="3">
                  <c:v>40.6</c:v>
                </c:pt>
                <c:pt idx="4">
                  <c:v>40.549999999999997</c:v>
                </c:pt>
                <c:pt idx="5">
                  <c:v>40.630000000000003</c:v>
                </c:pt>
                <c:pt idx="6">
                  <c:v>39.880000000000003</c:v>
                </c:pt>
                <c:pt idx="7">
                  <c:v>40</c:v>
                </c:pt>
                <c:pt idx="8">
                  <c:v>40.4</c:v>
                </c:pt>
                <c:pt idx="9">
                  <c:v>40.36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'Resultados '!$B$48</c:f>
              <c:strCache>
                <c:ptCount val="1"/>
                <c:pt idx="0">
                  <c:v>164862 - A2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'Resultados '!$C$42:$L$42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'Resultados '!$C$48:$L$48</c:f>
              <c:numCache>
                <c:formatCode>0.00</c:formatCode>
                <c:ptCount val="10"/>
                <c:pt idx="0">
                  <c:v>41.15</c:v>
                </c:pt>
                <c:pt idx="1">
                  <c:v>40.380000000000003</c:v>
                </c:pt>
                <c:pt idx="2">
                  <c:v>41.69</c:v>
                </c:pt>
                <c:pt idx="3">
                  <c:v>39.33</c:v>
                </c:pt>
                <c:pt idx="4">
                  <c:v>41.12</c:v>
                </c:pt>
                <c:pt idx="5">
                  <c:v>40.51</c:v>
                </c:pt>
                <c:pt idx="6">
                  <c:v>40.26</c:v>
                </c:pt>
                <c:pt idx="7">
                  <c:v>40.56</c:v>
                </c:pt>
                <c:pt idx="8">
                  <c:v>39.74</c:v>
                </c:pt>
                <c:pt idx="9">
                  <c:v>40.479999999999997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'Resultados '!$B$49</c:f>
              <c:strCache>
                <c:ptCount val="1"/>
                <c:pt idx="0">
                  <c:v>LI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'Resultados '!$C$42:$L$42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'Resultados '!$C$49:$L$49</c:f>
              <c:numCache>
                <c:formatCode>0.00</c:formatCode>
                <c:ptCount val="10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'Resultados '!$B$50</c:f>
              <c:strCache>
                <c:ptCount val="1"/>
                <c:pt idx="0">
                  <c:v>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'Resultados '!$C$42:$L$42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'Resultados '!$C$50:$L$50</c:f>
              <c:numCache>
                <c:formatCode>0.00</c:formatCode>
                <c:ptCount val="10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44</c:v>
                </c:pt>
                <c:pt idx="9">
                  <c:v>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539792"/>
        <c:axId val="331538224"/>
      </c:lineChart>
      <c:catAx>
        <c:axId val="33153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Pontos de Coleta</a:t>
                </a:r>
              </a:p>
            </c:rich>
          </c:tx>
          <c:layout>
            <c:manualLayout>
              <c:xMode val="edge"/>
              <c:yMode val="edge"/>
              <c:x val="0.47420676582093901"/>
              <c:y val="0.801122506745480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1538224"/>
        <c:crossesAt val="28"/>
        <c:auto val="1"/>
        <c:lblAlgn val="ctr"/>
        <c:lblOffset val="100"/>
        <c:tickLblSkip val="1"/>
        <c:tickMarkSkip val="1"/>
        <c:noMultiLvlLbl val="0"/>
      </c:catAx>
      <c:valAx>
        <c:axId val="331538224"/>
        <c:scaling>
          <c:orientation val="minMax"/>
          <c:max val="52"/>
          <c:min val="28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Doseamento (mg)</a:t>
                </a:r>
              </a:p>
            </c:rich>
          </c:tx>
          <c:layout>
            <c:manualLayout>
              <c:xMode val="edge"/>
              <c:yMode val="edge"/>
              <c:x val="1.6982981294004915E-2"/>
              <c:y val="0.322129733783277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1539792"/>
        <c:crosses val="autoZero"/>
        <c:crossBetween val="midCat"/>
        <c:majorUnit val="4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5399950006249"/>
          <c:y val="0.88235529382356614"/>
          <c:w val="0.4315480356622089"/>
          <c:h val="9.5238389318982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Desintegração de Furosemida 40 mg comprimido na compressão</a:t>
            </a:r>
          </a:p>
        </c:rich>
      </c:tx>
      <c:layout>
        <c:manualLayout>
          <c:xMode val="edge"/>
          <c:yMode val="edge"/>
          <c:x val="0.26173822022247217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3502539743129"/>
          <c:y val="0.24477611940298508"/>
          <c:w val="0.83333414067745215"/>
          <c:h val="0.46865671641791046"/>
        </c:manualLayout>
      </c:layout>
      <c:lineChart>
        <c:grouping val="standard"/>
        <c:varyColors val="0"/>
        <c:ser>
          <c:idx val="0"/>
          <c:order val="0"/>
          <c:tx>
            <c:strRef>
              <c:f>'Resultados '!$C$481</c:f>
              <c:strCache>
                <c:ptCount val="1"/>
                <c:pt idx="0">
                  <c:v>164816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'Resultados '!$B$482:$B$487</c:f>
              <c:strCache>
                <c:ptCount val="6"/>
                <c:pt idx="0">
                  <c:v>Início - Calha 1</c:v>
                </c:pt>
                <c:pt idx="1">
                  <c:v>Início - Calha 2</c:v>
                </c:pt>
                <c:pt idx="2">
                  <c:v>Meio - Calha 1</c:v>
                </c:pt>
                <c:pt idx="3">
                  <c:v>Meio - Calha 2</c:v>
                </c:pt>
                <c:pt idx="4">
                  <c:v>Fim - Calha 1</c:v>
                </c:pt>
                <c:pt idx="5">
                  <c:v>Fim - Calha 2</c:v>
                </c:pt>
              </c:strCache>
            </c:strRef>
          </c:cat>
          <c:val>
            <c:numRef>
              <c:f>'Resultados '!$C$482:$C$487</c:f>
              <c:numCache>
                <c:formatCode>[h]:mm:ss;@</c:formatCode>
                <c:ptCount val="6"/>
                <c:pt idx="0">
                  <c:v>4.3749999999999997E-2</c:v>
                </c:pt>
                <c:pt idx="1">
                  <c:v>0.05</c:v>
                </c:pt>
                <c:pt idx="2">
                  <c:v>5.0694444444444452E-2</c:v>
                </c:pt>
                <c:pt idx="3">
                  <c:v>4.7916666666666663E-2</c:v>
                </c:pt>
                <c:pt idx="4">
                  <c:v>4.5138888888888888E-2</c:v>
                </c:pt>
                <c:pt idx="5">
                  <c:v>4.7222222222222221E-2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'Resultados '!$D$481</c:f>
              <c:strCache>
                <c:ptCount val="1"/>
                <c:pt idx="0">
                  <c:v>164861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'Resultados '!$B$482:$B$487</c:f>
              <c:strCache>
                <c:ptCount val="6"/>
                <c:pt idx="0">
                  <c:v>Início - Calha 1</c:v>
                </c:pt>
                <c:pt idx="1">
                  <c:v>Início - Calha 2</c:v>
                </c:pt>
                <c:pt idx="2">
                  <c:v>Meio - Calha 1</c:v>
                </c:pt>
                <c:pt idx="3">
                  <c:v>Meio - Calha 2</c:v>
                </c:pt>
                <c:pt idx="4">
                  <c:v>Fim - Calha 1</c:v>
                </c:pt>
                <c:pt idx="5">
                  <c:v>Fim - Calha 2</c:v>
                </c:pt>
              </c:strCache>
            </c:strRef>
          </c:cat>
          <c:val>
            <c:numRef>
              <c:f>'Resultados '!$D$482:$D$487</c:f>
              <c:numCache>
                <c:formatCode>[h]:mm:ss;@</c:formatCode>
                <c:ptCount val="6"/>
                <c:pt idx="0">
                  <c:v>4.7222222222222221E-2</c:v>
                </c:pt>
                <c:pt idx="1">
                  <c:v>4.2361111111111106E-2</c:v>
                </c:pt>
                <c:pt idx="2">
                  <c:v>4.027777777777778E-2</c:v>
                </c:pt>
                <c:pt idx="3">
                  <c:v>6.25E-2</c:v>
                </c:pt>
                <c:pt idx="4">
                  <c:v>4.0972222222222222E-2</c:v>
                </c:pt>
                <c:pt idx="5">
                  <c:v>6.3888888888888884E-2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'Resultados '!$E$481</c:f>
              <c:strCache>
                <c:ptCount val="1"/>
                <c:pt idx="0">
                  <c:v>164862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'Resultados '!$B$482:$B$487</c:f>
              <c:strCache>
                <c:ptCount val="6"/>
                <c:pt idx="0">
                  <c:v>Início - Calha 1</c:v>
                </c:pt>
                <c:pt idx="1">
                  <c:v>Início - Calha 2</c:v>
                </c:pt>
                <c:pt idx="2">
                  <c:v>Meio - Calha 1</c:v>
                </c:pt>
                <c:pt idx="3">
                  <c:v>Meio - Calha 2</c:v>
                </c:pt>
                <c:pt idx="4">
                  <c:v>Fim - Calha 1</c:v>
                </c:pt>
                <c:pt idx="5">
                  <c:v>Fim - Calha 2</c:v>
                </c:pt>
              </c:strCache>
            </c:strRef>
          </c:cat>
          <c:val>
            <c:numRef>
              <c:f>'Resultados '!$E$482:$E$487</c:f>
              <c:numCache>
                <c:formatCode>[h]:mm:ss;@</c:formatCode>
                <c:ptCount val="6"/>
                <c:pt idx="0">
                  <c:v>4.1666666666666664E-2</c:v>
                </c:pt>
                <c:pt idx="1">
                  <c:v>6.0416666666666667E-2</c:v>
                </c:pt>
                <c:pt idx="2">
                  <c:v>4.8611111111111112E-2</c:v>
                </c:pt>
                <c:pt idx="3">
                  <c:v>5.347222222222222E-2</c:v>
                </c:pt>
                <c:pt idx="4">
                  <c:v>4.1666666666666664E-2</c:v>
                </c:pt>
                <c:pt idx="5">
                  <c:v>5.2083333333333336E-2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'Resultados '!$F$481</c:f>
              <c:strCache>
                <c:ptCount val="1"/>
                <c:pt idx="0">
                  <c:v>LS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'Resultados '!$B$482:$B$487</c:f>
              <c:strCache>
                <c:ptCount val="6"/>
                <c:pt idx="0">
                  <c:v>Início - Calha 1</c:v>
                </c:pt>
                <c:pt idx="1">
                  <c:v>Início - Calha 2</c:v>
                </c:pt>
                <c:pt idx="2">
                  <c:v>Meio - Calha 1</c:v>
                </c:pt>
                <c:pt idx="3">
                  <c:v>Meio - Calha 2</c:v>
                </c:pt>
                <c:pt idx="4">
                  <c:v>Fim - Calha 1</c:v>
                </c:pt>
                <c:pt idx="5">
                  <c:v>Fim - Calha 2</c:v>
                </c:pt>
              </c:strCache>
            </c:strRef>
          </c:cat>
          <c:val>
            <c:numRef>
              <c:f>'Resultados '!$F$482:$F$487</c:f>
              <c:numCache>
                <c:formatCode>[h]:mm:ss;@</c:formatCode>
                <c:ptCount val="6"/>
                <c:pt idx="0">
                  <c:v>1.25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1.25</c:v>
                </c:pt>
                <c:pt idx="5">
                  <c:v>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68864"/>
        <c:axId val="333165728"/>
      </c:lineChart>
      <c:catAx>
        <c:axId val="33316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Tempo de coleta</a:t>
                </a:r>
              </a:p>
            </c:rich>
          </c:tx>
          <c:layout>
            <c:manualLayout>
              <c:xMode val="edge"/>
              <c:yMode val="edge"/>
              <c:x val="0.46428613090030413"/>
              <c:y val="0.814925373134328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31657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3165728"/>
        <c:scaling>
          <c:orientation val="minMax"/>
          <c:max val="1.2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Desintegração (min)</a:t>
                </a:r>
              </a:p>
            </c:rich>
          </c:tx>
          <c:layout>
            <c:manualLayout>
              <c:xMode val="edge"/>
              <c:yMode val="edge"/>
              <c:x val="1.5984043661209014E-2"/>
              <c:y val="0.29552238805970149"/>
            </c:manualLayout>
          </c:layout>
          <c:overlay val="0"/>
          <c:spPr>
            <a:noFill/>
            <a:ln w="25400">
              <a:noFill/>
            </a:ln>
          </c:spPr>
        </c:title>
        <c:numFmt formatCode="[h]:mm:ss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3168864"/>
        <c:crosses val="autoZero"/>
        <c:crossBetween val="midCat"/>
        <c:majorUnit val="0.25"/>
        <c:minorUnit val="4.1666666666666664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091290671999334"/>
          <c:y val="0.81194029850746263"/>
          <c:w val="0.33234158230221222"/>
          <c:h val="8.9552238805970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Umidade de Furosemida 40 mg comprimido revestido na compressão</a:t>
            </a:r>
          </a:p>
        </c:rich>
      </c:tx>
      <c:layout>
        <c:manualLayout>
          <c:xMode val="edge"/>
          <c:yMode val="edge"/>
          <c:x val="0.28343345585270624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04299054747047E-2"/>
          <c:y val="0.24198285176585813"/>
          <c:w val="0.86917782398734822"/>
          <c:h val="0.47230387935022911"/>
        </c:manualLayout>
      </c:layout>
      <c:lineChart>
        <c:grouping val="standard"/>
        <c:varyColors val="0"/>
        <c:ser>
          <c:idx val="0"/>
          <c:order val="0"/>
          <c:tx>
            <c:strRef>
              <c:f>'Resultados '!$C$516</c:f>
              <c:strCache>
                <c:ptCount val="1"/>
                <c:pt idx="0">
                  <c:v>164816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'Resultados '!$B$517:$B$522</c:f>
              <c:strCache>
                <c:ptCount val="6"/>
                <c:pt idx="0">
                  <c:v>Início - A1</c:v>
                </c:pt>
                <c:pt idx="1">
                  <c:v>Início - A2</c:v>
                </c:pt>
                <c:pt idx="2">
                  <c:v>Meio - A1</c:v>
                </c:pt>
                <c:pt idx="3">
                  <c:v>Meio - A2</c:v>
                </c:pt>
                <c:pt idx="4">
                  <c:v>Fim - A1</c:v>
                </c:pt>
                <c:pt idx="5">
                  <c:v>Fim - A2</c:v>
                </c:pt>
              </c:strCache>
            </c:strRef>
          </c:cat>
          <c:val>
            <c:numRef>
              <c:f>'Resultados '!$C$517:$C$522</c:f>
              <c:numCache>
                <c:formatCode>0.0</c:formatCode>
                <c:ptCount val="6"/>
                <c:pt idx="0">
                  <c:v>2.5</c:v>
                </c:pt>
                <c:pt idx="1">
                  <c:v>2.7</c:v>
                </c:pt>
                <c:pt idx="2">
                  <c:v>2.6</c:v>
                </c:pt>
                <c:pt idx="3">
                  <c:v>3</c:v>
                </c:pt>
                <c:pt idx="4">
                  <c:v>2.9</c:v>
                </c:pt>
                <c:pt idx="5">
                  <c:v>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'Resultados '!$D$516</c:f>
              <c:strCache>
                <c:ptCount val="1"/>
                <c:pt idx="0">
                  <c:v>164861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'Resultados '!$B$517:$B$522</c:f>
              <c:strCache>
                <c:ptCount val="6"/>
                <c:pt idx="0">
                  <c:v>Início - A1</c:v>
                </c:pt>
                <c:pt idx="1">
                  <c:v>Início - A2</c:v>
                </c:pt>
                <c:pt idx="2">
                  <c:v>Meio - A1</c:v>
                </c:pt>
                <c:pt idx="3">
                  <c:v>Meio - A2</c:v>
                </c:pt>
                <c:pt idx="4">
                  <c:v>Fim - A1</c:v>
                </c:pt>
                <c:pt idx="5">
                  <c:v>Fim - A2</c:v>
                </c:pt>
              </c:strCache>
            </c:strRef>
          </c:cat>
          <c:val>
            <c:numRef>
              <c:f>'Resultados '!$D$517:$D$522</c:f>
              <c:numCache>
                <c:formatCode>0.0</c:formatCode>
                <c:ptCount val="6"/>
                <c:pt idx="0">
                  <c:v>2.8</c:v>
                </c:pt>
                <c:pt idx="1">
                  <c:v>2.6</c:v>
                </c:pt>
                <c:pt idx="2">
                  <c:v>3</c:v>
                </c:pt>
                <c:pt idx="3">
                  <c:v>2.9</c:v>
                </c:pt>
                <c:pt idx="4">
                  <c:v>2.7</c:v>
                </c:pt>
                <c:pt idx="5">
                  <c:v>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'Resultados '!$E$516</c:f>
              <c:strCache>
                <c:ptCount val="1"/>
                <c:pt idx="0">
                  <c:v>164862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'Resultados '!$B$517:$B$522</c:f>
              <c:strCache>
                <c:ptCount val="6"/>
                <c:pt idx="0">
                  <c:v>Início - A1</c:v>
                </c:pt>
                <c:pt idx="1">
                  <c:v>Início - A2</c:v>
                </c:pt>
                <c:pt idx="2">
                  <c:v>Meio - A1</c:v>
                </c:pt>
                <c:pt idx="3">
                  <c:v>Meio - A2</c:v>
                </c:pt>
                <c:pt idx="4">
                  <c:v>Fim - A1</c:v>
                </c:pt>
                <c:pt idx="5">
                  <c:v>Fim - A2</c:v>
                </c:pt>
              </c:strCache>
            </c:strRef>
          </c:cat>
          <c:val>
            <c:numRef>
              <c:f>'Resultados '!$E$517:$E$522</c:f>
              <c:numCache>
                <c:formatCode>0.0</c:formatCode>
                <c:ptCount val="6"/>
                <c:pt idx="0">
                  <c:v>2.8</c:v>
                </c:pt>
                <c:pt idx="1">
                  <c:v>2.9</c:v>
                </c:pt>
                <c:pt idx="2">
                  <c:v>2.6</c:v>
                </c:pt>
                <c:pt idx="3">
                  <c:v>2.7</c:v>
                </c:pt>
                <c:pt idx="4">
                  <c:v>2.8</c:v>
                </c:pt>
                <c:pt idx="5">
                  <c:v>2.9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'Resultados '!$F$516</c:f>
              <c:strCache>
                <c:ptCount val="1"/>
                <c:pt idx="0">
                  <c:v>LI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'Resultados '!$B$517:$B$522</c:f>
              <c:strCache>
                <c:ptCount val="6"/>
                <c:pt idx="0">
                  <c:v>Início - A1</c:v>
                </c:pt>
                <c:pt idx="1">
                  <c:v>Início - A2</c:v>
                </c:pt>
                <c:pt idx="2">
                  <c:v>Meio - A1</c:v>
                </c:pt>
                <c:pt idx="3">
                  <c:v>Meio - A2</c:v>
                </c:pt>
                <c:pt idx="4">
                  <c:v>Fim - A1</c:v>
                </c:pt>
                <c:pt idx="5">
                  <c:v>Fim - A2</c:v>
                </c:pt>
              </c:strCache>
            </c:strRef>
          </c:cat>
          <c:val>
            <c:numRef>
              <c:f>'Resultados '!$F$517:$F$522</c:f>
              <c:numCache>
                <c:formatCode>0.0</c:formatCode>
                <c:ptCount val="6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'Resultados '!$G$516</c:f>
              <c:strCache>
                <c:ptCount val="1"/>
                <c:pt idx="0">
                  <c:v>LS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'Resultados '!$B$517:$B$522</c:f>
              <c:strCache>
                <c:ptCount val="6"/>
                <c:pt idx="0">
                  <c:v>Início - A1</c:v>
                </c:pt>
                <c:pt idx="1">
                  <c:v>Início - A2</c:v>
                </c:pt>
                <c:pt idx="2">
                  <c:v>Meio - A1</c:v>
                </c:pt>
                <c:pt idx="3">
                  <c:v>Meio - A2</c:v>
                </c:pt>
                <c:pt idx="4">
                  <c:v>Fim - A1</c:v>
                </c:pt>
                <c:pt idx="5">
                  <c:v>Fim - A2</c:v>
                </c:pt>
              </c:strCache>
            </c:strRef>
          </c:cat>
          <c:val>
            <c:numRef>
              <c:f>'Resultados '!$G$517:$G$522</c:f>
              <c:numCache>
                <c:formatCode>0.0</c:formatCode>
                <c:ptCount val="6"/>
                <c:pt idx="0">
                  <c:v>3.1</c:v>
                </c:pt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3.1</c:v>
                </c:pt>
                <c:pt idx="5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67296"/>
        <c:axId val="333164552"/>
      </c:lineChart>
      <c:catAx>
        <c:axId val="33316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Tempo de coleta</a:t>
                </a:r>
              </a:p>
            </c:rich>
          </c:tx>
          <c:layout>
            <c:manualLayout>
              <c:xMode val="edge"/>
              <c:yMode val="edge"/>
              <c:x val="0.45589713575198543"/>
              <c:y val="0.81341230305395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3164552"/>
        <c:crossesAt val="2"/>
        <c:auto val="1"/>
        <c:lblAlgn val="ctr"/>
        <c:lblOffset val="100"/>
        <c:tickLblSkip val="1"/>
        <c:tickMarkSkip val="1"/>
        <c:noMultiLvlLbl val="0"/>
      </c:catAx>
      <c:valAx>
        <c:axId val="333164552"/>
        <c:scaling>
          <c:orientation val="minMax"/>
          <c:max val="3.5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Umidade (%)</a:t>
                </a:r>
              </a:p>
            </c:rich>
          </c:tx>
          <c:layout>
            <c:manualLayout>
              <c:xMode val="edge"/>
              <c:yMode val="edge"/>
              <c:x val="1.5968098140358818E-2"/>
              <c:y val="0.3615166471537996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3167296"/>
        <c:crosses val="autoZero"/>
        <c:crossBetween val="midCat"/>
        <c:majorUnit val="0.5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5561000861017"/>
          <c:y val="0.8483977257944797"/>
          <c:w val="0.30426174924368349"/>
          <c:h val="8.16326530612244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Umidade de Furosemida 40 mg comprimido após a secagem</a:t>
            </a:r>
          </a:p>
        </c:rich>
      </c:tx>
      <c:layout>
        <c:manualLayout>
          <c:xMode val="edge"/>
          <c:yMode val="edge"/>
          <c:x val="0.24451121013243018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55926183840644E-2"/>
          <c:y val="0.16806768663473454"/>
          <c:w val="0.91179429654317035"/>
          <c:h val="0.57703239077925528"/>
        </c:manualLayout>
      </c:layout>
      <c:lineChart>
        <c:grouping val="standard"/>
        <c:varyColors val="0"/>
        <c:ser>
          <c:idx val="0"/>
          <c:order val="0"/>
          <c:tx>
            <c:strRef>
              <c:f>'Resultados '!$S$7</c:f>
              <c:strCache>
                <c:ptCount val="1"/>
                <c:pt idx="0">
                  <c:v>164816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'Resultados '!$T$6:$AC$6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'Resultados '!$T$7:$AC$7</c:f>
              <c:numCache>
                <c:formatCode>0.0</c:formatCode>
                <c:ptCount val="10"/>
                <c:pt idx="0">
                  <c:v>3.3499999999999996</c:v>
                </c:pt>
                <c:pt idx="1">
                  <c:v>3.3499999999999996</c:v>
                </c:pt>
                <c:pt idx="2">
                  <c:v>3.5</c:v>
                </c:pt>
                <c:pt idx="3">
                  <c:v>3.3499999999999996</c:v>
                </c:pt>
                <c:pt idx="4">
                  <c:v>3.4</c:v>
                </c:pt>
                <c:pt idx="5">
                  <c:v>3.45</c:v>
                </c:pt>
                <c:pt idx="6">
                  <c:v>3.3499999999999996</c:v>
                </c:pt>
                <c:pt idx="7">
                  <c:v>3.5</c:v>
                </c:pt>
                <c:pt idx="8">
                  <c:v>3.3499999999999996</c:v>
                </c:pt>
                <c:pt idx="9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'Resultados '!$S$8</c:f>
              <c:strCache>
                <c:ptCount val="1"/>
                <c:pt idx="0">
                  <c:v>164861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'Resultados '!$T$6:$AC$6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'Resultados '!$T$8:$AC$8</c:f>
              <c:numCache>
                <c:formatCode>0.0</c:formatCode>
                <c:ptCount val="10"/>
                <c:pt idx="0">
                  <c:v>3.45</c:v>
                </c:pt>
                <c:pt idx="1">
                  <c:v>3.5</c:v>
                </c:pt>
                <c:pt idx="2">
                  <c:v>3.3499999999999996</c:v>
                </c:pt>
                <c:pt idx="3">
                  <c:v>3.4</c:v>
                </c:pt>
                <c:pt idx="4">
                  <c:v>3.4</c:v>
                </c:pt>
                <c:pt idx="5">
                  <c:v>3.45</c:v>
                </c:pt>
                <c:pt idx="6">
                  <c:v>3.4</c:v>
                </c:pt>
                <c:pt idx="7">
                  <c:v>3.45</c:v>
                </c:pt>
                <c:pt idx="8">
                  <c:v>3.3499999999999996</c:v>
                </c:pt>
                <c:pt idx="9">
                  <c:v>3.3499999999999996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'Resultados '!$S$9</c:f>
              <c:strCache>
                <c:ptCount val="1"/>
                <c:pt idx="0">
                  <c:v>164862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'Resultados '!$T$6:$AC$6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'Resultados '!$T$9:$AC$9</c:f>
              <c:numCache>
                <c:formatCode>0.0</c:formatCode>
                <c:ptCount val="10"/>
                <c:pt idx="0">
                  <c:v>3.3499999999999996</c:v>
                </c:pt>
                <c:pt idx="1">
                  <c:v>3.3499999999999996</c:v>
                </c:pt>
                <c:pt idx="2">
                  <c:v>3.45</c:v>
                </c:pt>
                <c:pt idx="3">
                  <c:v>3.45</c:v>
                </c:pt>
                <c:pt idx="4">
                  <c:v>3.45</c:v>
                </c:pt>
                <c:pt idx="5">
                  <c:v>3.4</c:v>
                </c:pt>
                <c:pt idx="6">
                  <c:v>3.45</c:v>
                </c:pt>
                <c:pt idx="7">
                  <c:v>3.3499999999999996</c:v>
                </c:pt>
                <c:pt idx="8">
                  <c:v>3.45</c:v>
                </c:pt>
                <c:pt idx="9">
                  <c:v>3.3499999999999996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'Resultados '!$S$10</c:f>
              <c:strCache>
                <c:ptCount val="1"/>
                <c:pt idx="0">
                  <c:v>LI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'Resultados '!$T$6:$AC$6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'Resultados '!$T$10:$AC$10</c:f>
              <c:numCache>
                <c:formatCode>0.0</c:formatCode>
                <c:ptCount val="10"/>
                <c:pt idx="0">
                  <c:v>3.3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'Resultados '!$S$11</c:f>
              <c:strCache>
                <c:ptCount val="1"/>
                <c:pt idx="0">
                  <c:v>LS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'Resultados '!$T$6:$AC$6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'Resultados '!$T$11:$AC$11</c:f>
              <c:numCache>
                <c:formatCode>0.0</c:formatCode>
                <c:ptCount val="10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62984"/>
        <c:axId val="333165336"/>
      </c:lineChart>
      <c:catAx>
        <c:axId val="333162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Pontos de Coleta</a:t>
                </a:r>
              </a:p>
            </c:rich>
          </c:tx>
          <c:layout>
            <c:manualLayout>
              <c:xMode val="edge"/>
              <c:yMode val="edge"/>
              <c:x val="0.46679901880451263"/>
              <c:y val="0.80952616217090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3165336"/>
        <c:crossesAt val="2.7"/>
        <c:auto val="1"/>
        <c:lblAlgn val="ctr"/>
        <c:lblOffset val="100"/>
        <c:tickLblSkip val="1"/>
        <c:tickMarkSkip val="1"/>
        <c:noMultiLvlLbl val="0"/>
      </c:catAx>
      <c:valAx>
        <c:axId val="333165336"/>
        <c:scaling>
          <c:orientation val="minMax"/>
          <c:max val="3.9"/>
          <c:min val="2.7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Umidade (%)</a:t>
                </a:r>
              </a:p>
            </c:rich>
          </c:tx>
          <c:layout>
            <c:manualLayout>
              <c:xMode val="edge"/>
              <c:yMode val="edge"/>
              <c:x val="1.5968098140358818E-2"/>
              <c:y val="0.369748781402324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3162984"/>
        <c:crosses val="autoZero"/>
        <c:crossBetween val="midCat"/>
        <c:majorUnit val="0.2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435094646865873"/>
          <c:y val="0.89916201651264183"/>
          <c:w val="0.4202182457618962"/>
          <c:h val="8.96361484226236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Umidade de Furosemida 40 mg comprimido ao final da mistura da fase externa</a:t>
            </a:r>
          </a:p>
        </c:rich>
      </c:tx>
      <c:layout>
        <c:manualLayout>
          <c:xMode val="edge"/>
          <c:yMode val="edge"/>
          <c:x val="0.14527377147163537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86138613861385E-2"/>
          <c:y val="0.16489383115576062"/>
          <c:w val="0.9138613861386139"/>
          <c:h val="0.60372418826383323"/>
        </c:manualLayout>
      </c:layout>
      <c:lineChart>
        <c:grouping val="standard"/>
        <c:varyColors val="0"/>
        <c:ser>
          <c:idx val="0"/>
          <c:order val="0"/>
          <c:tx>
            <c:strRef>
              <c:f>'Resultados '!$S$81</c:f>
              <c:strCache>
                <c:ptCount val="1"/>
                <c:pt idx="0">
                  <c:v>164816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'Resultados '!$T$80:$X$80</c:f>
              <c:strCache>
                <c:ptCount val="5"/>
                <c:pt idx="0">
                  <c:v>P1</c:v>
                </c:pt>
                <c:pt idx="1">
                  <c:v>P3</c:v>
                </c:pt>
                <c:pt idx="2">
                  <c:v>P8</c:v>
                </c:pt>
                <c:pt idx="3">
                  <c:v>P9</c:v>
                </c:pt>
                <c:pt idx="4">
                  <c:v>P10</c:v>
                </c:pt>
              </c:strCache>
            </c:strRef>
          </c:cat>
          <c:val>
            <c:numRef>
              <c:f>'Resultados '!$T$81:$X$81</c:f>
              <c:numCache>
                <c:formatCode>0.0</c:formatCode>
                <c:ptCount val="5"/>
                <c:pt idx="0">
                  <c:v>2.6500000000000004</c:v>
                </c:pt>
                <c:pt idx="1">
                  <c:v>2.75</c:v>
                </c:pt>
                <c:pt idx="2">
                  <c:v>2.85</c:v>
                </c:pt>
                <c:pt idx="3">
                  <c:v>2.75</c:v>
                </c:pt>
                <c:pt idx="4">
                  <c:v>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'Resultados '!$S$82</c:f>
              <c:strCache>
                <c:ptCount val="1"/>
                <c:pt idx="0">
                  <c:v>164861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'Resultados '!$T$80:$X$80</c:f>
              <c:strCache>
                <c:ptCount val="5"/>
                <c:pt idx="0">
                  <c:v>P1</c:v>
                </c:pt>
                <c:pt idx="1">
                  <c:v>P3</c:v>
                </c:pt>
                <c:pt idx="2">
                  <c:v>P8</c:v>
                </c:pt>
                <c:pt idx="3">
                  <c:v>P9</c:v>
                </c:pt>
                <c:pt idx="4">
                  <c:v>P10</c:v>
                </c:pt>
              </c:strCache>
            </c:strRef>
          </c:cat>
          <c:val>
            <c:numRef>
              <c:f>'Resultados '!$T$82:$X$82</c:f>
              <c:numCache>
                <c:formatCode>0.0</c:formatCode>
                <c:ptCount val="5"/>
                <c:pt idx="0">
                  <c:v>2.8</c:v>
                </c:pt>
                <c:pt idx="1">
                  <c:v>2.85</c:v>
                </c:pt>
                <c:pt idx="2">
                  <c:v>2.85</c:v>
                </c:pt>
                <c:pt idx="3">
                  <c:v>2.95</c:v>
                </c:pt>
                <c:pt idx="4">
                  <c:v>2.75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'Resultados '!$S$83</c:f>
              <c:strCache>
                <c:ptCount val="1"/>
                <c:pt idx="0">
                  <c:v>164862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'Resultados '!$T$80:$X$80</c:f>
              <c:strCache>
                <c:ptCount val="5"/>
                <c:pt idx="0">
                  <c:v>P1</c:v>
                </c:pt>
                <c:pt idx="1">
                  <c:v>P3</c:v>
                </c:pt>
                <c:pt idx="2">
                  <c:v>P8</c:v>
                </c:pt>
                <c:pt idx="3">
                  <c:v>P9</c:v>
                </c:pt>
                <c:pt idx="4">
                  <c:v>P10</c:v>
                </c:pt>
              </c:strCache>
            </c:strRef>
          </c:cat>
          <c:val>
            <c:numRef>
              <c:f>'Resultados '!$T$83:$X$83</c:f>
              <c:numCache>
                <c:formatCode>0.0</c:formatCode>
                <c:ptCount val="5"/>
                <c:pt idx="0">
                  <c:v>2.7</c:v>
                </c:pt>
                <c:pt idx="1">
                  <c:v>2.75</c:v>
                </c:pt>
                <c:pt idx="2">
                  <c:v>2.8</c:v>
                </c:pt>
                <c:pt idx="3">
                  <c:v>2.75</c:v>
                </c:pt>
                <c:pt idx="4">
                  <c:v>3.05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'Resultados '!$S$84</c:f>
              <c:strCache>
                <c:ptCount val="1"/>
                <c:pt idx="0">
                  <c:v>LI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'Resultados '!$T$80:$X$80</c:f>
              <c:strCache>
                <c:ptCount val="5"/>
                <c:pt idx="0">
                  <c:v>P1</c:v>
                </c:pt>
                <c:pt idx="1">
                  <c:v>P3</c:v>
                </c:pt>
                <c:pt idx="2">
                  <c:v>P8</c:v>
                </c:pt>
                <c:pt idx="3">
                  <c:v>P9</c:v>
                </c:pt>
                <c:pt idx="4">
                  <c:v>P10</c:v>
                </c:pt>
              </c:strCache>
            </c:strRef>
          </c:cat>
          <c:val>
            <c:numRef>
              <c:f>'Resultados '!$T$84:$X$84</c:f>
              <c:numCache>
                <c:formatCode>General</c:formatCode>
                <c:ptCount val="5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'Resultados '!$S$85</c:f>
              <c:strCache>
                <c:ptCount val="1"/>
                <c:pt idx="0">
                  <c:v>LS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'Resultados '!$T$80:$X$80</c:f>
              <c:strCache>
                <c:ptCount val="5"/>
                <c:pt idx="0">
                  <c:v>P1</c:v>
                </c:pt>
                <c:pt idx="1">
                  <c:v>P3</c:v>
                </c:pt>
                <c:pt idx="2">
                  <c:v>P8</c:v>
                </c:pt>
                <c:pt idx="3">
                  <c:v>P9</c:v>
                </c:pt>
                <c:pt idx="4">
                  <c:v>P10</c:v>
                </c:pt>
              </c:strCache>
            </c:strRef>
          </c:cat>
          <c:val>
            <c:numRef>
              <c:f>'Resultados '!$T$85:$X$85</c:f>
              <c:numCache>
                <c:formatCode>General</c:formatCode>
                <c:ptCount val="5"/>
                <c:pt idx="0">
                  <c:v>3.1</c:v>
                </c:pt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64944"/>
        <c:axId val="333161808"/>
      </c:lineChart>
      <c:catAx>
        <c:axId val="33316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Pontos de Coleta</a:t>
                </a:r>
              </a:p>
            </c:rich>
          </c:tx>
          <c:layout>
            <c:manualLayout>
              <c:xMode val="edge"/>
              <c:yMode val="edge"/>
              <c:x val="0.46732673267326735"/>
              <c:y val="0.82712877645613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3161808"/>
        <c:crossesAt val="2"/>
        <c:auto val="1"/>
        <c:lblAlgn val="ctr"/>
        <c:lblOffset val="100"/>
        <c:tickLblSkip val="1"/>
        <c:tickMarkSkip val="1"/>
        <c:noMultiLvlLbl val="0"/>
      </c:catAx>
      <c:valAx>
        <c:axId val="333161808"/>
        <c:scaling>
          <c:orientation val="minMax"/>
          <c:max val="3.5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Umidade (%)</a:t>
                </a:r>
              </a:p>
            </c:rich>
          </c:tx>
          <c:layout>
            <c:manualLayout>
              <c:xMode val="edge"/>
              <c:yMode val="edge"/>
              <c:x val="1.5920376289597464E-2"/>
              <c:y val="0.3776601329089182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3164944"/>
        <c:crosses val="autoZero"/>
        <c:crossBetween val="midCat"/>
        <c:majorUnit val="0.5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772277227722774"/>
          <c:y val="0.88829898922209183"/>
          <c:w val="0.36930693069306936"/>
          <c:h val="9.84042553191489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Friabilidade de Furosemida 40 mg comprimido na compressão</a:t>
            </a:r>
          </a:p>
        </c:rich>
      </c:tx>
      <c:layout>
        <c:manualLayout>
          <c:xMode val="edge"/>
          <c:yMode val="edge"/>
          <c:x val="0.27445142273882428"/>
          <c:y val="3.2967023536226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41349614557774E-2"/>
          <c:y val="0.23160793757442308"/>
          <c:w val="0.87996116997726193"/>
          <c:h val="0.48773906853907917"/>
        </c:manualLayout>
      </c:layout>
      <c:lineChart>
        <c:grouping val="standard"/>
        <c:varyColors val="0"/>
        <c:ser>
          <c:idx val="6"/>
          <c:order val="0"/>
          <c:tx>
            <c:strRef>
              <c:f>'Resultados '!$B$551</c:f>
              <c:strCache>
                <c:ptCount val="1"/>
                <c:pt idx="0">
                  <c:v>164816 - Calha 1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'Resultados '!$C$550:$L$550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'!$C$551:$L$551</c:f>
              <c:numCache>
                <c:formatCode>0.00</c:formatCode>
                <c:ptCount val="10"/>
                <c:pt idx="0">
                  <c:v>0.24</c:v>
                </c:pt>
                <c:pt idx="1">
                  <c:v>0</c:v>
                </c:pt>
                <c:pt idx="2">
                  <c:v>0</c:v>
                </c:pt>
                <c:pt idx="3">
                  <c:v>0.39</c:v>
                </c:pt>
                <c:pt idx="4">
                  <c:v>0.24</c:v>
                </c:pt>
                <c:pt idx="5">
                  <c:v>0.21</c:v>
                </c:pt>
                <c:pt idx="6">
                  <c:v>0.18</c:v>
                </c:pt>
                <c:pt idx="7">
                  <c:v>0</c:v>
                </c:pt>
                <c:pt idx="8">
                  <c:v>0.09</c:v>
                </c:pt>
                <c:pt idx="9">
                  <c:v>0.3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'Resultados '!$B$552</c:f>
              <c:strCache>
                <c:ptCount val="1"/>
                <c:pt idx="0">
                  <c:v>164816 - Calha 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'Resultados '!$C$550:$L$550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'!$C$552:$L$552</c:f>
              <c:numCache>
                <c:formatCode>0.00</c:formatCode>
                <c:ptCount val="10"/>
                <c:pt idx="0">
                  <c:v>0.3</c:v>
                </c:pt>
                <c:pt idx="1">
                  <c:v>0</c:v>
                </c:pt>
                <c:pt idx="2">
                  <c:v>0</c:v>
                </c:pt>
                <c:pt idx="3">
                  <c:v>0.12</c:v>
                </c:pt>
                <c:pt idx="4">
                  <c:v>0.12</c:v>
                </c:pt>
                <c:pt idx="5">
                  <c:v>0.03</c:v>
                </c:pt>
                <c:pt idx="6">
                  <c:v>0.12</c:v>
                </c:pt>
                <c:pt idx="7">
                  <c:v>0</c:v>
                </c:pt>
                <c:pt idx="8">
                  <c:v>0</c:v>
                </c:pt>
                <c:pt idx="9">
                  <c:v>0.21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'Resultados '!$B$553</c:f>
              <c:strCache>
                <c:ptCount val="1"/>
                <c:pt idx="0">
                  <c:v>164861 - Calha 1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'Resultados '!$C$550:$L$550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'!$C$553:$L$553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0.18</c:v>
                </c:pt>
                <c:pt idx="3">
                  <c:v>0.12</c:v>
                </c:pt>
                <c:pt idx="4">
                  <c:v>0.18</c:v>
                </c:pt>
                <c:pt idx="5">
                  <c:v>0</c:v>
                </c:pt>
                <c:pt idx="6">
                  <c:v>0</c:v>
                </c:pt>
                <c:pt idx="7">
                  <c:v>0.24</c:v>
                </c:pt>
                <c:pt idx="8">
                  <c:v>0</c:v>
                </c:pt>
                <c:pt idx="9">
                  <c:v>0.12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'Resultados '!$B$554</c:f>
              <c:strCache>
                <c:ptCount val="1"/>
                <c:pt idx="0">
                  <c:v>164861 - Calha 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'Resultados '!$C$550:$L$550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'!$C$554:$L$554</c:f>
              <c:numCache>
                <c:formatCode>0.00</c:formatCode>
                <c:ptCount val="10"/>
                <c:pt idx="0">
                  <c:v>0</c:v>
                </c:pt>
                <c:pt idx="1">
                  <c:v>0.06</c:v>
                </c:pt>
                <c:pt idx="2">
                  <c:v>0.35</c:v>
                </c:pt>
                <c:pt idx="3">
                  <c:v>0.12</c:v>
                </c:pt>
                <c:pt idx="4">
                  <c:v>0.36</c:v>
                </c:pt>
                <c:pt idx="5">
                  <c:v>0</c:v>
                </c:pt>
                <c:pt idx="6">
                  <c:v>0</c:v>
                </c:pt>
                <c:pt idx="7">
                  <c:v>0.12</c:v>
                </c:pt>
                <c:pt idx="8">
                  <c:v>0.06</c:v>
                </c:pt>
                <c:pt idx="9">
                  <c:v>0.27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'Resultados '!$B$555</c:f>
              <c:strCache>
                <c:ptCount val="1"/>
                <c:pt idx="0">
                  <c:v>164862 - Calha 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'Resultados '!$C$550:$L$550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'!$C$555:$L$555</c:f>
              <c:numCache>
                <c:formatCode>0.00</c:formatCode>
                <c:ptCount val="10"/>
                <c:pt idx="0">
                  <c:v>0</c:v>
                </c:pt>
                <c:pt idx="1">
                  <c:v>0.11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</c:v>
                </c:pt>
                <c:pt idx="7">
                  <c:v>0.27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'Resultados '!$B$556</c:f>
              <c:strCache>
                <c:ptCount val="1"/>
                <c:pt idx="0">
                  <c:v>164862 - Calha 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'Resultados '!$C$550:$L$550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'!$C$556:$L$556</c:f>
              <c:numCache>
                <c:formatCode>0.00</c:formatCode>
                <c:ptCount val="10"/>
                <c:pt idx="0">
                  <c:v>0</c:v>
                </c:pt>
                <c:pt idx="1">
                  <c:v>0.24</c:v>
                </c:pt>
                <c:pt idx="2">
                  <c:v>0.06</c:v>
                </c:pt>
                <c:pt idx="3">
                  <c:v>0.18</c:v>
                </c:pt>
                <c:pt idx="4">
                  <c:v>0</c:v>
                </c:pt>
                <c:pt idx="5">
                  <c:v>0.03</c:v>
                </c:pt>
                <c:pt idx="6">
                  <c:v>0.15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'Resultados '!$B$557</c:f>
              <c:strCache>
                <c:ptCount val="1"/>
                <c:pt idx="0">
                  <c:v>LS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'Resultados '!$C$550:$L$550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'!$C$557:$L$557</c:f>
              <c:numCache>
                <c:formatCode>0.00</c:formatCode>
                <c:ptCount val="10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66512"/>
        <c:axId val="333162592"/>
      </c:lineChart>
      <c:catAx>
        <c:axId val="33316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Tempo de coleta</a:t>
                </a:r>
              </a:p>
            </c:rich>
          </c:tx>
          <c:layout>
            <c:manualLayout>
              <c:xMode val="edge"/>
              <c:yMode val="edge"/>
              <c:x val="0.46428613090030413"/>
              <c:y val="0.841962997132170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31625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3162592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Friabiliade (%)</a:t>
                </a:r>
              </a:p>
            </c:rich>
          </c:tx>
          <c:layout>
            <c:manualLayout>
              <c:xMode val="edge"/>
              <c:yMode val="edge"/>
              <c:x val="1.5968108153147524E-2"/>
              <c:y val="0.3956048545702904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3166512"/>
        <c:crosses val="autoZero"/>
        <c:crossBetween val="midCat"/>
        <c:majorUnit val="0.5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1428675582218881E-2"/>
          <c:y val="0.82561422329020862"/>
          <c:w val="0.57539734616506266"/>
          <c:h val="9.2643051771117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Peso Médio de Furosemida 40 mg comprimido na compressão</a:t>
            </a:r>
          </a:p>
        </c:rich>
      </c:tx>
      <c:layout>
        <c:manualLayout>
          <c:xMode val="edge"/>
          <c:yMode val="edge"/>
          <c:x val="0.21535404513604939"/>
          <c:y val="3.34189380173632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29651112809021E-2"/>
          <c:y val="0.16153886603281759"/>
          <c:w val="0.89713241949147227"/>
          <c:h val="0.60512972037690393"/>
        </c:manualLayout>
      </c:layout>
      <c:lineChart>
        <c:grouping val="standard"/>
        <c:varyColors val="0"/>
        <c:ser>
          <c:idx val="0"/>
          <c:order val="0"/>
          <c:tx>
            <c:strRef>
              <c:f>'Resultados '!$B$343</c:f>
              <c:strCache>
                <c:ptCount val="1"/>
                <c:pt idx="0">
                  <c:v>164816 - Calha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'Resultados '!$C$342:$L$342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'!$C$343:$L$343</c:f>
              <c:numCache>
                <c:formatCode>0</c:formatCode>
                <c:ptCount val="10"/>
                <c:pt idx="0">
                  <c:v>163.35</c:v>
                </c:pt>
                <c:pt idx="1">
                  <c:v>164.8</c:v>
                </c:pt>
                <c:pt idx="2">
                  <c:v>164.55</c:v>
                </c:pt>
                <c:pt idx="3">
                  <c:v>164.85</c:v>
                </c:pt>
                <c:pt idx="4">
                  <c:v>164.05</c:v>
                </c:pt>
                <c:pt idx="5">
                  <c:v>165</c:v>
                </c:pt>
                <c:pt idx="6">
                  <c:v>163.69999999999999</c:v>
                </c:pt>
                <c:pt idx="7">
                  <c:v>163.85</c:v>
                </c:pt>
                <c:pt idx="8">
                  <c:v>163.9</c:v>
                </c:pt>
                <c:pt idx="9">
                  <c:v>164.9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'Resultados '!$B$344</c:f>
              <c:strCache>
                <c:ptCount val="1"/>
                <c:pt idx="0">
                  <c:v>164816 - Calha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'Resultados '!$C$342:$L$342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'!$C$344:$L$344</c:f>
              <c:numCache>
                <c:formatCode>0</c:formatCode>
                <c:ptCount val="10"/>
                <c:pt idx="0">
                  <c:v>164.05</c:v>
                </c:pt>
                <c:pt idx="1">
                  <c:v>164.35</c:v>
                </c:pt>
                <c:pt idx="2">
                  <c:v>165.85</c:v>
                </c:pt>
                <c:pt idx="3">
                  <c:v>166.2</c:v>
                </c:pt>
                <c:pt idx="4">
                  <c:v>163.44999999999999</c:v>
                </c:pt>
                <c:pt idx="5">
                  <c:v>161.6</c:v>
                </c:pt>
                <c:pt idx="6">
                  <c:v>161.69999999999999</c:v>
                </c:pt>
                <c:pt idx="7">
                  <c:v>166.5</c:v>
                </c:pt>
                <c:pt idx="8">
                  <c:v>162.69999999999999</c:v>
                </c:pt>
                <c:pt idx="9">
                  <c:v>163.80000000000001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'Resultados '!$B$345</c:f>
              <c:strCache>
                <c:ptCount val="1"/>
                <c:pt idx="0">
                  <c:v>164861 - Calha 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'Resultados '!$C$342:$L$342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'!$C$345:$L$345</c:f>
              <c:numCache>
                <c:formatCode>0</c:formatCode>
                <c:ptCount val="10"/>
                <c:pt idx="0">
                  <c:v>164.5</c:v>
                </c:pt>
                <c:pt idx="1">
                  <c:v>163.15</c:v>
                </c:pt>
                <c:pt idx="2">
                  <c:v>163.55000000000001</c:v>
                </c:pt>
                <c:pt idx="3">
                  <c:v>162.15</c:v>
                </c:pt>
                <c:pt idx="4">
                  <c:v>161.30000000000001</c:v>
                </c:pt>
                <c:pt idx="5">
                  <c:v>163.35</c:v>
                </c:pt>
                <c:pt idx="6">
                  <c:v>161.69999999999999</c:v>
                </c:pt>
                <c:pt idx="7">
                  <c:v>163.9</c:v>
                </c:pt>
                <c:pt idx="8">
                  <c:v>168.9</c:v>
                </c:pt>
                <c:pt idx="9">
                  <c:v>163.30000000000001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'Resultados '!$B$346</c:f>
              <c:strCache>
                <c:ptCount val="1"/>
                <c:pt idx="0">
                  <c:v>164861 - Calha 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'Resultados '!$C$342:$L$342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'!$C$346:$L$346</c:f>
              <c:numCache>
                <c:formatCode>0</c:formatCode>
                <c:ptCount val="10"/>
                <c:pt idx="0">
                  <c:v>163.44999999999999</c:v>
                </c:pt>
                <c:pt idx="1">
                  <c:v>162.5</c:v>
                </c:pt>
                <c:pt idx="2">
                  <c:v>168</c:v>
                </c:pt>
                <c:pt idx="3">
                  <c:v>164.15</c:v>
                </c:pt>
                <c:pt idx="4">
                  <c:v>160.9</c:v>
                </c:pt>
                <c:pt idx="5">
                  <c:v>163.80000000000001</c:v>
                </c:pt>
                <c:pt idx="6">
                  <c:v>164.95</c:v>
                </c:pt>
                <c:pt idx="7">
                  <c:v>165.4</c:v>
                </c:pt>
                <c:pt idx="8">
                  <c:v>162.5</c:v>
                </c:pt>
                <c:pt idx="9">
                  <c:v>161.94999999999999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'Resultados '!$B$347</c:f>
              <c:strCache>
                <c:ptCount val="1"/>
                <c:pt idx="0">
                  <c:v>164862 - Calha 1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'Resultados '!$C$342:$L$342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'!$C$347:$L$347</c:f>
              <c:numCache>
                <c:formatCode>0</c:formatCode>
                <c:ptCount val="10"/>
                <c:pt idx="0">
                  <c:v>161.9</c:v>
                </c:pt>
                <c:pt idx="1">
                  <c:v>165.3</c:v>
                </c:pt>
                <c:pt idx="2">
                  <c:v>165.85</c:v>
                </c:pt>
                <c:pt idx="3">
                  <c:v>164.6</c:v>
                </c:pt>
                <c:pt idx="4">
                  <c:v>164.95</c:v>
                </c:pt>
                <c:pt idx="5">
                  <c:v>163.85</c:v>
                </c:pt>
                <c:pt idx="6">
                  <c:v>165.85</c:v>
                </c:pt>
                <c:pt idx="7">
                  <c:v>164.45</c:v>
                </c:pt>
                <c:pt idx="8">
                  <c:v>164.3</c:v>
                </c:pt>
                <c:pt idx="9">
                  <c:v>163.95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'Resultados '!$B$348</c:f>
              <c:strCache>
                <c:ptCount val="1"/>
                <c:pt idx="0">
                  <c:v>164862 - Calha 2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'Resultados '!$C$342:$L$342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'!$C$348:$L$348</c:f>
              <c:numCache>
                <c:formatCode>0</c:formatCode>
                <c:ptCount val="10"/>
                <c:pt idx="0">
                  <c:v>163.1</c:v>
                </c:pt>
                <c:pt idx="1">
                  <c:v>164.2</c:v>
                </c:pt>
                <c:pt idx="2">
                  <c:v>164.5</c:v>
                </c:pt>
                <c:pt idx="3">
                  <c:v>162.4</c:v>
                </c:pt>
                <c:pt idx="4">
                  <c:v>164.95</c:v>
                </c:pt>
                <c:pt idx="5">
                  <c:v>167.05</c:v>
                </c:pt>
                <c:pt idx="6">
                  <c:v>166.75</c:v>
                </c:pt>
                <c:pt idx="7">
                  <c:v>165.7</c:v>
                </c:pt>
                <c:pt idx="8">
                  <c:v>165.4</c:v>
                </c:pt>
                <c:pt idx="9">
                  <c:v>166.65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'Resultados '!$B$349</c:f>
              <c:strCache>
                <c:ptCount val="1"/>
                <c:pt idx="0">
                  <c:v>LI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'Resultados '!$C$342:$L$342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'!$C$349:$L$349</c:f>
              <c:numCache>
                <c:formatCode>0</c:formatCode>
                <c:ptCount val="10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'Resultados '!$B$350</c:f>
              <c:strCache>
                <c:ptCount val="1"/>
                <c:pt idx="0">
                  <c:v>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'Resultados '!$C$342:$L$342</c:f>
              <c:strCache>
                <c:ptCount val="10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  <c:pt idx="9">
                  <c:v>10º</c:v>
                </c:pt>
              </c:strCache>
            </c:strRef>
          </c:cat>
          <c:val>
            <c:numRef>
              <c:f>'Resultados '!$C$350:$L$350</c:f>
              <c:numCache>
                <c:formatCode>0</c:formatCode>
                <c:ptCount val="10"/>
                <c:pt idx="0">
                  <c:v>177</c:v>
                </c:pt>
                <c:pt idx="1">
                  <c:v>177</c:v>
                </c:pt>
                <c:pt idx="2">
                  <c:v>177</c:v>
                </c:pt>
                <c:pt idx="3">
                  <c:v>177</c:v>
                </c:pt>
                <c:pt idx="4">
                  <c:v>177</c:v>
                </c:pt>
                <c:pt idx="5">
                  <c:v>177</c:v>
                </c:pt>
                <c:pt idx="6">
                  <c:v>177</c:v>
                </c:pt>
                <c:pt idx="7">
                  <c:v>177</c:v>
                </c:pt>
                <c:pt idx="8">
                  <c:v>177</c:v>
                </c:pt>
                <c:pt idx="9">
                  <c:v>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66904"/>
        <c:axId val="333167688"/>
      </c:lineChart>
      <c:catAx>
        <c:axId val="333166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Tempo de Coleta</a:t>
                </a:r>
              </a:p>
            </c:rich>
          </c:tx>
          <c:layout>
            <c:manualLayout>
              <c:xMode val="edge"/>
              <c:yMode val="edge"/>
              <c:x val="0.47675610281652475"/>
              <c:y val="0.82564317921798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3167688"/>
        <c:crossesAt val="140"/>
        <c:auto val="1"/>
        <c:lblAlgn val="ctr"/>
        <c:lblOffset val="100"/>
        <c:tickLblSkip val="1"/>
        <c:tickMarkSkip val="1"/>
        <c:noMultiLvlLbl val="0"/>
      </c:catAx>
      <c:valAx>
        <c:axId val="333167688"/>
        <c:scaling>
          <c:orientation val="minMax"/>
          <c:max val="190"/>
          <c:min val="14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Peso Médio (mg)</a:t>
                </a:r>
              </a:p>
            </c:rich>
          </c:tx>
          <c:layout>
            <c:manualLayout>
              <c:xMode val="edge"/>
              <c:yMode val="edge"/>
              <c:x val="1.5952189952517064E-2"/>
              <c:y val="0.3419024160441483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3166904"/>
        <c:crosses val="autoZero"/>
        <c:crossBetween val="midCat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409516317878662"/>
          <c:y val="0.90256625614105923"/>
          <c:w val="0.5192883530508241"/>
          <c:h val="8.46156538125042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160</xdr:row>
      <xdr:rowOff>0</xdr:rowOff>
    </xdr:from>
    <xdr:to>
      <xdr:col>16</xdr:col>
      <xdr:colOff>19050</xdr:colOff>
      <xdr:row>182</xdr:row>
      <xdr:rowOff>142875</xdr:rowOff>
    </xdr:to>
    <xdr:graphicFrame macro="">
      <xdr:nvGraphicFramePr>
        <xdr:cNvPr id="106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185</xdr:row>
      <xdr:rowOff>0</xdr:rowOff>
    </xdr:from>
    <xdr:to>
      <xdr:col>15</xdr:col>
      <xdr:colOff>600075</xdr:colOff>
      <xdr:row>185</xdr:row>
      <xdr:rowOff>0</xdr:rowOff>
    </xdr:to>
    <xdr:graphicFrame macro="">
      <xdr:nvGraphicFramePr>
        <xdr:cNvPr id="106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51</xdr:row>
      <xdr:rowOff>9525</xdr:rowOff>
    </xdr:from>
    <xdr:to>
      <xdr:col>16</xdr:col>
      <xdr:colOff>0</xdr:colOff>
      <xdr:row>72</xdr:row>
      <xdr:rowOff>9525</xdr:rowOff>
    </xdr:to>
    <xdr:graphicFrame macro="">
      <xdr:nvGraphicFramePr>
        <xdr:cNvPr id="1060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489</xdr:row>
      <xdr:rowOff>0</xdr:rowOff>
    </xdr:from>
    <xdr:to>
      <xdr:col>16</xdr:col>
      <xdr:colOff>0</xdr:colOff>
      <xdr:row>509</xdr:row>
      <xdr:rowOff>142875</xdr:rowOff>
    </xdr:to>
    <xdr:graphicFrame macro="">
      <xdr:nvGraphicFramePr>
        <xdr:cNvPr id="1060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524</xdr:row>
      <xdr:rowOff>0</xdr:rowOff>
    </xdr:from>
    <xdr:to>
      <xdr:col>16</xdr:col>
      <xdr:colOff>19050</xdr:colOff>
      <xdr:row>544</xdr:row>
      <xdr:rowOff>142875</xdr:rowOff>
    </xdr:to>
    <xdr:graphicFrame macro="">
      <xdr:nvGraphicFramePr>
        <xdr:cNvPr id="1060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16</xdr:row>
      <xdr:rowOff>0</xdr:rowOff>
    </xdr:from>
    <xdr:to>
      <xdr:col>16</xdr:col>
      <xdr:colOff>19050</xdr:colOff>
      <xdr:row>37</xdr:row>
      <xdr:rowOff>0</xdr:rowOff>
    </xdr:to>
    <xdr:graphicFrame macro="">
      <xdr:nvGraphicFramePr>
        <xdr:cNvPr id="1060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447675</xdr:colOff>
      <xdr:row>87</xdr:row>
      <xdr:rowOff>0</xdr:rowOff>
    </xdr:from>
    <xdr:to>
      <xdr:col>16</xdr:col>
      <xdr:colOff>9525</xdr:colOff>
      <xdr:row>107</xdr:row>
      <xdr:rowOff>152400</xdr:rowOff>
    </xdr:to>
    <xdr:graphicFrame macro="">
      <xdr:nvGraphicFramePr>
        <xdr:cNvPr id="1060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457200</xdr:colOff>
      <xdr:row>558</xdr:row>
      <xdr:rowOff>0</xdr:rowOff>
    </xdr:from>
    <xdr:to>
      <xdr:col>15</xdr:col>
      <xdr:colOff>609600</xdr:colOff>
      <xdr:row>579</xdr:row>
      <xdr:rowOff>0</xdr:rowOff>
    </xdr:to>
    <xdr:graphicFrame macro="">
      <xdr:nvGraphicFramePr>
        <xdr:cNvPr id="1060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351</xdr:row>
      <xdr:rowOff>0</xdr:rowOff>
    </xdr:from>
    <xdr:to>
      <xdr:col>16</xdr:col>
      <xdr:colOff>19050</xdr:colOff>
      <xdr:row>373</xdr:row>
      <xdr:rowOff>152400</xdr:rowOff>
    </xdr:to>
    <xdr:graphicFrame macro="">
      <xdr:nvGraphicFramePr>
        <xdr:cNvPr id="10608" name="Chart 2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453</xdr:row>
      <xdr:rowOff>0</xdr:rowOff>
    </xdr:from>
    <xdr:to>
      <xdr:col>15</xdr:col>
      <xdr:colOff>571500</xdr:colOff>
      <xdr:row>475</xdr:row>
      <xdr:rowOff>152400</xdr:rowOff>
    </xdr:to>
    <xdr:graphicFrame macro="">
      <xdr:nvGraphicFramePr>
        <xdr:cNvPr id="10609" name="Chart 2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15</xdr:col>
      <xdr:colOff>609600</xdr:colOff>
      <xdr:row>143</xdr:row>
      <xdr:rowOff>0</xdr:rowOff>
    </xdr:to>
    <xdr:graphicFrame macro="">
      <xdr:nvGraphicFramePr>
        <xdr:cNvPr id="10610" name="Chart 2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595</xdr:row>
      <xdr:rowOff>0</xdr:rowOff>
    </xdr:from>
    <xdr:to>
      <xdr:col>15</xdr:col>
      <xdr:colOff>600075</xdr:colOff>
      <xdr:row>615</xdr:row>
      <xdr:rowOff>152400</xdr:rowOff>
    </xdr:to>
    <xdr:graphicFrame macro="">
      <xdr:nvGraphicFramePr>
        <xdr:cNvPr id="10611" name="Chart 2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2:AL625"/>
  <sheetViews>
    <sheetView tabSelected="1" view="pageBreakPreview" topLeftCell="A580" zoomScale="200" zoomScaleNormal="100" workbookViewId="0">
      <selection activeCell="B584" sqref="B584:B585"/>
    </sheetView>
  </sheetViews>
  <sheetFormatPr defaultRowHeight="12.75" x14ac:dyDescent="0.2"/>
  <cols>
    <col min="1" max="1" width="6.28515625" customWidth="1"/>
    <col min="2" max="2" width="14" customWidth="1"/>
    <col min="3" max="3" width="9.42578125" customWidth="1"/>
    <col min="4" max="17" width="9.28515625" customWidth="1"/>
    <col min="18" max="18" width="18.5703125" customWidth="1"/>
    <col min="19" max="21" width="7.85546875" customWidth="1"/>
  </cols>
  <sheetData>
    <row r="2" spans="2:38" x14ac:dyDescent="0.2">
      <c r="B2" s="112" t="s">
        <v>62</v>
      </c>
      <c r="C2" s="112"/>
      <c r="D2" s="109"/>
    </row>
    <row r="3" spans="2:38" x14ac:dyDescent="0.2">
      <c r="B3" s="152" t="s">
        <v>63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2:38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38" x14ac:dyDescent="0.2">
      <c r="B5" s="142" t="s">
        <v>67</v>
      </c>
      <c r="C5" s="142"/>
      <c r="D5" s="142"/>
      <c r="E5" s="142"/>
      <c r="F5" s="142"/>
      <c r="G5" s="142"/>
      <c r="H5" s="142"/>
      <c r="I5" s="142"/>
      <c r="J5" s="142"/>
      <c r="K5" s="142"/>
      <c r="L5" s="143"/>
      <c r="M5" s="143"/>
      <c r="N5" s="143"/>
      <c r="O5" s="143"/>
      <c r="P5" s="1"/>
      <c r="Q5" s="1"/>
      <c r="R5" s="1"/>
    </row>
    <row r="6" spans="2:38" x14ac:dyDescent="0.2">
      <c r="B6" s="134" t="s">
        <v>17</v>
      </c>
      <c r="C6" s="132" t="s">
        <v>47</v>
      </c>
      <c r="D6" s="132"/>
      <c r="E6" s="132"/>
      <c r="F6" s="132"/>
      <c r="G6" s="132"/>
      <c r="H6" s="132"/>
      <c r="I6" s="132"/>
      <c r="J6" s="132"/>
      <c r="K6" s="132"/>
      <c r="L6" s="132"/>
      <c r="M6" s="9"/>
      <c r="P6" s="1"/>
      <c r="Q6" s="1"/>
      <c r="R6" s="1"/>
      <c r="T6" s="2" t="s">
        <v>7</v>
      </c>
      <c r="U6" s="2" t="s">
        <v>8</v>
      </c>
      <c r="V6" s="2" t="s">
        <v>9</v>
      </c>
      <c r="W6" s="2" t="s">
        <v>10</v>
      </c>
      <c r="X6" s="2" t="s">
        <v>11</v>
      </c>
      <c r="Y6" s="17" t="s">
        <v>12</v>
      </c>
      <c r="Z6" s="17" t="s">
        <v>13</v>
      </c>
      <c r="AA6" s="17" t="s">
        <v>14</v>
      </c>
      <c r="AB6" s="17" t="s">
        <v>15</v>
      </c>
      <c r="AC6" s="17" t="s">
        <v>16</v>
      </c>
    </row>
    <row r="7" spans="2:38" x14ac:dyDescent="0.2">
      <c r="B7" s="135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17" t="s">
        <v>12</v>
      </c>
      <c r="I7" s="17" t="s">
        <v>13</v>
      </c>
      <c r="J7" s="17" t="s">
        <v>14</v>
      </c>
      <c r="K7" s="17" t="s">
        <v>15</v>
      </c>
      <c r="L7" s="17" t="s">
        <v>16</v>
      </c>
      <c r="M7" s="17" t="s">
        <v>3</v>
      </c>
      <c r="P7" s="1"/>
      <c r="Q7" s="1"/>
      <c r="R7" s="1"/>
      <c r="S7" s="2">
        <v>164816</v>
      </c>
      <c r="T7" s="75">
        <f>AVERAGE(C8:C9)</f>
        <v>3.3499999999999996</v>
      </c>
      <c r="U7" s="75">
        <f t="shared" ref="U7:AC7" si="0">AVERAGE(D8:D9)</f>
        <v>3.3499999999999996</v>
      </c>
      <c r="V7" s="75">
        <f t="shared" si="0"/>
        <v>3.5</v>
      </c>
      <c r="W7" s="75">
        <f t="shared" si="0"/>
        <v>3.3499999999999996</v>
      </c>
      <c r="X7" s="75">
        <f t="shared" si="0"/>
        <v>3.4</v>
      </c>
      <c r="Y7" s="75">
        <f t="shared" si="0"/>
        <v>3.45</v>
      </c>
      <c r="Z7" s="75">
        <f t="shared" si="0"/>
        <v>3.3499999999999996</v>
      </c>
      <c r="AA7" s="75">
        <f t="shared" si="0"/>
        <v>3.5</v>
      </c>
      <c r="AB7" s="75">
        <f t="shared" si="0"/>
        <v>3.3499999999999996</v>
      </c>
      <c r="AC7" s="75">
        <f t="shared" si="0"/>
        <v>3.3</v>
      </c>
      <c r="AD7" s="114"/>
      <c r="AE7" s="114"/>
      <c r="AF7" s="114"/>
      <c r="AG7" s="114"/>
      <c r="AH7" s="114"/>
      <c r="AI7" s="114"/>
      <c r="AJ7" s="114"/>
      <c r="AK7" s="114"/>
      <c r="AL7" s="114"/>
    </row>
    <row r="8" spans="2:38" x14ac:dyDescent="0.2">
      <c r="B8" s="7" t="s">
        <v>71</v>
      </c>
      <c r="C8" s="81">
        <v>3.3</v>
      </c>
      <c r="D8" s="81">
        <v>3.4</v>
      </c>
      <c r="E8" s="81">
        <v>3.5</v>
      </c>
      <c r="F8" s="81">
        <v>3.3</v>
      </c>
      <c r="G8" s="81">
        <v>3.3</v>
      </c>
      <c r="H8" s="82">
        <v>3.5</v>
      </c>
      <c r="I8" s="113">
        <v>3.4</v>
      </c>
      <c r="J8" s="82">
        <v>3.5</v>
      </c>
      <c r="K8" s="82">
        <v>3.3</v>
      </c>
      <c r="L8" s="82">
        <v>3.3</v>
      </c>
      <c r="M8" s="140">
        <f>AVERAGE(C8:L9)</f>
        <v>3.3899999999999992</v>
      </c>
      <c r="P8" s="1"/>
      <c r="Q8" s="1"/>
      <c r="R8" s="1"/>
      <c r="S8" s="2">
        <v>164861</v>
      </c>
      <c r="T8" s="75">
        <f>AVERAGE(C10:C11)</f>
        <v>3.45</v>
      </c>
      <c r="U8" s="75">
        <f t="shared" ref="U8:AC8" si="1">AVERAGE(D10:D11)</f>
        <v>3.5</v>
      </c>
      <c r="V8" s="75">
        <f t="shared" si="1"/>
        <v>3.3499999999999996</v>
      </c>
      <c r="W8" s="75">
        <f t="shared" si="1"/>
        <v>3.4</v>
      </c>
      <c r="X8" s="75">
        <f t="shared" si="1"/>
        <v>3.4</v>
      </c>
      <c r="Y8" s="75">
        <f t="shared" si="1"/>
        <v>3.45</v>
      </c>
      <c r="Z8" s="75">
        <f t="shared" si="1"/>
        <v>3.4</v>
      </c>
      <c r="AA8" s="75">
        <f t="shared" si="1"/>
        <v>3.45</v>
      </c>
      <c r="AB8" s="75">
        <f t="shared" si="1"/>
        <v>3.3499999999999996</v>
      </c>
      <c r="AC8" s="75">
        <f t="shared" si="1"/>
        <v>3.3499999999999996</v>
      </c>
    </row>
    <row r="9" spans="2:38" x14ac:dyDescent="0.2">
      <c r="B9" s="78" t="s">
        <v>72</v>
      </c>
      <c r="C9" s="81">
        <v>3.4</v>
      </c>
      <c r="D9" s="81">
        <v>3.3</v>
      </c>
      <c r="E9" s="81">
        <v>3.5</v>
      </c>
      <c r="F9" s="81">
        <v>3.4</v>
      </c>
      <c r="G9" s="81">
        <v>3.5</v>
      </c>
      <c r="H9" s="82">
        <v>3.4</v>
      </c>
      <c r="I9" s="113">
        <v>3.3</v>
      </c>
      <c r="J9" s="82">
        <v>3.5</v>
      </c>
      <c r="K9" s="82">
        <v>3.4</v>
      </c>
      <c r="L9" s="82">
        <v>3.3</v>
      </c>
      <c r="M9" s="141"/>
      <c r="P9" s="1"/>
      <c r="Q9" s="1"/>
      <c r="R9" s="1"/>
      <c r="S9" s="2">
        <v>164862</v>
      </c>
      <c r="T9" s="75">
        <f>AVERAGE(C12:C13)</f>
        <v>3.3499999999999996</v>
      </c>
      <c r="U9" s="75">
        <f t="shared" ref="U9:AC9" si="2">AVERAGE(D12:D13)</f>
        <v>3.3499999999999996</v>
      </c>
      <c r="V9" s="75">
        <f t="shared" si="2"/>
        <v>3.45</v>
      </c>
      <c r="W9" s="75">
        <f t="shared" si="2"/>
        <v>3.45</v>
      </c>
      <c r="X9" s="75">
        <f t="shared" si="2"/>
        <v>3.45</v>
      </c>
      <c r="Y9" s="75">
        <f t="shared" si="2"/>
        <v>3.4</v>
      </c>
      <c r="Z9" s="75">
        <f t="shared" si="2"/>
        <v>3.45</v>
      </c>
      <c r="AA9" s="75">
        <f t="shared" si="2"/>
        <v>3.3499999999999996</v>
      </c>
      <c r="AB9" s="75">
        <f t="shared" si="2"/>
        <v>3.45</v>
      </c>
      <c r="AC9" s="75">
        <f t="shared" si="2"/>
        <v>3.3499999999999996</v>
      </c>
    </row>
    <row r="10" spans="2:38" x14ac:dyDescent="0.2">
      <c r="B10" s="78" t="s">
        <v>76</v>
      </c>
      <c r="C10" s="81">
        <v>3.4</v>
      </c>
      <c r="D10" s="81">
        <v>3.5</v>
      </c>
      <c r="E10" s="81">
        <v>3.3</v>
      </c>
      <c r="F10" s="81">
        <v>3.3</v>
      </c>
      <c r="G10" s="81">
        <v>3.3</v>
      </c>
      <c r="H10" s="82">
        <v>3.5</v>
      </c>
      <c r="I10" s="113">
        <v>3.3</v>
      </c>
      <c r="J10" s="82">
        <v>3.5</v>
      </c>
      <c r="K10" s="82">
        <v>3.4</v>
      </c>
      <c r="L10" s="82">
        <v>3.4</v>
      </c>
      <c r="M10" s="140">
        <f>AVERAGE(C10:L11)</f>
        <v>3.4099999999999993</v>
      </c>
      <c r="P10" s="1"/>
      <c r="Q10" s="1"/>
      <c r="R10" s="1"/>
      <c r="S10" s="7" t="s">
        <v>4</v>
      </c>
      <c r="T10" s="81">
        <v>3.3</v>
      </c>
      <c r="U10" s="81">
        <v>3.3</v>
      </c>
      <c r="V10" s="81">
        <v>3.3</v>
      </c>
      <c r="W10" s="81">
        <v>3.3</v>
      </c>
      <c r="X10" s="81">
        <v>3.3</v>
      </c>
      <c r="Y10" s="81">
        <v>3.3</v>
      </c>
      <c r="Z10" s="81">
        <v>3.3</v>
      </c>
      <c r="AA10" s="81">
        <v>3.3</v>
      </c>
      <c r="AB10" s="81">
        <v>3.3</v>
      </c>
      <c r="AC10" s="81">
        <v>3.3</v>
      </c>
    </row>
    <row r="11" spans="2:38" x14ac:dyDescent="0.2">
      <c r="B11" s="78" t="s">
        <v>77</v>
      </c>
      <c r="C11" s="81">
        <v>3.5</v>
      </c>
      <c r="D11" s="81">
        <v>3.5</v>
      </c>
      <c r="E11" s="81">
        <v>3.4</v>
      </c>
      <c r="F11" s="81">
        <v>3.5</v>
      </c>
      <c r="G11" s="81">
        <v>3.5</v>
      </c>
      <c r="H11" s="82">
        <v>3.4</v>
      </c>
      <c r="I11" s="113">
        <v>3.5</v>
      </c>
      <c r="J11" s="82">
        <v>3.4</v>
      </c>
      <c r="K11" s="82">
        <v>3.3</v>
      </c>
      <c r="L11" s="82">
        <v>3.3</v>
      </c>
      <c r="M11" s="141"/>
      <c r="P11" s="1"/>
      <c r="Q11" s="1"/>
      <c r="R11" s="1"/>
      <c r="S11" s="2" t="s">
        <v>5</v>
      </c>
      <c r="T11" s="82">
        <v>3.5</v>
      </c>
      <c r="U11" s="82">
        <v>3.5</v>
      </c>
      <c r="V11" s="82">
        <v>3.5</v>
      </c>
      <c r="W11" s="82">
        <v>3.5</v>
      </c>
      <c r="X11" s="82">
        <v>3.5</v>
      </c>
      <c r="Y11" s="82">
        <v>3.5</v>
      </c>
      <c r="Z11" s="82">
        <v>3.5</v>
      </c>
      <c r="AA11" s="82">
        <v>3.5</v>
      </c>
      <c r="AB11" s="82">
        <v>3.5</v>
      </c>
      <c r="AC11" s="82">
        <v>3.5</v>
      </c>
    </row>
    <row r="12" spans="2:38" x14ac:dyDescent="0.2">
      <c r="B12" s="78" t="s">
        <v>81</v>
      </c>
      <c r="C12" s="81">
        <v>3.4</v>
      </c>
      <c r="D12" s="81">
        <v>3.4</v>
      </c>
      <c r="E12" s="81">
        <v>3.5</v>
      </c>
      <c r="F12" s="82">
        <v>3.5</v>
      </c>
      <c r="G12" s="82">
        <v>3.4</v>
      </c>
      <c r="H12" s="81">
        <v>3.3</v>
      </c>
      <c r="I12" s="113">
        <v>3.4</v>
      </c>
      <c r="J12" s="81">
        <v>3.4</v>
      </c>
      <c r="K12" s="81">
        <v>3.5</v>
      </c>
      <c r="L12" s="81">
        <v>3.4</v>
      </c>
      <c r="M12" s="140">
        <f>AVERAGE(C12:L13)</f>
        <v>3.4049999999999989</v>
      </c>
      <c r="P12" s="1"/>
      <c r="Q12" s="1"/>
      <c r="R12" s="1"/>
    </row>
    <row r="13" spans="2:38" x14ac:dyDescent="0.2">
      <c r="B13" s="78" t="s">
        <v>82</v>
      </c>
      <c r="C13" s="81">
        <v>3.3</v>
      </c>
      <c r="D13" s="81">
        <v>3.3</v>
      </c>
      <c r="E13" s="81">
        <v>3.4</v>
      </c>
      <c r="F13" s="82">
        <v>3.4</v>
      </c>
      <c r="G13" s="82">
        <v>3.5</v>
      </c>
      <c r="H13" s="81">
        <v>3.5</v>
      </c>
      <c r="I13" s="113">
        <v>3.5</v>
      </c>
      <c r="J13" s="81">
        <v>3.3</v>
      </c>
      <c r="K13" s="81">
        <v>3.4</v>
      </c>
      <c r="L13" s="81">
        <v>3.3</v>
      </c>
      <c r="M13" s="141"/>
      <c r="P13" s="1"/>
      <c r="Q13" s="1"/>
      <c r="R13" s="1"/>
    </row>
    <row r="14" spans="2:38" x14ac:dyDescent="0.2">
      <c r="B14" s="7" t="s">
        <v>4</v>
      </c>
      <c r="C14" s="81">
        <v>3.3</v>
      </c>
      <c r="D14" s="81">
        <v>3.3</v>
      </c>
      <c r="E14" s="81">
        <v>3.3</v>
      </c>
      <c r="F14" s="81">
        <v>3.3</v>
      </c>
      <c r="G14" s="81">
        <v>3.3</v>
      </c>
      <c r="H14" s="81">
        <v>3.3</v>
      </c>
      <c r="I14" s="81">
        <v>3.3</v>
      </c>
      <c r="J14" s="81">
        <v>3.3</v>
      </c>
      <c r="K14" s="81">
        <v>3.3</v>
      </c>
      <c r="L14" s="81">
        <v>3.3</v>
      </c>
      <c r="M14" s="65"/>
      <c r="P14" s="1"/>
      <c r="Q14" s="1"/>
      <c r="R14" s="1"/>
    </row>
    <row r="15" spans="2:38" x14ac:dyDescent="0.2">
      <c r="B15" s="2" t="s">
        <v>5</v>
      </c>
      <c r="C15" s="82">
        <v>3.5</v>
      </c>
      <c r="D15" s="82">
        <v>3.5</v>
      </c>
      <c r="E15" s="82">
        <v>3.5</v>
      </c>
      <c r="F15" s="82">
        <v>3.5</v>
      </c>
      <c r="G15" s="82">
        <v>3.5</v>
      </c>
      <c r="H15" s="82">
        <v>3.5</v>
      </c>
      <c r="I15" s="82">
        <v>3.5</v>
      </c>
      <c r="J15" s="82">
        <v>3.5</v>
      </c>
      <c r="K15" s="82">
        <v>3.5</v>
      </c>
      <c r="L15" s="82">
        <v>3.5</v>
      </c>
      <c r="M15" s="9"/>
      <c r="P15" s="1"/>
      <c r="Q15" s="1"/>
      <c r="R15" s="1"/>
    </row>
    <row r="16" spans="2:38" x14ac:dyDescent="0.2"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2"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"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"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"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"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"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"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"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"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"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"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"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20" x14ac:dyDescent="0.2"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20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20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20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20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20" x14ac:dyDescent="0.2">
      <c r="B38" s="71" t="s">
        <v>129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T38" s="3"/>
    </row>
    <row r="39" spans="2:20" x14ac:dyDescent="0.2"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T39" s="3"/>
    </row>
    <row r="40" spans="2:20" x14ac:dyDescent="0.2">
      <c r="B40" s="142" t="s">
        <v>68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3"/>
      <c r="M40" s="143"/>
      <c r="N40" s="143"/>
      <c r="O40" s="143"/>
      <c r="P40" s="1"/>
      <c r="Q40" s="1"/>
      <c r="R40" s="1"/>
      <c r="T40" s="3"/>
    </row>
    <row r="41" spans="2:20" x14ac:dyDescent="0.2">
      <c r="B41" s="134" t="s">
        <v>17</v>
      </c>
      <c r="C41" s="136" t="s">
        <v>47</v>
      </c>
      <c r="D41" s="137"/>
      <c r="E41" s="137"/>
      <c r="F41" s="137"/>
      <c r="G41" s="137"/>
      <c r="H41" s="137"/>
      <c r="I41" s="137"/>
      <c r="J41" s="137"/>
      <c r="K41" s="137"/>
      <c r="L41" s="138"/>
      <c r="P41" s="1"/>
      <c r="Q41" s="1"/>
      <c r="R41" s="1"/>
      <c r="T41" s="3"/>
    </row>
    <row r="42" spans="2:20" x14ac:dyDescent="0.2">
      <c r="B42" s="135"/>
      <c r="C42" s="2" t="s">
        <v>7</v>
      </c>
      <c r="D42" s="2" t="s">
        <v>8</v>
      </c>
      <c r="E42" s="2" t="s">
        <v>9</v>
      </c>
      <c r="F42" s="2" t="s">
        <v>10</v>
      </c>
      <c r="G42" s="2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49</v>
      </c>
      <c r="N42" s="17" t="s">
        <v>60</v>
      </c>
      <c r="O42" s="17" t="s">
        <v>57</v>
      </c>
      <c r="P42" s="2" t="s">
        <v>61</v>
      </c>
      <c r="Q42" s="12"/>
      <c r="R42" s="1"/>
      <c r="T42" s="3"/>
    </row>
    <row r="43" spans="2:20" x14ac:dyDescent="0.2">
      <c r="B43" s="7" t="s">
        <v>71</v>
      </c>
      <c r="C43" s="3">
        <v>39.54</v>
      </c>
      <c r="D43" s="3">
        <v>39.369999999999997</v>
      </c>
      <c r="E43" s="3">
        <v>39.26</v>
      </c>
      <c r="F43" s="3">
        <v>38.56</v>
      </c>
      <c r="G43" s="3">
        <v>38.549999999999997</v>
      </c>
      <c r="H43" s="42">
        <v>39.64</v>
      </c>
      <c r="I43" s="42">
        <v>38.11</v>
      </c>
      <c r="J43" s="42">
        <v>39.909999999999997</v>
      </c>
      <c r="K43" s="42">
        <v>39</v>
      </c>
      <c r="L43" s="42">
        <v>39.340000000000003</v>
      </c>
      <c r="M43" s="133">
        <f>AVERAGE(C43:L44)</f>
        <v>39.082500000000003</v>
      </c>
      <c r="N43" s="133">
        <f>STDEV(C43:L44)</f>
        <v>0.48955269594320749</v>
      </c>
      <c r="O43" s="133">
        <f>N43/M43*100</f>
        <v>1.2526135634701143</v>
      </c>
      <c r="P43" s="164">
        <f>M43/40*100</f>
        <v>97.706250000000011</v>
      </c>
      <c r="Q43" s="12"/>
      <c r="R43" s="1"/>
      <c r="T43" s="42"/>
    </row>
    <row r="44" spans="2:20" x14ac:dyDescent="0.2">
      <c r="B44" s="7" t="s">
        <v>72</v>
      </c>
      <c r="C44" s="3">
        <v>38.94</v>
      </c>
      <c r="D44" s="3">
        <v>38.340000000000003</v>
      </c>
      <c r="E44" s="42">
        <v>38.97</v>
      </c>
      <c r="F44" s="42">
        <v>39.24</v>
      </c>
      <c r="G44" s="42">
        <v>39.32</v>
      </c>
      <c r="H44" s="42">
        <v>39.64</v>
      </c>
      <c r="I44" s="42">
        <v>38.880000000000003</v>
      </c>
      <c r="J44" s="42">
        <v>39.58</v>
      </c>
      <c r="K44" s="42">
        <v>39</v>
      </c>
      <c r="L44" s="42">
        <v>38.46</v>
      </c>
      <c r="M44" s="133"/>
      <c r="N44" s="133"/>
      <c r="O44" s="133"/>
      <c r="P44" s="164"/>
      <c r="Q44" s="12"/>
      <c r="R44" s="1"/>
      <c r="T44" s="42"/>
    </row>
    <row r="45" spans="2:20" x14ac:dyDescent="0.2">
      <c r="B45" s="7" t="s">
        <v>76</v>
      </c>
      <c r="C45" s="3">
        <v>40.76</v>
      </c>
      <c r="D45" s="3">
        <v>40.31</v>
      </c>
      <c r="E45" s="42">
        <v>41</v>
      </c>
      <c r="F45" s="42">
        <v>40.64</v>
      </c>
      <c r="G45" s="42">
        <v>40.18</v>
      </c>
      <c r="H45" s="42">
        <v>41.56</v>
      </c>
      <c r="I45" s="42">
        <v>41.63</v>
      </c>
      <c r="J45" s="42">
        <v>40.54</v>
      </c>
      <c r="K45" s="3">
        <v>40.97</v>
      </c>
      <c r="L45" s="3">
        <v>41.25</v>
      </c>
      <c r="M45" s="133">
        <f>AVERAGE(C45:L46)</f>
        <v>40.623000000000005</v>
      </c>
      <c r="N45" s="133">
        <f>STDEV(C45:L46)</f>
        <v>0.98844961003530563</v>
      </c>
      <c r="O45" s="133">
        <f>N45/M45*100</f>
        <v>2.4332265220079896</v>
      </c>
      <c r="P45" s="164">
        <f>M45/40*100</f>
        <v>101.5575</v>
      </c>
      <c r="Q45" s="12"/>
      <c r="R45" s="1"/>
      <c r="T45" s="42"/>
    </row>
    <row r="46" spans="2:20" x14ac:dyDescent="0.2">
      <c r="B46" s="7" t="s">
        <v>77</v>
      </c>
      <c r="C46" s="3">
        <v>40.42</v>
      </c>
      <c r="D46" s="3">
        <v>40.89</v>
      </c>
      <c r="E46" s="3">
        <v>41.28</v>
      </c>
      <c r="F46" s="42">
        <v>40.96</v>
      </c>
      <c r="G46" s="42">
        <v>39</v>
      </c>
      <c r="H46" s="3">
        <v>39.89</v>
      </c>
      <c r="I46" s="3">
        <v>40.549999999999997</v>
      </c>
      <c r="J46" s="3">
        <v>41.79</v>
      </c>
      <c r="K46" s="3">
        <v>41.37</v>
      </c>
      <c r="L46" s="3">
        <v>37.47</v>
      </c>
      <c r="M46" s="133"/>
      <c r="N46" s="133"/>
      <c r="O46" s="133"/>
      <c r="P46" s="164"/>
      <c r="Q46" s="12"/>
      <c r="R46" s="1"/>
      <c r="T46" s="42"/>
    </row>
    <row r="47" spans="2:20" x14ac:dyDescent="0.2">
      <c r="B47" s="7" t="s">
        <v>81</v>
      </c>
      <c r="C47" s="3">
        <v>41.2</v>
      </c>
      <c r="D47" s="3">
        <v>39.909999999999997</v>
      </c>
      <c r="E47" s="3">
        <v>40.74</v>
      </c>
      <c r="F47" s="42">
        <v>40.6</v>
      </c>
      <c r="G47" s="42">
        <v>40.549999999999997</v>
      </c>
      <c r="H47" s="3">
        <v>40.630000000000003</v>
      </c>
      <c r="I47" s="3">
        <v>39.880000000000003</v>
      </c>
      <c r="J47" s="3">
        <v>40</v>
      </c>
      <c r="K47" s="3">
        <v>40.4</v>
      </c>
      <c r="L47" s="3">
        <v>40.36</v>
      </c>
      <c r="M47" s="133">
        <f>AVERAGE(C47:L48)</f>
        <v>40.474499999999999</v>
      </c>
      <c r="N47" s="133">
        <f>STDEV(C47:L48)</f>
        <v>0.5535386165390811</v>
      </c>
      <c r="O47" s="133">
        <f>N47/M47*100</f>
        <v>1.3676231121794737</v>
      </c>
      <c r="P47" s="163">
        <f>M47/40*100</f>
        <v>101.18624999999999</v>
      </c>
      <c r="Q47" s="12"/>
      <c r="R47" s="1"/>
      <c r="T47" s="42"/>
    </row>
    <row r="48" spans="2:20" x14ac:dyDescent="0.2">
      <c r="B48" s="7" t="s">
        <v>82</v>
      </c>
      <c r="C48" s="3">
        <v>41.15</v>
      </c>
      <c r="D48" s="3">
        <v>40.380000000000003</v>
      </c>
      <c r="E48" s="3">
        <v>41.69</v>
      </c>
      <c r="F48" s="42">
        <v>39.33</v>
      </c>
      <c r="G48" s="42">
        <v>41.12</v>
      </c>
      <c r="H48" s="3">
        <v>40.51</v>
      </c>
      <c r="I48" s="3">
        <v>40.26</v>
      </c>
      <c r="J48" s="3">
        <v>40.56</v>
      </c>
      <c r="K48" s="3">
        <v>39.74</v>
      </c>
      <c r="L48" s="3">
        <v>40.479999999999997</v>
      </c>
      <c r="M48" s="133"/>
      <c r="N48" s="133"/>
      <c r="O48" s="133"/>
      <c r="P48" s="163"/>
      <c r="Q48" s="12"/>
      <c r="R48" s="1"/>
      <c r="T48" s="3"/>
    </row>
    <row r="49" spans="2:20" x14ac:dyDescent="0.2">
      <c r="B49" s="2" t="s">
        <v>4</v>
      </c>
      <c r="C49" s="3">
        <v>36</v>
      </c>
      <c r="D49" s="3">
        <v>36</v>
      </c>
      <c r="E49" s="3">
        <v>36</v>
      </c>
      <c r="F49" s="3">
        <v>36</v>
      </c>
      <c r="G49" s="3">
        <v>36</v>
      </c>
      <c r="H49" s="3">
        <v>36</v>
      </c>
      <c r="I49" s="3">
        <v>36</v>
      </c>
      <c r="J49" s="3">
        <v>36</v>
      </c>
      <c r="K49" s="3">
        <v>36</v>
      </c>
      <c r="L49" s="3">
        <v>36</v>
      </c>
      <c r="P49" s="1"/>
      <c r="Q49" s="1"/>
      <c r="R49" s="1"/>
      <c r="T49" s="3"/>
    </row>
    <row r="50" spans="2:20" x14ac:dyDescent="0.2">
      <c r="B50" s="17" t="s">
        <v>5</v>
      </c>
      <c r="C50" s="3">
        <v>44</v>
      </c>
      <c r="D50" s="3">
        <v>44</v>
      </c>
      <c r="E50" s="3">
        <v>44</v>
      </c>
      <c r="F50" s="3">
        <v>44</v>
      </c>
      <c r="G50" s="3">
        <v>44</v>
      </c>
      <c r="H50" s="3">
        <v>44</v>
      </c>
      <c r="I50" s="3">
        <v>44</v>
      </c>
      <c r="J50" s="3">
        <v>44</v>
      </c>
      <c r="K50" s="3">
        <v>44</v>
      </c>
      <c r="L50" s="3">
        <v>44</v>
      </c>
      <c r="P50" s="1"/>
      <c r="Q50" s="1"/>
      <c r="R50" s="1"/>
      <c r="T50" s="42"/>
    </row>
    <row r="51" spans="2:20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T51" s="42"/>
    </row>
    <row r="52" spans="2:20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T52" s="42"/>
    </row>
    <row r="53" spans="2:20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T53" s="42"/>
    </row>
    <row r="54" spans="2:20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T54" s="42"/>
    </row>
    <row r="55" spans="2:20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T55" s="42"/>
    </row>
    <row r="56" spans="2:20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T56" s="42"/>
    </row>
    <row r="57" spans="2:20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T57" s="42"/>
    </row>
    <row r="58" spans="2:20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20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20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20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20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20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20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24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24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24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24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24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24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24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24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24" x14ac:dyDescent="0.2">
      <c r="B73" s="71" t="s">
        <v>130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24" x14ac:dyDescent="0.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24" x14ac:dyDescent="0.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24" x14ac:dyDescent="0.2">
      <c r="B76" s="142" t="s">
        <v>69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3"/>
      <c r="M76" s="143"/>
      <c r="N76" s="143"/>
      <c r="O76" s="143"/>
      <c r="P76" s="1"/>
      <c r="Q76" s="1"/>
      <c r="R76" s="1"/>
    </row>
    <row r="77" spans="2:24" ht="12.75" customHeight="1" x14ac:dyDescent="0.2">
      <c r="B77" s="134" t="s">
        <v>17</v>
      </c>
      <c r="C77" s="136" t="s">
        <v>47</v>
      </c>
      <c r="D77" s="137"/>
      <c r="E77" s="137"/>
      <c r="F77" s="137"/>
      <c r="G77" s="137"/>
      <c r="H77" s="137"/>
      <c r="I77" s="45"/>
      <c r="J77" s="45"/>
      <c r="K77" s="45"/>
      <c r="L77" s="45"/>
      <c r="M77" s="9"/>
      <c r="N77" s="12"/>
      <c r="O77" s="1"/>
      <c r="P77" s="1"/>
      <c r="Q77" s="1"/>
      <c r="R77" s="1"/>
    </row>
    <row r="78" spans="2:24" x14ac:dyDescent="0.2">
      <c r="B78" s="135"/>
      <c r="C78" s="2" t="s">
        <v>7</v>
      </c>
      <c r="D78" s="2" t="s">
        <v>9</v>
      </c>
      <c r="E78" s="2" t="s">
        <v>14</v>
      </c>
      <c r="F78" s="2" t="s">
        <v>15</v>
      </c>
      <c r="G78" s="5" t="s">
        <v>16</v>
      </c>
      <c r="H78" s="17" t="s">
        <v>48</v>
      </c>
      <c r="I78" s="38"/>
      <c r="J78" s="38"/>
      <c r="K78" s="38"/>
      <c r="L78" s="38"/>
      <c r="M78" s="38"/>
      <c r="N78" s="12"/>
      <c r="O78" s="1"/>
      <c r="P78" s="1"/>
      <c r="Q78" s="1"/>
      <c r="R78" s="1"/>
    </row>
    <row r="79" spans="2:24" x14ac:dyDescent="0.2">
      <c r="B79" s="7" t="s">
        <v>71</v>
      </c>
      <c r="C79" s="81">
        <v>2.6</v>
      </c>
      <c r="D79" s="81">
        <v>2.7</v>
      </c>
      <c r="E79" s="81">
        <v>3</v>
      </c>
      <c r="F79" s="81">
        <v>2.8</v>
      </c>
      <c r="G79" s="84">
        <v>2.9</v>
      </c>
      <c r="H79" s="156">
        <f>AVERAGE(C79:G80)</f>
        <v>2.7500000000000004</v>
      </c>
      <c r="I79" s="79"/>
      <c r="J79" s="79"/>
      <c r="K79" s="79"/>
      <c r="L79" s="79"/>
      <c r="M79" s="65"/>
      <c r="N79" s="12"/>
      <c r="O79" s="1"/>
      <c r="P79" s="1"/>
      <c r="Q79" s="1"/>
      <c r="R79" s="1"/>
    </row>
    <row r="80" spans="2:24" x14ac:dyDescent="0.2">
      <c r="B80" s="7" t="s">
        <v>72</v>
      </c>
      <c r="C80" s="81">
        <v>2.7</v>
      </c>
      <c r="D80" s="81">
        <v>2.8</v>
      </c>
      <c r="E80" s="81">
        <v>2.7</v>
      </c>
      <c r="F80" s="81">
        <v>2.7</v>
      </c>
      <c r="G80" s="84">
        <v>2.6</v>
      </c>
      <c r="H80" s="157"/>
      <c r="I80" s="79"/>
      <c r="J80" s="79"/>
      <c r="K80" s="79"/>
      <c r="L80" s="79"/>
      <c r="M80" s="65"/>
      <c r="N80" s="12"/>
      <c r="O80" s="1"/>
      <c r="P80" s="1"/>
      <c r="Q80" s="1"/>
      <c r="R80" s="1"/>
      <c r="T80" s="2" t="s">
        <v>7</v>
      </c>
      <c r="U80" s="2" t="s">
        <v>9</v>
      </c>
      <c r="V80" s="2" t="s">
        <v>14</v>
      </c>
      <c r="W80" s="2" t="s">
        <v>15</v>
      </c>
      <c r="X80" s="2" t="s">
        <v>16</v>
      </c>
    </row>
    <row r="81" spans="2:27" x14ac:dyDescent="0.2">
      <c r="B81" s="7" t="s">
        <v>76</v>
      </c>
      <c r="C81" s="81">
        <v>2.8</v>
      </c>
      <c r="D81" s="81">
        <v>2.6</v>
      </c>
      <c r="E81" s="81">
        <v>3</v>
      </c>
      <c r="F81" s="81">
        <v>3.1</v>
      </c>
      <c r="G81" s="84">
        <v>2.9</v>
      </c>
      <c r="H81" s="156">
        <f>AVERAGE(C81:G82)</f>
        <v>2.8400000000000003</v>
      </c>
      <c r="I81" s="62"/>
      <c r="J81" s="62"/>
      <c r="K81" s="62"/>
      <c r="L81" s="62"/>
      <c r="M81" s="77"/>
      <c r="N81" s="12"/>
      <c r="O81" s="1"/>
      <c r="P81" s="1"/>
      <c r="Q81" s="1"/>
      <c r="R81" s="1"/>
      <c r="S81" s="2">
        <v>164816</v>
      </c>
      <c r="T81" s="81">
        <f>AVERAGE(C79:C80)</f>
        <v>2.6500000000000004</v>
      </c>
      <c r="U81" s="81">
        <f>AVERAGE(D79:D80)</f>
        <v>2.75</v>
      </c>
      <c r="V81" s="81">
        <f>AVERAGE(E79:E80)</f>
        <v>2.85</v>
      </c>
      <c r="W81" s="81">
        <f>AVERAGE(F79:F80)</f>
        <v>2.75</v>
      </c>
      <c r="X81" s="81">
        <f>AVERAGE(G79:G80)</f>
        <v>2.75</v>
      </c>
      <c r="Y81" s="115"/>
      <c r="Z81" s="114"/>
      <c r="AA81" s="114"/>
    </row>
    <row r="82" spans="2:27" x14ac:dyDescent="0.2">
      <c r="B82" s="7" t="s">
        <v>77</v>
      </c>
      <c r="C82" s="81">
        <v>2.8</v>
      </c>
      <c r="D82" s="81">
        <v>3.1</v>
      </c>
      <c r="E82" s="81">
        <v>2.7</v>
      </c>
      <c r="F82" s="81">
        <v>2.8</v>
      </c>
      <c r="G82" s="84">
        <v>2.6</v>
      </c>
      <c r="H82" s="157"/>
      <c r="I82" s="62"/>
      <c r="J82" s="62"/>
      <c r="K82" s="62"/>
      <c r="L82" s="62"/>
      <c r="M82" s="77"/>
      <c r="N82" s="12"/>
      <c r="O82" s="1"/>
      <c r="P82" s="1"/>
      <c r="Q82" s="1"/>
      <c r="R82" s="1"/>
      <c r="S82" s="2">
        <v>164861</v>
      </c>
      <c r="T82" s="81">
        <f>AVERAGE(C81:C82)</f>
        <v>2.8</v>
      </c>
      <c r="U82" s="81">
        <f>AVERAGE(D81:D82)</f>
        <v>2.85</v>
      </c>
      <c r="V82" s="81">
        <f>AVERAGE(E81:E82)</f>
        <v>2.85</v>
      </c>
      <c r="W82" s="81">
        <f>AVERAGE(F81:F82)</f>
        <v>2.95</v>
      </c>
      <c r="X82" s="81">
        <f>AVERAGE(G81:G82)</f>
        <v>2.75</v>
      </c>
      <c r="Y82" s="115"/>
    </row>
    <row r="83" spans="2:27" ht="13.9" customHeight="1" x14ac:dyDescent="0.2">
      <c r="B83" s="7" t="s">
        <v>81</v>
      </c>
      <c r="C83" s="81">
        <v>2.8</v>
      </c>
      <c r="D83" s="81">
        <v>2.7</v>
      </c>
      <c r="E83" s="81">
        <v>2.8</v>
      </c>
      <c r="F83" s="82">
        <v>2.6</v>
      </c>
      <c r="G83" s="86">
        <v>3.1</v>
      </c>
      <c r="H83" s="156">
        <f>AVERAGE(C83:G84)</f>
        <v>2.81</v>
      </c>
      <c r="I83" s="29"/>
      <c r="J83" s="80"/>
      <c r="K83" s="80"/>
      <c r="L83" s="80"/>
      <c r="M83" s="77"/>
      <c r="N83" s="12"/>
      <c r="O83" s="1"/>
      <c r="P83" s="1"/>
      <c r="Q83" s="1"/>
      <c r="R83" s="1"/>
      <c r="S83" s="2">
        <v>164862</v>
      </c>
      <c r="T83" s="81">
        <f>AVERAGE(C83:C84)</f>
        <v>2.7</v>
      </c>
      <c r="U83" s="81">
        <f>AVERAGE(D83:D84)</f>
        <v>2.75</v>
      </c>
      <c r="V83" s="81">
        <f>AVERAGE(E83:E84)</f>
        <v>2.8</v>
      </c>
      <c r="W83" s="81">
        <f>AVERAGE(F83:F84)</f>
        <v>2.75</v>
      </c>
      <c r="X83" s="81">
        <f>AVERAGE(G83:G84)</f>
        <v>3.05</v>
      </c>
      <c r="Y83" s="115"/>
      <c r="Z83" s="114"/>
    </row>
    <row r="84" spans="2:27" ht="13.9" customHeight="1" x14ac:dyDescent="0.2">
      <c r="B84" s="7" t="s">
        <v>82</v>
      </c>
      <c r="C84" s="81">
        <v>2.6</v>
      </c>
      <c r="D84" s="81">
        <v>2.8</v>
      </c>
      <c r="E84" s="81">
        <v>2.8</v>
      </c>
      <c r="F84" s="82">
        <v>2.9</v>
      </c>
      <c r="G84" s="86">
        <v>3</v>
      </c>
      <c r="H84" s="157"/>
      <c r="I84" s="29"/>
      <c r="J84" s="80"/>
      <c r="K84" s="80"/>
      <c r="L84" s="80"/>
      <c r="M84" s="77"/>
      <c r="N84" s="12"/>
      <c r="O84" s="1"/>
      <c r="P84" s="1"/>
      <c r="Q84" s="1"/>
      <c r="R84" s="1"/>
      <c r="S84" s="7" t="s">
        <v>4</v>
      </c>
      <c r="T84" s="93">
        <v>2.5</v>
      </c>
      <c r="U84" s="93">
        <v>2.5</v>
      </c>
      <c r="V84" s="93">
        <v>2.5</v>
      </c>
      <c r="W84" s="93">
        <v>2.5</v>
      </c>
      <c r="X84" s="93">
        <v>2.5</v>
      </c>
      <c r="Y84" s="116"/>
    </row>
    <row r="85" spans="2:27" ht="13.9" customHeight="1" x14ac:dyDescent="0.2">
      <c r="B85" s="2" t="s">
        <v>4</v>
      </c>
      <c r="C85" s="81">
        <v>2.5</v>
      </c>
      <c r="D85" s="81">
        <v>2.5</v>
      </c>
      <c r="E85" s="81">
        <v>2.5</v>
      </c>
      <c r="F85" s="81">
        <v>2.5</v>
      </c>
      <c r="G85" s="81">
        <v>2.5</v>
      </c>
      <c r="H85" s="83"/>
      <c r="I85" s="29"/>
      <c r="J85" s="29"/>
      <c r="K85" s="29"/>
      <c r="L85" s="29"/>
      <c r="N85" s="1"/>
      <c r="O85" s="1"/>
      <c r="P85" s="1"/>
      <c r="Q85" s="1"/>
      <c r="R85" s="1"/>
      <c r="S85" s="2" t="s">
        <v>5</v>
      </c>
      <c r="T85" s="93">
        <v>3.1</v>
      </c>
      <c r="U85" s="93">
        <v>3.1</v>
      </c>
      <c r="V85" s="93">
        <v>3.1</v>
      </c>
      <c r="W85" s="93">
        <v>3.1</v>
      </c>
      <c r="X85" s="93">
        <v>3.1</v>
      </c>
      <c r="Y85" s="116"/>
    </row>
    <row r="86" spans="2:27" ht="13.9" customHeight="1" x14ac:dyDescent="0.2">
      <c r="B86" s="17" t="s">
        <v>5</v>
      </c>
      <c r="C86" s="81">
        <v>3.1</v>
      </c>
      <c r="D86" s="81">
        <v>3.1</v>
      </c>
      <c r="E86" s="81">
        <v>3.1</v>
      </c>
      <c r="F86" s="81">
        <v>3.1</v>
      </c>
      <c r="G86" s="81">
        <v>3.1</v>
      </c>
      <c r="H86" s="83"/>
      <c r="I86" s="29"/>
      <c r="J86" s="29"/>
      <c r="K86" s="29"/>
      <c r="L86" s="29"/>
      <c r="N86" s="1"/>
      <c r="O86" s="1"/>
      <c r="P86" s="1"/>
      <c r="Q86" s="1"/>
      <c r="R86" s="1"/>
    </row>
    <row r="87" spans="2:27" ht="13.9" customHeight="1" x14ac:dyDescent="0.2">
      <c r="B87" s="161"/>
      <c r="C87" s="161"/>
      <c r="D87" s="161"/>
      <c r="E87" s="161"/>
      <c r="F87" s="161"/>
      <c r="G87" s="161"/>
      <c r="H87" s="161"/>
      <c r="I87" s="52"/>
      <c r="J87" s="52"/>
      <c r="K87" s="1"/>
      <c r="L87" s="1"/>
      <c r="M87" s="1"/>
      <c r="N87" s="1"/>
      <c r="O87" s="1"/>
      <c r="P87" s="1"/>
      <c r="Q87" s="1"/>
      <c r="R87" s="1"/>
    </row>
    <row r="88" spans="2:27" ht="13.9" customHeight="1" x14ac:dyDescent="0.2">
      <c r="B88" s="38"/>
      <c r="C88" s="50"/>
      <c r="D88" s="50"/>
      <c r="E88" s="50"/>
      <c r="F88" s="63"/>
      <c r="G88" s="1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27" ht="13.9" customHeight="1" x14ac:dyDescent="0.2">
      <c r="B89" s="38"/>
      <c r="C89" s="50"/>
      <c r="D89" s="50"/>
      <c r="E89" s="50"/>
      <c r="F89" s="63"/>
      <c r="G89" s="1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27" ht="13.9" customHeight="1" x14ac:dyDescent="0.2">
      <c r="B90" s="51"/>
      <c r="C90" s="50"/>
      <c r="D90" s="51"/>
      <c r="E90" s="12"/>
      <c r="F90" s="12"/>
      <c r="G90" s="1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27" ht="13.9" customHeight="1" x14ac:dyDescent="0.2">
      <c r="B91" s="51"/>
      <c r="C91" s="50"/>
      <c r="D91" s="51"/>
      <c r="E91" s="12"/>
      <c r="F91" s="12"/>
      <c r="G91" s="1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27" ht="13.9" customHeight="1" x14ac:dyDescent="0.2">
      <c r="B92" s="51"/>
      <c r="C92" s="50"/>
      <c r="D92" s="51"/>
      <c r="E92" s="12"/>
      <c r="F92" s="12"/>
      <c r="G92" s="1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27" ht="13.9" customHeight="1" x14ac:dyDescent="0.2">
      <c r="B93" s="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27" ht="13.9" customHeight="1" x14ac:dyDescent="0.2">
      <c r="B94" s="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27" ht="13.9" customHeight="1" x14ac:dyDescent="0.2">
      <c r="B95" s="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27" ht="13.9" customHeight="1" x14ac:dyDescent="0.2">
      <c r="B96" s="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3.9" customHeight="1" x14ac:dyDescent="0.2">
      <c r="B97" s="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3.9" customHeight="1" x14ac:dyDescent="0.2">
      <c r="B98" s="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3.9" customHeight="1" x14ac:dyDescent="0.2">
      <c r="B99" s="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3.9" customHeight="1" x14ac:dyDescent="0.2">
      <c r="B100" s="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3.9" customHeight="1" x14ac:dyDescent="0.2">
      <c r="B101" s="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3.9" customHeight="1" x14ac:dyDescent="0.2">
      <c r="B102" s="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3.9" customHeight="1" x14ac:dyDescent="0.2">
      <c r="B103" s="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3.9" customHeight="1" x14ac:dyDescent="0.2">
      <c r="B104" s="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3.9" customHeight="1" x14ac:dyDescent="0.2">
      <c r="B105" s="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3.9" customHeight="1" x14ac:dyDescent="0.2">
      <c r="B106" s="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3.9" customHeight="1" x14ac:dyDescent="0.2">
      <c r="B107" s="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3.9" customHeight="1" x14ac:dyDescent="0.2"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3.9" customHeight="1" x14ac:dyDescent="0.2">
      <c r="B109" s="139" t="s">
        <v>131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"/>
      <c r="Q109" s="1"/>
      <c r="R109" s="1"/>
    </row>
    <row r="110" spans="2:18" ht="13.9" customHeight="1" x14ac:dyDescent="0.2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1"/>
      <c r="Q110" s="1"/>
      <c r="R110" s="1"/>
    </row>
    <row r="111" spans="2:18" ht="13.9" customHeight="1" x14ac:dyDescent="0.2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1"/>
      <c r="Q111" s="1"/>
      <c r="R111" s="1"/>
    </row>
    <row r="112" spans="2:18" ht="13.9" customHeight="1" x14ac:dyDescent="0.2">
      <c r="B112" s="142" t="s">
        <v>108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3"/>
      <c r="M112" s="143"/>
      <c r="N112" s="143"/>
      <c r="O112" s="143"/>
      <c r="P112" s="1"/>
      <c r="Q112" s="1"/>
      <c r="R112" s="1"/>
    </row>
    <row r="113" spans="2:18" ht="13.9" customHeight="1" x14ac:dyDescent="0.2">
      <c r="B113" s="134" t="s">
        <v>17</v>
      </c>
      <c r="C113" s="132" t="s">
        <v>47</v>
      </c>
      <c r="D113" s="132"/>
      <c r="E113" s="132"/>
      <c r="F113" s="132"/>
      <c r="G113" s="132"/>
      <c r="H113" s="132"/>
      <c r="I113" s="45"/>
      <c r="J113" s="45"/>
      <c r="K113" s="45"/>
      <c r="L113" s="45"/>
      <c r="M113" s="9"/>
      <c r="N113" s="12"/>
      <c r="O113" s="1"/>
      <c r="P113" s="1"/>
      <c r="Q113" s="1"/>
      <c r="R113" s="1"/>
    </row>
    <row r="114" spans="2:18" ht="13.9" customHeight="1" x14ac:dyDescent="0.2">
      <c r="B114" s="135"/>
      <c r="C114" s="2" t="s">
        <v>7</v>
      </c>
      <c r="D114" s="2" t="s">
        <v>9</v>
      </c>
      <c r="E114" s="2" t="s">
        <v>14</v>
      </c>
      <c r="F114" s="2" t="s">
        <v>15</v>
      </c>
      <c r="G114" s="5" t="s">
        <v>16</v>
      </c>
      <c r="H114" s="17" t="s">
        <v>3</v>
      </c>
      <c r="I114" s="38"/>
      <c r="J114" s="38"/>
      <c r="K114" s="38"/>
      <c r="L114" s="38"/>
      <c r="M114" s="38"/>
      <c r="N114" s="12"/>
      <c r="O114" s="1"/>
      <c r="P114" s="1"/>
      <c r="Q114" s="1"/>
      <c r="R114" s="1"/>
    </row>
    <row r="115" spans="2:18" ht="13.9" customHeight="1" x14ac:dyDescent="0.2">
      <c r="B115" s="7" t="s">
        <v>71</v>
      </c>
      <c r="C115" s="3">
        <v>0.79</v>
      </c>
      <c r="D115" s="3">
        <v>0.84</v>
      </c>
      <c r="E115" s="3">
        <v>0.82</v>
      </c>
      <c r="F115" s="3">
        <v>0.86</v>
      </c>
      <c r="G115" s="119">
        <v>0.79</v>
      </c>
      <c r="H115" s="147">
        <f>AVERAGE(C115:G116)</f>
        <v>0.82699999999999996</v>
      </c>
      <c r="I115" s="79"/>
      <c r="J115" s="79"/>
      <c r="K115" s="79"/>
      <c r="L115" s="79"/>
      <c r="M115" s="65"/>
      <c r="N115" s="12"/>
      <c r="O115" s="1"/>
      <c r="P115" s="1"/>
      <c r="Q115" s="1"/>
      <c r="R115" s="1"/>
    </row>
    <row r="116" spans="2:18" ht="13.9" customHeight="1" x14ac:dyDescent="0.2">
      <c r="B116" s="7" t="s">
        <v>72</v>
      </c>
      <c r="C116" s="3">
        <v>0.81</v>
      </c>
      <c r="D116" s="3">
        <v>0.85</v>
      </c>
      <c r="E116" s="3">
        <v>0.86</v>
      </c>
      <c r="F116" s="3">
        <v>0.84</v>
      </c>
      <c r="G116" s="119">
        <v>0.81</v>
      </c>
      <c r="H116" s="148"/>
      <c r="I116" s="79"/>
      <c r="J116" s="79"/>
      <c r="K116" s="79"/>
      <c r="L116" s="79"/>
      <c r="M116" s="65"/>
      <c r="N116" s="12"/>
      <c r="O116" s="1"/>
      <c r="P116" s="1"/>
      <c r="Q116" s="1"/>
      <c r="R116" s="1"/>
    </row>
    <row r="117" spans="2:18" ht="13.9" customHeight="1" x14ac:dyDescent="0.2">
      <c r="B117" s="7" t="s">
        <v>76</v>
      </c>
      <c r="C117" s="3">
        <v>0.82</v>
      </c>
      <c r="D117" s="3">
        <v>0.83</v>
      </c>
      <c r="E117" s="3">
        <v>0.79</v>
      </c>
      <c r="F117" s="3">
        <v>0.82</v>
      </c>
      <c r="G117" s="119">
        <v>0.83</v>
      </c>
      <c r="H117" s="147">
        <f>AVERAGE(C117:G118)</f>
        <v>0.81200000000000006</v>
      </c>
      <c r="I117" s="62"/>
      <c r="J117" s="62"/>
      <c r="K117" s="62"/>
      <c r="L117" s="62"/>
      <c r="M117" s="77"/>
      <c r="N117" s="12"/>
      <c r="O117" s="1"/>
      <c r="P117" s="1"/>
      <c r="Q117" s="1"/>
      <c r="R117" s="1"/>
    </row>
    <row r="118" spans="2:18" ht="13.9" customHeight="1" x14ac:dyDescent="0.2">
      <c r="B118" s="7" t="s">
        <v>77</v>
      </c>
      <c r="C118" s="3">
        <v>0.84</v>
      </c>
      <c r="D118" s="3">
        <v>0.78</v>
      </c>
      <c r="E118" s="3">
        <v>0.8</v>
      </c>
      <c r="F118" s="3">
        <v>0.82</v>
      </c>
      <c r="G118" s="119">
        <v>0.79</v>
      </c>
      <c r="H118" s="148"/>
      <c r="I118" s="62"/>
      <c r="J118" s="62"/>
      <c r="K118" s="62"/>
      <c r="L118" s="62"/>
      <c r="M118" s="77"/>
      <c r="N118" s="12"/>
      <c r="O118" s="1"/>
      <c r="P118" s="1"/>
      <c r="Q118" s="1"/>
      <c r="R118" s="1"/>
    </row>
    <row r="119" spans="2:18" ht="13.9" customHeight="1" x14ac:dyDescent="0.2">
      <c r="B119" s="7" t="s">
        <v>81</v>
      </c>
      <c r="C119" s="3">
        <v>0.81</v>
      </c>
      <c r="D119" s="3">
        <v>0.8</v>
      </c>
      <c r="E119" s="3">
        <v>0.77</v>
      </c>
      <c r="F119" s="42">
        <v>0.81</v>
      </c>
      <c r="G119" s="126">
        <v>0.81</v>
      </c>
      <c r="H119" s="147">
        <f>AVERAGE(C119:G120)</f>
        <v>0.80500000000000005</v>
      </c>
      <c r="I119" s="29"/>
      <c r="J119" s="80"/>
      <c r="K119" s="80"/>
      <c r="L119" s="80"/>
      <c r="M119" s="77"/>
      <c r="N119" s="12"/>
      <c r="O119" s="1"/>
      <c r="P119" s="1"/>
      <c r="Q119" s="1"/>
      <c r="R119" s="1"/>
    </row>
    <row r="120" spans="2:18" ht="13.9" customHeight="1" x14ac:dyDescent="0.2">
      <c r="B120" s="7" t="s">
        <v>82</v>
      </c>
      <c r="C120" s="3">
        <v>0.82</v>
      </c>
      <c r="D120" s="3">
        <v>0.83</v>
      </c>
      <c r="E120" s="3">
        <v>0.79</v>
      </c>
      <c r="F120" s="42">
        <v>0.81</v>
      </c>
      <c r="G120" s="126">
        <v>0.8</v>
      </c>
      <c r="H120" s="148"/>
      <c r="I120" s="29"/>
      <c r="J120" s="80"/>
      <c r="K120" s="80"/>
      <c r="L120" s="80"/>
      <c r="M120" s="77"/>
      <c r="N120" s="12"/>
      <c r="O120" s="1"/>
      <c r="P120" s="1"/>
      <c r="Q120" s="1"/>
      <c r="R120" s="1"/>
    </row>
    <row r="121" spans="2:18" ht="13.9" customHeight="1" x14ac:dyDescent="0.2">
      <c r="B121" s="2" t="s">
        <v>70</v>
      </c>
      <c r="C121" s="168" t="s">
        <v>128</v>
      </c>
      <c r="D121" s="168"/>
      <c r="E121" s="168"/>
      <c r="F121" s="168"/>
      <c r="G121" s="168"/>
      <c r="H121" s="83"/>
      <c r="I121" s="29"/>
      <c r="J121" s="29"/>
      <c r="K121" s="29"/>
      <c r="L121" s="29"/>
      <c r="N121" s="1"/>
      <c r="O121" s="1"/>
      <c r="P121" s="1"/>
      <c r="Q121" s="1"/>
      <c r="R121" s="1"/>
    </row>
    <row r="122" spans="2:18" ht="13.9" customHeight="1" x14ac:dyDescent="0.2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1"/>
      <c r="Q122" s="1"/>
      <c r="R122" s="1"/>
    </row>
    <row r="123" spans="2:18" ht="13.9" customHeight="1" x14ac:dyDescent="0.2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1"/>
      <c r="Q123" s="1"/>
      <c r="R123" s="1"/>
    </row>
    <row r="124" spans="2:18" ht="13.9" customHeight="1" x14ac:dyDescent="0.2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1"/>
      <c r="Q124" s="1"/>
      <c r="R124" s="1"/>
    </row>
    <row r="125" spans="2:18" ht="13.9" customHeight="1" x14ac:dyDescent="0.2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1"/>
      <c r="Q125" s="1"/>
      <c r="R125" s="1"/>
    </row>
    <row r="126" spans="2:18" ht="13.9" customHeight="1" x14ac:dyDescent="0.2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1"/>
      <c r="Q126" s="1"/>
      <c r="R126" s="1"/>
    </row>
    <row r="127" spans="2:18" ht="13.9" customHeight="1" x14ac:dyDescent="0.2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1"/>
      <c r="Q127" s="1"/>
      <c r="R127" s="1"/>
    </row>
    <row r="128" spans="2:18" ht="13.9" customHeight="1" x14ac:dyDescent="0.2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1"/>
      <c r="Q128" s="1"/>
      <c r="R128" s="1"/>
    </row>
    <row r="129" spans="2:18" ht="13.9" customHeight="1" x14ac:dyDescent="0.2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1"/>
      <c r="Q129" s="1"/>
      <c r="R129" s="1"/>
    </row>
    <row r="130" spans="2:18" ht="13.9" customHeight="1" x14ac:dyDescent="0.2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1"/>
      <c r="Q130" s="1"/>
      <c r="R130" s="1"/>
    </row>
    <row r="131" spans="2:18" ht="13.9" customHeight="1" x14ac:dyDescent="0.2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1"/>
      <c r="Q131" s="1"/>
      <c r="R131" s="1"/>
    </row>
    <row r="132" spans="2:18" ht="13.9" customHeight="1" x14ac:dyDescent="0.2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1"/>
      <c r="Q132" s="1"/>
      <c r="R132" s="1"/>
    </row>
    <row r="133" spans="2:18" ht="13.9" customHeight="1" x14ac:dyDescent="0.2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1"/>
      <c r="Q133" s="1"/>
      <c r="R133" s="1"/>
    </row>
    <row r="134" spans="2:18" ht="13.9" customHeight="1" x14ac:dyDescent="0.2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1"/>
      <c r="Q134" s="1"/>
      <c r="R134" s="1"/>
    </row>
    <row r="135" spans="2:18" ht="13.9" customHeight="1" x14ac:dyDescent="0.2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1"/>
      <c r="Q135" s="1"/>
      <c r="R135" s="1"/>
    </row>
    <row r="136" spans="2:18" ht="13.9" customHeight="1" x14ac:dyDescent="0.2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1"/>
      <c r="Q136" s="1"/>
      <c r="R136" s="1"/>
    </row>
    <row r="137" spans="2:18" ht="13.9" customHeight="1" x14ac:dyDescent="0.2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1"/>
      <c r="Q137" s="1"/>
      <c r="R137" s="1"/>
    </row>
    <row r="138" spans="2:18" ht="13.9" customHeight="1" x14ac:dyDescent="0.2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1"/>
      <c r="Q138" s="1"/>
      <c r="R138" s="1"/>
    </row>
    <row r="139" spans="2:18" ht="13.9" customHeight="1" x14ac:dyDescent="0.2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1"/>
      <c r="Q139" s="1"/>
      <c r="R139" s="1"/>
    </row>
    <row r="140" spans="2:18" ht="13.9" customHeight="1" x14ac:dyDescent="0.2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1"/>
      <c r="Q140" s="1"/>
      <c r="R140" s="1"/>
    </row>
    <row r="141" spans="2:18" ht="13.9" customHeight="1" x14ac:dyDescent="0.2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1"/>
      <c r="Q141" s="1"/>
      <c r="R141" s="1"/>
    </row>
    <row r="142" spans="2:18" ht="13.9" customHeight="1" x14ac:dyDescent="0.2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1"/>
      <c r="Q142" s="1"/>
      <c r="R142" s="1"/>
    </row>
    <row r="143" spans="2:18" ht="13.9" customHeight="1" x14ac:dyDescent="0.2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1"/>
      <c r="Q143" s="1"/>
      <c r="R143" s="1"/>
    </row>
    <row r="144" spans="2:18" ht="13.9" customHeight="1" x14ac:dyDescent="0.2">
      <c r="B144" s="139" t="s">
        <v>132</v>
      </c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"/>
      <c r="Q144" s="1"/>
      <c r="R144" s="1"/>
    </row>
    <row r="145" spans="2:22" ht="13.9" customHeight="1" x14ac:dyDescent="0.2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1"/>
      <c r="Q145" s="1"/>
      <c r="R145" s="1"/>
    </row>
    <row r="146" spans="2:22" x14ac:dyDescent="0.2">
      <c r="B146" s="71" t="s">
        <v>109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2:22" x14ac:dyDescent="0.2">
      <c r="B147" s="146" t="s">
        <v>17</v>
      </c>
      <c r="C147" s="136" t="s">
        <v>0</v>
      </c>
      <c r="D147" s="137"/>
      <c r="E147" s="137"/>
      <c r="F147" s="137"/>
      <c r="G147" s="137"/>
      <c r="H147" s="137"/>
      <c r="I147" s="137"/>
      <c r="J147" s="137"/>
      <c r="K147" s="137"/>
      <c r="L147" s="138"/>
      <c r="M147" s="45"/>
    </row>
    <row r="148" spans="2:22" x14ac:dyDescent="0.2">
      <c r="B148" s="146"/>
      <c r="C148" s="2" t="s">
        <v>1</v>
      </c>
      <c r="D148" s="2" t="s">
        <v>2</v>
      </c>
      <c r="E148" s="2" t="s">
        <v>18</v>
      </c>
      <c r="F148" s="2" t="s">
        <v>19</v>
      </c>
      <c r="G148" s="2" t="s">
        <v>20</v>
      </c>
      <c r="H148" s="2" t="s">
        <v>21</v>
      </c>
      <c r="I148" s="2" t="s">
        <v>22</v>
      </c>
      <c r="J148" s="2" t="s">
        <v>23</v>
      </c>
      <c r="K148" s="2" t="s">
        <v>24</v>
      </c>
      <c r="L148" s="2" t="s">
        <v>25</v>
      </c>
      <c r="M148" s="66" t="s">
        <v>49</v>
      </c>
      <c r="N148" s="17" t="s">
        <v>60</v>
      </c>
      <c r="O148" s="17" t="s">
        <v>57</v>
      </c>
      <c r="P148" s="17" t="s">
        <v>58</v>
      </c>
    </row>
    <row r="149" spans="2:22" x14ac:dyDescent="0.2">
      <c r="B149" s="7" t="s">
        <v>73</v>
      </c>
      <c r="C149" s="110">
        <v>40.31</v>
      </c>
      <c r="D149" s="110">
        <v>40.08</v>
      </c>
      <c r="E149" s="110">
        <v>40.9</v>
      </c>
      <c r="F149" s="110">
        <v>42</v>
      </c>
      <c r="G149" s="110">
        <v>37.71</v>
      </c>
      <c r="H149" s="111">
        <v>39.72</v>
      </c>
      <c r="I149" s="111">
        <v>39.53</v>
      </c>
      <c r="J149" s="111">
        <v>40.26</v>
      </c>
      <c r="K149" s="111">
        <v>40.9</v>
      </c>
      <c r="L149" s="111">
        <v>41.09</v>
      </c>
      <c r="M149" s="153">
        <f>AVERAGE(C149:L151)</f>
        <v>40.049333333333337</v>
      </c>
      <c r="N149" s="133">
        <f>STDEV(C149:L151)</f>
        <v>1.1507656621551592</v>
      </c>
      <c r="O149" s="133">
        <f>N149/M149*100</f>
        <v>2.8733703319784576</v>
      </c>
      <c r="P149" s="165">
        <f>(K159-M149)/(3*N149)</f>
        <v>1.7236833012906749</v>
      </c>
    </row>
    <row r="150" spans="2:22" x14ac:dyDescent="0.2">
      <c r="B150" s="7" t="s">
        <v>74</v>
      </c>
      <c r="C150" s="110">
        <v>38.42</v>
      </c>
      <c r="D150" s="110">
        <v>39.89</v>
      </c>
      <c r="E150" s="110">
        <v>40.32</v>
      </c>
      <c r="F150" s="110">
        <v>37.729999999999997</v>
      </c>
      <c r="G150" s="110">
        <v>38.51</v>
      </c>
      <c r="H150" s="111">
        <v>40.58</v>
      </c>
      <c r="I150" s="111">
        <v>39.630000000000003</v>
      </c>
      <c r="J150" s="111">
        <v>39.72</v>
      </c>
      <c r="K150" s="111">
        <v>41.36</v>
      </c>
      <c r="L150" s="111">
        <v>39.03</v>
      </c>
      <c r="M150" s="154"/>
      <c r="N150" s="133"/>
      <c r="O150" s="133"/>
      <c r="P150" s="166"/>
      <c r="V150" s="110">
        <v>40.31</v>
      </c>
    </row>
    <row r="151" spans="2:22" x14ac:dyDescent="0.2">
      <c r="B151" s="7" t="s">
        <v>75</v>
      </c>
      <c r="C151" s="110">
        <v>40.58</v>
      </c>
      <c r="D151" s="110">
        <v>39.9</v>
      </c>
      <c r="E151" s="110">
        <v>40.54</v>
      </c>
      <c r="F151" s="110">
        <v>38.99</v>
      </c>
      <c r="G151" s="110">
        <v>39.630000000000003</v>
      </c>
      <c r="H151" s="111">
        <v>40.81</v>
      </c>
      <c r="I151" s="111">
        <v>40.17</v>
      </c>
      <c r="J151" s="111">
        <v>41.36</v>
      </c>
      <c r="K151" s="111">
        <v>39.08</v>
      </c>
      <c r="L151" s="111">
        <v>42.73</v>
      </c>
      <c r="M151" s="155"/>
      <c r="N151" s="133"/>
      <c r="O151" s="133"/>
      <c r="P151" s="167"/>
      <c r="S151" s="127"/>
      <c r="V151" s="110">
        <v>40.08</v>
      </c>
    </row>
    <row r="152" spans="2:22" x14ac:dyDescent="0.2">
      <c r="B152" s="7" t="s">
        <v>78</v>
      </c>
      <c r="C152" s="110">
        <v>41.11</v>
      </c>
      <c r="D152" s="110">
        <v>40.76</v>
      </c>
      <c r="E152" s="110">
        <v>40.58</v>
      </c>
      <c r="F152" s="110">
        <v>41.29</v>
      </c>
      <c r="G152" s="110">
        <v>40.19</v>
      </c>
      <c r="H152" s="111">
        <v>40.94</v>
      </c>
      <c r="I152" s="111">
        <v>40.67</v>
      </c>
      <c r="J152" s="111">
        <v>41.03</v>
      </c>
      <c r="K152" s="111">
        <v>41.87</v>
      </c>
      <c r="L152" s="111">
        <v>39.700000000000003</v>
      </c>
      <c r="M152" s="153">
        <f>AVERAGE(C152:L154)</f>
        <v>40.921333333333337</v>
      </c>
      <c r="N152" s="133">
        <f>STDEV(C152:L154)</f>
        <v>0.60269357075539221</v>
      </c>
      <c r="O152" s="133">
        <f>N152/M152*100</f>
        <v>1.4728101986463267</v>
      </c>
      <c r="P152" s="163">
        <f>(L159-M152)/(3*N152)</f>
        <v>2.8088716572288766</v>
      </c>
      <c r="S152" s="102"/>
      <c r="V152" s="110">
        <v>40.9</v>
      </c>
    </row>
    <row r="153" spans="2:22" x14ac:dyDescent="0.2">
      <c r="B153" s="7" t="s">
        <v>79</v>
      </c>
      <c r="C153" s="110">
        <v>41.46</v>
      </c>
      <c r="D153" s="110">
        <v>41.8</v>
      </c>
      <c r="E153" s="110">
        <v>40.119999999999997</v>
      </c>
      <c r="F153" s="110">
        <v>40.94</v>
      </c>
      <c r="G153" s="110">
        <v>42.02</v>
      </c>
      <c r="H153" s="111">
        <v>41.42</v>
      </c>
      <c r="I153" s="111">
        <v>41.76</v>
      </c>
      <c r="J153" s="111">
        <v>41.29</v>
      </c>
      <c r="K153" s="111">
        <v>40.549999999999997</v>
      </c>
      <c r="L153" s="111">
        <v>41.29</v>
      </c>
      <c r="M153" s="154"/>
      <c r="N153" s="133"/>
      <c r="O153" s="133"/>
      <c r="P153" s="163"/>
      <c r="S153" s="102"/>
      <c r="V153" s="110">
        <v>42</v>
      </c>
    </row>
    <row r="154" spans="2:22" x14ac:dyDescent="0.2">
      <c r="B154" s="7" t="s">
        <v>80</v>
      </c>
      <c r="C154" s="110">
        <v>41.6</v>
      </c>
      <c r="D154" s="110">
        <v>40.98</v>
      </c>
      <c r="E154" s="110">
        <v>40.98</v>
      </c>
      <c r="F154" s="110">
        <v>41.16</v>
      </c>
      <c r="G154" s="110">
        <v>40.01</v>
      </c>
      <c r="H154" s="111">
        <v>40.5</v>
      </c>
      <c r="I154" s="111">
        <v>40.67</v>
      </c>
      <c r="J154" s="111">
        <v>40.67</v>
      </c>
      <c r="K154" s="111">
        <v>40.32</v>
      </c>
      <c r="L154" s="111">
        <v>39.96</v>
      </c>
      <c r="M154" s="155"/>
      <c r="N154" s="133"/>
      <c r="O154" s="133"/>
      <c r="P154" s="163"/>
      <c r="S154" s="102"/>
      <c r="V154" s="110">
        <v>37.71</v>
      </c>
    </row>
    <row r="155" spans="2:22" x14ac:dyDescent="0.2">
      <c r="B155" s="7" t="s">
        <v>83</v>
      </c>
      <c r="C155" s="111">
        <v>39.83</v>
      </c>
      <c r="D155" s="110">
        <v>41.68</v>
      </c>
      <c r="E155" s="110">
        <v>42.03</v>
      </c>
      <c r="F155" s="110">
        <v>41.29</v>
      </c>
      <c r="G155" s="110">
        <v>40.5</v>
      </c>
      <c r="H155" s="111">
        <v>40.85</v>
      </c>
      <c r="I155" s="111">
        <v>40.69</v>
      </c>
      <c r="J155" s="111">
        <v>38.89</v>
      </c>
      <c r="K155" s="111">
        <v>40.78</v>
      </c>
      <c r="L155" s="111">
        <v>42.22</v>
      </c>
      <c r="M155" s="153">
        <f>AVERAGE(C155:L157)</f>
        <v>39.58966666666668</v>
      </c>
      <c r="N155" s="133">
        <f>STDEV(C155:L157)</f>
        <v>1.333402397636583</v>
      </c>
      <c r="O155" s="133">
        <f>N155/M155*100</f>
        <v>3.368056641808677</v>
      </c>
      <c r="P155" s="163">
        <f>(M155-K158)/(3*N155)</f>
        <v>1.397344286709499</v>
      </c>
      <c r="S155" s="102"/>
      <c r="V155" s="111">
        <v>39.72</v>
      </c>
    </row>
    <row r="156" spans="2:22" x14ac:dyDescent="0.2">
      <c r="B156" s="7" t="s">
        <v>84</v>
      </c>
      <c r="C156" s="110">
        <v>38.590000000000003</v>
      </c>
      <c r="D156" s="110">
        <v>38.090000000000003</v>
      </c>
      <c r="E156" s="110">
        <v>37.89</v>
      </c>
      <c r="F156" s="110">
        <v>38.89</v>
      </c>
      <c r="G156" s="110">
        <v>38.39</v>
      </c>
      <c r="H156" s="111">
        <v>39.89</v>
      </c>
      <c r="I156" s="111">
        <v>40.99</v>
      </c>
      <c r="J156" s="111">
        <v>37.69</v>
      </c>
      <c r="K156" s="111">
        <v>39.39</v>
      </c>
      <c r="L156" s="111">
        <v>38.19</v>
      </c>
      <c r="M156" s="154"/>
      <c r="N156" s="133"/>
      <c r="O156" s="133"/>
      <c r="P156" s="163"/>
      <c r="S156" s="121"/>
      <c r="V156" s="111">
        <v>39.53</v>
      </c>
    </row>
    <row r="157" spans="2:22" x14ac:dyDescent="0.2">
      <c r="B157" s="7" t="s">
        <v>85</v>
      </c>
      <c r="C157" s="110">
        <v>38.69</v>
      </c>
      <c r="D157" s="110">
        <v>40.49</v>
      </c>
      <c r="E157" s="110">
        <v>38.69</v>
      </c>
      <c r="F157" s="111">
        <v>38.82</v>
      </c>
      <c r="G157" s="110">
        <v>38.39</v>
      </c>
      <c r="H157" s="111">
        <v>38.89</v>
      </c>
      <c r="I157" s="111">
        <v>37.89</v>
      </c>
      <c r="J157" s="111">
        <v>39.29</v>
      </c>
      <c r="K157" s="111">
        <v>38.89</v>
      </c>
      <c r="L157" s="111">
        <v>40.89</v>
      </c>
      <c r="M157" s="155"/>
      <c r="N157" s="133"/>
      <c r="O157" s="133"/>
      <c r="P157" s="163"/>
      <c r="S157" s="121"/>
      <c r="V157" s="111">
        <v>40.26</v>
      </c>
    </row>
    <row r="158" spans="2:22" x14ac:dyDescent="0.2">
      <c r="B158" s="2" t="s">
        <v>4</v>
      </c>
      <c r="C158" s="3">
        <v>34</v>
      </c>
      <c r="D158" s="3">
        <v>34</v>
      </c>
      <c r="E158" s="3">
        <v>34</v>
      </c>
      <c r="F158" s="3">
        <v>34</v>
      </c>
      <c r="G158" s="3">
        <v>34</v>
      </c>
      <c r="H158" s="3">
        <v>34</v>
      </c>
      <c r="I158" s="3">
        <v>34</v>
      </c>
      <c r="J158" s="3">
        <v>34</v>
      </c>
      <c r="K158" s="3">
        <v>34</v>
      </c>
      <c r="L158" s="3">
        <v>34</v>
      </c>
      <c r="M158" s="9"/>
      <c r="S158" s="127"/>
      <c r="V158" s="111">
        <v>40.9</v>
      </c>
    </row>
    <row r="159" spans="2:22" x14ac:dyDescent="0.2">
      <c r="B159" s="17" t="s">
        <v>5</v>
      </c>
      <c r="C159" s="3">
        <v>46</v>
      </c>
      <c r="D159" s="3">
        <v>46</v>
      </c>
      <c r="E159" s="3">
        <v>46</v>
      </c>
      <c r="F159" s="3">
        <v>46</v>
      </c>
      <c r="G159" s="3">
        <v>46</v>
      </c>
      <c r="H159" s="3">
        <v>46</v>
      </c>
      <c r="I159" s="3">
        <v>46</v>
      </c>
      <c r="J159" s="3">
        <v>46</v>
      </c>
      <c r="K159" s="3">
        <v>46</v>
      </c>
      <c r="L159" s="3">
        <v>46</v>
      </c>
      <c r="M159" s="9"/>
      <c r="N159" s="117"/>
      <c r="O159" s="117"/>
      <c r="P159" s="117"/>
      <c r="S159" s="121"/>
      <c r="V159" s="111">
        <v>41.09</v>
      </c>
    </row>
    <row r="160" spans="2:22" x14ac:dyDescent="0.2">
      <c r="B160" s="162"/>
      <c r="C160" s="162"/>
      <c r="D160" s="34"/>
      <c r="E160" s="52"/>
      <c r="F160" s="4"/>
      <c r="S160" s="121"/>
    </row>
    <row r="161" spans="2:19" x14ac:dyDescent="0.2">
      <c r="B161" s="162"/>
      <c r="C161" s="162"/>
      <c r="D161" s="30"/>
      <c r="E161" s="53"/>
      <c r="F161" s="4"/>
      <c r="S161" s="102"/>
    </row>
    <row r="162" spans="2:19" x14ac:dyDescent="0.2">
      <c r="B162" s="149"/>
      <c r="C162" s="149"/>
      <c r="D162" s="149"/>
      <c r="E162" s="149"/>
      <c r="F162" s="149"/>
      <c r="G162" s="18"/>
      <c r="H162" s="18"/>
      <c r="S162" s="102"/>
    </row>
    <row r="163" spans="2:19" x14ac:dyDescent="0.2">
      <c r="B163" s="149"/>
      <c r="C163" s="149"/>
      <c r="D163" s="149"/>
      <c r="E163" s="149"/>
      <c r="F163" s="149"/>
      <c r="G163" s="18"/>
      <c r="H163" s="18"/>
      <c r="I163" s="18"/>
      <c r="J163" s="18"/>
      <c r="K163" s="18"/>
      <c r="S163" s="102"/>
    </row>
    <row r="164" spans="2:19" x14ac:dyDescent="0.2">
      <c r="B164" s="149"/>
      <c r="C164" s="149"/>
      <c r="D164" s="149"/>
      <c r="E164" s="149"/>
      <c r="F164" s="149"/>
      <c r="G164" s="18"/>
      <c r="H164" s="18"/>
      <c r="I164" s="18"/>
      <c r="J164" s="18"/>
      <c r="K164" s="18"/>
      <c r="S164" s="102"/>
    </row>
    <row r="165" spans="2:19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S165" s="102"/>
    </row>
    <row r="166" spans="2:19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S166" s="121"/>
    </row>
    <row r="167" spans="2:19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S167" s="121"/>
    </row>
    <row r="168" spans="2:19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S168" s="121"/>
    </row>
    <row r="169" spans="2:19" x14ac:dyDescent="0.2">
      <c r="I169" s="18"/>
      <c r="J169" s="18"/>
      <c r="K169" s="18"/>
      <c r="S169" s="121"/>
    </row>
    <row r="170" spans="2:19" x14ac:dyDescent="0.2">
      <c r="S170" s="121"/>
    </row>
    <row r="171" spans="2:19" x14ac:dyDescent="0.2">
      <c r="S171" s="102"/>
    </row>
    <row r="172" spans="2:19" x14ac:dyDescent="0.2">
      <c r="S172" s="102"/>
    </row>
    <row r="173" spans="2:19" x14ac:dyDescent="0.2">
      <c r="S173" s="102"/>
    </row>
    <row r="174" spans="2:19" x14ac:dyDescent="0.2">
      <c r="S174" s="127"/>
    </row>
    <row r="175" spans="2:19" x14ac:dyDescent="0.2">
      <c r="S175" s="102"/>
    </row>
    <row r="176" spans="2:19" x14ac:dyDescent="0.2">
      <c r="S176" s="121"/>
    </row>
    <row r="177" spans="2:19" x14ac:dyDescent="0.2">
      <c r="S177" s="121"/>
    </row>
    <row r="178" spans="2:19" x14ac:dyDescent="0.2">
      <c r="S178" s="121"/>
    </row>
    <row r="179" spans="2:19" x14ac:dyDescent="0.2">
      <c r="S179" s="121"/>
    </row>
    <row r="180" spans="2:19" x14ac:dyDescent="0.2">
      <c r="S180" s="121"/>
    </row>
    <row r="181" spans="2:19" x14ac:dyDescent="0.2">
      <c r="S181" s="9"/>
    </row>
    <row r="183" spans="2:19" x14ac:dyDescent="0.2">
      <c r="B183" s="6" t="s">
        <v>64</v>
      </c>
    </row>
    <row r="184" spans="2:19" x14ac:dyDescent="0.2">
      <c r="B184" s="139" t="s">
        <v>133</v>
      </c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</row>
    <row r="185" spans="2:19" x14ac:dyDescent="0.2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</row>
    <row r="187" spans="2:19" x14ac:dyDescent="0.2">
      <c r="B187" s="70" t="s">
        <v>110</v>
      </c>
      <c r="C187" s="27"/>
      <c r="D187" s="27"/>
      <c r="E187" s="27"/>
      <c r="F187" s="27"/>
      <c r="G187" s="27"/>
      <c r="H187" s="27"/>
    </row>
    <row r="188" spans="2:19" ht="12" customHeight="1" x14ac:dyDescent="0.2">
      <c r="B188" s="129" t="s">
        <v>0</v>
      </c>
      <c r="C188" s="132" t="s">
        <v>26</v>
      </c>
      <c r="D188" s="132"/>
      <c r="E188" s="132"/>
      <c r="F188" s="132"/>
      <c r="G188" s="132"/>
      <c r="H188" s="132"/>
      <c r="I188" s="132"/>
      <c r="J188" s="132"/>
      <c r="K188" s="132"/>
      <c r="L188" s="132"/>
      <c r="M188" s="27"/>
      <c r="N188" s="27"/>
    </row>
    <row r="189" spans="2:19" ht="12" customHeight="1" x14ac:dyDescent="0.2">
      <c r="B189" s="130"/>
      <c r="C189" s="57" t="s">
        <v>27</v>
      </c>
      <c r="D189" s="56" t="s">
        <v>38</v>
      </c>
      <c r="E189" s="56" t="s">
        <v>39</v>
      </c>
      <c r="F189" s="56" t="s">
        <v>40</v>
      </c>
      <c r="G189" s="56" t="s">
        <v>41</v>
      </c>
      <c r="H189" s="55" t="s">
        <v>42</v>
      </c>
      <c r="I189" s="55" t="s">
        <v>43</v>
      </c>
      <c r="J189" s="56" t="s">
        <v>44</v>
      </c>
      <c r="K189" s="56" t="s">
        <v>45</v>
      </c>
      <c r="L189" s="56" t="s">
        <v>46</v>
      </c>
      <c r="M189" s="56" t="s">
        <v>4</v>
      </c>
      <c r="N189" s="56" t="s">
        <v>5</v>
      </c>
      <c r="O189" s="45"/>
      <c r="P189" s="45"/>
      <c r="Q189" s="45"/>
    </row>
    <row r="190" spans="2:19" ht="12.75" customHeight="1" x14ac:dyDescent="0.2">
      <c r="B190" s="17" t="s">
        <v>1</v>
      </c>
      <c r="C190" s="8">
        <v>160</v>
      </c>
      <c r="D190" s="8">
        <v>166</v>
      </c>
      <c r="E190" s="8">
        <v>168</v>
      </c>
      <c r="F190" s="20">
        <v>168</v>
      </c>
      <c r="G190" s="20">
        <v>156</v>
      </c>
      <c r="H190" s="8">
        <v>168</v>
      </c>
      <c r="I190" s="8">
        <v>165</v>
      </c>
      <c r="J190" s="8">
        <v>163</v>
      </c>
      <c r="K190" s="20">
        <v>165</v>
      </c>
      <c r="L190" s="20">
        <v>160</v>
      </c>
      <c r="M190" s="8">
        <v>152</v>
      </c>
      <c r="N190" s="20">
        <v>177</v>
      </c>
      <c r="O190" s="67"/>
      <c r="P190" s="67"/>
      <c r="Q190" s="67"/>
    </row>
    <row r="191" spans="2:19" ht="12" customHeight="1" x14ac:dyDescent="0.2">
      <c r="B191" s="59" t="s">
        <v>2</v>
      </c>
      <c r="C191" s="8">
        <v>164</v>
      </c>
      <c r="D191" s="8">
        <v>166</v>
      </c>
      <c r="E191" s="8">
        <v>153</v>
      </c>
      <c r="F191" s="20">
        <v>163</v>
      </c>
      <c r="G191" s="20">
        <v>163</v>
      </c>
      <c r="H191" s="8">
        <v>168</v>
      </c>
      <c r="I191" s="8">
        <v>164</v>
      </c>
      <c r="J191" s="8">
        <v>162</v>
      </c>
      <c r="K191" s="20">
        <v>161</v>
      </c>
      <c r="L191" s="20">
        <v>170</v>
      </c>
      <c r="M191" s="8">
        <v>152</v>
      </c>
      <c r="N191" s="20">
        <v>177</v>
      </c>
      <c r="O191" s="68"/>
      <c r="P191" s="69"/>
      <c r="Q191" s="69"/>
    </row>
    <row r="192" spans="2:19" ht="12" customHeight="1" x14ac:dyDescent="0.2">
      <c r="B192" s="17" t="s">
        <v>18</v>
      </c>
      <c r="C192" s="8">
        <v>167</v>
      </c>
      <c r="D192" s="8">
        <v>169</v>
      </c>
      <c r="E192" s="8">
        <v>165</v>
      </c>
      <c r="F192" s="20">
        <v>165</v>
      </c>
      <c r="G192" s="20">
        <v>165</v>
      </c>
      <c r="H192" s="8">
        <v>166</v>
      </c>
      <c r="I192" s="8">
        <v>156</v>
      </c>
      <c r="J192" s="8">
        <v>163</v>
      </c>
      <c r="K192" s="20">
        <v>165</v>
      </c>
      <c r="L192" s="20">
        <v>169</v>
      </c>
      <c r="M192" s="8">
        <v>152</v>
      </c>
      <c r="N192" s="20">
        <v>177</v>
      </c>
      <c r="O192" s="68"/>
      <c r="P192" s="69"/>
      <c r="Q192" s="69"/>
    </row>
    <row r="193" spans="2:17" ht="12" customHeight="1" x14ac:dyDescent="0.2">
      <c r="B193" s="17" t="s">
        <v>19</v>
      </c>
      <c r="C193" s="8">
        <v>167</v>
      </c>
      <c r="D193" s="8">
        <v>169</v>
      </c>
      <c r="E193" s="8">
        <v>163</v>
      </c>
      <c r="F193" s="20">
        <v>171</v>
      </c>
      <c r="G193" s="20">
        <v>162</v>
      </c>
      <c r="H193" s="8">
        <v>165</v>
      </c>
      <c r="I193" s="8">
        <v>166</v>
      </c>
      <c r="J193" s="8">
        <v>163</v>
      </c>
      <c r="K193" s="20">
        <v>164</v>
      </c>
      <c r="L193" s="20">
        <v>165</v>
      </c>
      <c r="M193" s="8">
        <v>152</v>
      </c>
      <c r="N193" s="20">
        <v>177</v>
      </c>
      <c r="O193" s="68"/>
      <c r="P193" s="69"/>
      <c r="Q193" s="69"/>
    </row>
    <row r="194" spans="2:17" ht="12" customHeight="1" x14ac:dyDescent="0.2">
      <c r="B194" s="17" t="s">
        <v>20</v>
      </c>
      <c r="C194" s="8">
        <v>166</v>
      </c>
      <c r="D194" s="8">
        <v>163</v>
      </c>
      <c r="E194" s="8">
        <v>161</v>
      </c>
      <c r="F194" s="20">
        <v>150</v>
      </c>
      <c r="G194" s="20">
        <v>166</v>
      </c>
      <c r="H194" s="8">
        <v>169</v>
      </c>
      <c r="I194" s="8">
        <v>161</v>
      </c>
      <c r="J194" s="8">
        <v>167</v>
      </c>
      <c r="K194" s="20">
        <v>161</v>
      </c>
      <c r="L194" s="20">
        <v>165</v>
      </c>
      <c r="M194" s="8">
        <v>152</v>
      </c>
      <c r="N194" s="20">
        <v>177</v>
      </c>
      <c r="O194" s="68"/>
      <c r="P194" s="69"/>
      <c r="Q194" s="69"/>
    </row>
    <row r="195" spans="2:17" ht="12" customHeight="1" x14ac:dyDescent="0.2">
      <c r="B195" s="17" t="s">
        <v>21</v>
      </c>
      <c r="C195" s="8">
        <v>168</v>
      </c>
      <c r="D195" s="8">
        <v>160</v>
      </c>
      <c r="E195" s="8">
        <v>169</v>
      </c>
      <c r="F195" s="20">
        <v>155</v>
      </c>
      <c r="G195" s="20">
        <v>166</v>
      </c>
      <c r="H195" s="8">
        <v>164</v>
      </c>
      <c r="I195" s="8">
        <v>166</v>
      </c>
      <c r="J195" s="8">
        <v>161</v>
      </c>
      <c r="K195" s="20">
        <v>166</v>
      </c>
      <c r="L195" s="20">
        <v>162</v>
      </c>
      <c r="M195" s="8">
        <v>152</v>
      </c>
      <c r="N195" s="20">
        <v>177</v>
      </c>
      <c r="O195" s="68"/>
      <c r="P195" s="69"/>
      <c r="Q195" s="69"/>
    </row>
    <row r="196" spans="2:17" ht="12" customHeight="1" x14ac:dyDescent="0.2">
      <c r="B196" s="17" t="s">
        <v>22</v>
      </c>
      <c r="C196" s="8">
        <v>157</v>
      </c>
      <c r="D196" s="8">
        <v>163</v>
      </c>
      <c r="E196" s="8">
        <v>170</v>
      </c>
      <c r="F196" s="20">
        <v>170</v>
      </c>
      <c r="G196" s="20">
        <v>166</v>
      </c>
      <c r="H196" s="8">
        <v>167</v>
      </c>
      <c r="I196" s="8">
        <v>170</v>
      </c>
      <c r="J196" s="8">
        <v>163</v>
      </c>
      <c r="K196" s="20">
        <v>162</v>
      </c>
      <c r="L196" s="20">
        <v>163</v>
      </c>
      <c r="M196" s="8">
        <v>152</v>
      </c>
      <c r="N196" s="20">
        <v>177</v>
      </c>
      <c r="O196" s="68"/>
      <c r="P196" s="69"/>
      <c r="Q196" s="69"/>
    </row>
    <row r="197" spans="2:17" ht="12" customHeight="1" x14ac:dyDescent="0.2">
      <c r="B197" s="17" t="s">
        <v>23</v>
      </c>
      <c r="C197" s="8">
        <v>165</v>
      </c>
      <c r="D197" s="8">
        <v>167</v>
      </c>
      <c r="E197" s="8">
        <v>165</v>
      </c>
      <c r="F197" s="20">
        <v>166</v>
      </c>
      <c r="G197" s="20">
        <v>166</v>
      </c>
      <c r="H197" s="8">
        <v>170</v>
      </c>
      <c r="I197" s="8">
        <v>162</v>
      </c>
      <c r="J197" s="8">
        <v>167</v>
      </c>
      <c r="K197" s="20">
        <v>170</v>
      </c>
      <c r="L197" s="20">
        <v>156</v>
      </c>
      <c r="M197" s="8">
        <v>152</v>
      </c>
      <c r="N197" s="20">
        <v>177</v>
      </c>
      <c r="O197" s="68"/>
      <c r="P197" s="69"/>
      <c r="Q197" s="69"/>
    </row>
    <row r="198" spans="2:17" ht="12" customHeight="1" x14ac:dyDescent="0.2">
      <c r="B198" s="17" t="s">
        <v>24</v>
      </c>
      <c r="C198" s="8">
        <v>160</v>
      </c>
      <c r="D198" s="8">
        <v>167</v>
      </c>
      <c r="E198" s="8">
        <v>163</v>
      </c>
      <c r="F198" s="20">
        <v>157</v>
      </c>
      <c r="G198" s="20">
        <v>165</v>
      </c>
      <c r="H198" s="8">
        <v>166</v>
      </c>
      <c r="I198" s="8">
        <v>168</v>
      </c>
      <c r="J198" s="8">
        <v>161</v>
      </c>
      <c r="K198" s="20">
        <v>166</v>
      </c>
      <c r="L198" s="20">
        <v>169</v>
      </c>
      <c r="M198" s="8">
        <v>152</v>
      </c>
      <c r="N198" s="20">
        <v>177</v>
      </c>
      <c r="O198" s="68"/>
      <c r="P198" s="69"/>
      <c r="Q198" s="69"/>
    </row>
    <row r="199" spans="2:17" ht="12" customHeight="1" x14ac:dyDescent="0.2">
      <c r="B199" s="17" t="s">
        <v>25</v>
      </c>
      <c r="C199" s="8">
        <v>166</v>
      </c>
      <c r="D199" s="8">
        <v>163</v>
      </c>
      <c r="E199" s="8">
        <v>158</v>
      </c>
      <c r="F199" s="20">
        <v>166</v>
      </c>
      <c r="G199" s="20">
        <v>163</v>
      </c>
      <c r="H199" s="8">
        <v>158</v>
      </c>
      <c r="I199" s="8">
        <v>170</v>
      </c>
      <c r="J199" s="8">
        <v>164</v>
      </c>
      <c r="K199" s="20">
        <v>165</v>
      </c>
      <c r="L199" s="20">
        <v>165</v>
      </c>
      <c r="M199" s="8">
        <v>152</v>
      </c>
      <c r="N199" s="20">
        <v>177</v>
      </c>
      <c r="O199" s="68"/>
      <c r="P199" s="69"/>
      <c r="Q199" s="69"/>
    </row>
    <row r="200" spans="2:17" ht="12" customHeight="1" x14ac:dyDescent="0.2">
      <c r="B200" s="17" t="s">
        <v>28</v>
      </c>
      <c r="C200" s="8">
        <v>160</v>
      </c>
      <c r="D200" s="8">
        <v>168</v>
      </c>
      <c r="E200" s="8">
        <v>166</v>
      </c>
      <c r="F200" s="20">
        <v>166</v>
      </c>
      <c r="G200" s="20">
        <v>168</v>
      </c>
      <c r="H200" s="8">
        <v>166</v>
      </c>
      <c r="I200" s="8">
        <v>166</v>
      </c>
      <c r="J200" s="8">
        <v>165</v>
      </c>
      <c r="K200" s="20">
        <v>167</v>
      </c>
      <c r="L200" s="20">
        <v>167</v>
      </c>
      <c r="M200" s="8">
        <v>152</v>
      </c>
      <c r="N200" s="20">
        <v>177</v>
      </c>
      <c r="O200" s="68"/>
      <c r="P200" s="69"/>
      <c r="Q200" s="69"/>
    </row>
    <row r="201" spans="2:17" ht="12" customHeight="1" x14ac:dyDescent="0.2">
      <c r="B201" s="17" t="s">
        <v>29</v>
      </c>
      <c r="C201" s="8">
        <v>160</v>
      </c>
      <c r="D201" s="8">
        <v>162</v>
      </c>
      <c r="E201" s="8">
        <v>161</v>
      </c>
      <c r="F201" s="20">
        <v>163</v>
      </c>
      <c r="G201" s="20">
        <v>164</v>
      </c>
      <c r="H201" s="8">
        <v>164</v>
      </c>
      <c r="I201" s="8">
        <v>161</v>
      </c>
      <c r="J201" s="8">
        <v>165</v>
      </c>
      <c r="K201" s="20">
        <v>166</v>
      </c>
      <c r="L201" s="20">
        <v>171</v>
      </c>
      <c r="M201" s="8">
        <v>152</v>
      </c>
      <c r="N201" s="20">
        <v>177</v>
      </c>
      <c r="O201" s="68"/>
      <c r="P201" s="69"/>
      <c r="Q201" s="69"/>
    </row>
    <row r="202" spans="2:17" ht="12" customHeight="1" x14ac:dyDescent="0.2">
      <c r="B202" s="17" t="s">
        <v>30</v>
      </c>
      <c r="C202" s="8">
        <v>166</v>
      </c>
      <c r="D202" s="8">
        <v>165</v>
      </c>
      <c r="E202" s="8">
        <v>157</v>
      </c>
      <c r="F202" s="20">
        <v>168</v>
      </c>
      <c r="G202" s="20">
        <v>163</v>
      </c>
      <c r="H202" s="8">
        <v>164</v>
      </c>
      <c r="I202" s="8">
        <v>164</v>
      </c>
      <c r="J202" s="8">
        <v>163</v>
      </c>
      <c r="K202" s="20">
        <v>162</v>
      </c>
      <c r="L202" s="20">
        <v>155</v>
      </c>
      <c r="M202" s="8">
        <v>152</v>
      </c>
      <c r="N202" s="20">
        <v>177</v>
      </c>
      <c r="O202" s="68"/>
      <c r="P202" s="69"/>
      <c r="Q202" s="69"/>
    </row>
    <row r="203" spans="2:17" ht="12" customHeight="1" x14ac:dyDescent="0.2">
      <c r="B203" s="17" t="s">
        <v>31</v>
      </c>
      <c r="C203" s="8">
        <v>170</v>
      </c>
      <c r="D203" s="8">
        <v>158</v>
      </c>
      <c r="E203" s="8">
        <v>170</v>
      </c>
      <c r="F203" s="20">
        <v>162</v>
      </c>
      <c r="G203" s="20">
        <v>168</v>
      </c>
      <c r="H203" s="8">
        <v>168</v>
      </c>
      <c r="I203" s="8">
        <v>168</v>
      </c>
      <c r="J203" s="8">
        <v>169</v>
      </c>
      <c r="K203" s="20">
        <v>158</v>
      </c>
      <c r="L203" s="20">
        <v>166</v>
      </c>
      <c r="M203" s="8">
        <v>152</v>
      </c>
      <c r="N203" s="20">
        <v>177</v>
      </c>
      <c r="O203" s="68"/>
      <c r="P203" s="69"/>
      <c r="Q203" s="69"/>
    </row>
    <row r="204" spans="2:17" ht="12" customHeight="1" x14ac:dyDescent="0.2">
      <c r="B204" s="17" t="s">
        <v>32</v>
      </c>
      <c r="C204" s="8">
        <v>163</v>
      </c>
      <c r="D204" s="8">
        <v>165</v>
      </c>
      <c r="E204" s="8">
        <v>166</v>
      </c>
      <c r="F204" s="20">
        <v>166</v>
      </c>
      <c r="G204" s="20">
        <v>160</v>
      </c>
      <c r="H204" s="8">
        <v>164</v>
      </c>
      <c r="I204" s="8">
        <v>160</v>
      </c>
      <c r="J204" s="8">
        <v>168</v>
      </c>
      <c r="K204" s="20">
        <v>167</v>
      </c>
      <c r="L204" s="20">
        <v>171</v>
      </c>
      <c r="M204" s="8">
        <v>152</v>
      </c>
      <c r="N204" s="20">
        <v>177</v>
      </c>
      <c r="O204" s="68"/>
      <c r="P204" s="69"/>
      <c r="Q204" s="69"/>
    </row>
    <row r="205" spans="2:17" ht="12" customHeight="1" x14ac:dyDescent="0.2">
      <c r="B205" s="17" t="s">
        <v>33</v>
      </c>
      <c r="C205" s="8">
        <v>163</v>
      </c>
      <c r="D205" s="8">
        <v>166</v>
      </c>
      <c r="E205" s="8">
        <v>163</v>
      </c>
      <c r="F205" s="20">
        <v>164</v>
      </c>
      <c r="G205" s="20">
        <v>161</v>
      </c>
      <c r="H205" s="8">
        <v>165</v>
      </c>
      <c r="I205" s="8">
        <v>165</v>
      </c>
      <c r="J205" s="8">
        <v>161</v>
      </c>
      <c r="K205" s="20">
        <v>159</v>
      </c>
      <c r="L205" s="20">
        <v>164</v>
      </c>
      <c r="M205" s="8">
        <v>152</v>
      </c>
      <c r="N205" s="20">
        <v>177</v>
      </c>
      <c r="O205" s="68"/>
      <c r="P205" s="69"/>
      <c r="Q205" s="69"/>
    </row>
    <row r="206" spans="2:17" ht="12" customHeight="1" x14ac:dyDescent="0.2">
      <c r="B206" s="17" t="s">
        <v>34</v>
      </c>
      <c r="C206" s="8">
        <v>165</v>
      </c>
      <c r="D206" s="8">
        <v>164</v>
      </c>
      <c r="E206" s="8">
        <v>169</v>
      </c>
      <c r="F206" s="20">
        <v>169</v>
      </c>
      <c r="G206" s="20">
        <v>164</v>
      </c>
      <c r="H206" s="8">
        <v>167</v>
      </c>
      <c r="I206" s="8">
        <v>156</v>
      </c>
      <c r="J206" s="8">
        <v>164</v>
      </c>
      <c r="K206" s="20">
        <v>165</v>
      </c>
      <c r="L206" s="20">
        <v>164</v>
      </c>
      <c r="M206" s="8">
        <v>152</v>
      </c>
      <c r="N206" s="20">
        <v>177</v>
      </c>
      <c r="O206" s="68"/>
      <c r="P206" s="69"/>
      <c r="Q206" s="69"/>
    </row>
    <row r="207" spans="2:17" ht="12" customHeight="1" x14ac:dyDescent="0.2">
      <c r="B207" s="17" t="s">
        <v>35</v>
      </c>
      <c r="C207" s="8">
        <v>156</v>
      </c>
      <c r="D207" s="8">
        <v>166</v>
      </c>
      <c r="E207" s="8">
        <v>165</v>
      </c>
      <c r="F207" s="20">
        <v>173</v>
      </c>
      <c r="G207" s="20">
        <v>168</v>
      </c>
      <c r="H207" s="8">
        <v>163</v>
      </c>
      <c r="I207" s="8">
        <v>161</v>
      </c>
      <c r="J207" s="8">
        <v>164</v>
      </c>
      <c r="K207" s="20">
        <v>159</v>
      </c>
      <c r="L207" s="20">
        <v>164</v>
      </c>
      <c r="M207" s="8">
        <v>152</v>
      </c>
      <c r="N207" s="20">
        <v>177</v>
      </c>
      <c r="O207" s="68"/>
      <c r="P207" s="69"/>
      <c r="Q207" s="69"/>
    </row>
    <row r="208" spans="2:17" ht="12" customHeight="1" x14ac:dyDescent="0.2">
      <c r="B208" s="17" t="s">
        <v>36</v>
      </c>
      <c r="C208" s="8">
        <v>157</v>
      </c>
      <c r="D208" s="8">
        <v>163</v>
      </c>
      <c r="E208" s="8">
        <v>172</v>
      </c>
      <c r="F208" s="20">
        <v>165</v>
      </c>
      <c r="G208" s="20">
        <v>166</v>
      </c>
      <c r="H208" s="8">
        <v>169</v>
      </c>
      <c r="I208" s="8">
        <v>161</v>
      </c>
      <c r="J208" s="8">
        <v>160</v>
      </c>
      <c r="K208" s="20">
        <v>162</v>
      </c>
      <c r="L208" s="20">
        <v>166</v>
      </c>
      <c r="M208" s="8">
        <v>152</v>
      </c>
      <c r="N208" s="20">
        <v>177</v>
      </c>
      <c r="O208" s="68"/>
      <c r="P208" s="69"/>
      <c r="Q208" s="69"/>
    </row>
    <row r="209" spans="2:17" ht="12" customHeight="1" x14ac:dyDescent="0.2">
      <c r="B209" s="60" t="s">
        <v>37</v>
      </c>
      <c r="C209" s="54">
        <v>167</v>
      </c>
      <c r="D209" s="54">
        <v>166</v>
      </c>
      <c r="E209" s="8">
        <v>167</v>
      </c>
      <c r="F209" s="20">
        <v>170</v>
      </c>
      <c r="G209" s="20">
        <v>161</v>
      </c>
      <c r="H209" s="8">
        <v>149</v>
      </c>
      <c r="I209" s="8">
        <v>164</v>
      </c>
      <c r="J209" s="8">
        <v>164</v>
      </c>
      <c r="K209" s="20">
        <v>168</v>
      </c>
      <c r="L209" s="20">
        <v>166</v>
      </c>
      <c r="M209" s="8">
        <v>152</v>
      </c>
      <c r="N209" s="20">
        <v>177</v>
      </c>
      <c r="O209" s="68"/>
      <c r="P209" s="69"/>
      <c r="Q209" s="69"/>
    </row>
    <row r="210" spans="2:17" ht="12" customHeight="1" x14ac:dyDescent="0.2">
      <c r="B210" s="17" t="s">
        <v>3</v>
      </c>
      <c r="C210" s="74">
        <f>AVERAGE(C190:C209)</f>
        <v>163.35</v>
      </c>
      <c r="D210" s="74">
        <f t="shared" ref="D210:L210" si="3">AVERAGE(D190:D209)</f>
        <v>164.8</v>
      </c>
      <c r="E210" s="74">
        <f t="shared" si="3"/>
        <v>164.55</v>
      </c>
      <c r="F210" s="74">
        <f t="shared" si="3"/>
        <v>164.85</v>
      </c>
      <c r="G210" s="74">
        <f t="shared" si="3"/>
        <v>164.05</v>
      </c>
      <c r="H210" s="74">
        <f t="shared" si="3"/>
        <v>165</v>
      </c>
      <c r="I210" s="74">
        <f t="shared" si="3"/>
        <v>163.69999999999999</v>
      </c>
      <c r="J210" s="74">
        <f t="shared" si="3"/>
        <v>163.85</v>
      </c>
      <c r="K210" s="74">
        <f t="shared" si="3"/>
        <v>163.9</v>
      </c>
      <c r="L210" s="74">
        <f t="shared" si="3"/>
        <v>164.9</v>
      </c>
      <c r="M210" s="68"/>
      <c r="N210" s="69"/>
      <c r="O210" s="68"/>
      <c r="P210" s="69"/>
      <c r="Q210" s="69"/>
    </row>
    <row r="211" spans="2:17" ht="12" customHeight="1" x14ac:dyDescent="0.2"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68"/>
      <c r="N211" s="69"/>
      <c r="O211" s="68"/>
      <c r="P211" s="69"/>
      <c r="Q211" s="69"/>
    </row>
    <row r="212" spans="2:17" ht="12" customHeight="1" x14ac:dyDescent="0.2">
      <c r="B212" s="70" t="s">
        <v>111</v>
      </c>
      <c r="C212" s="27"/>
      <c r="D212" s="27"/>
      <c r="E212" s="27"/>
      <c r="F212" s="27"/>
      <c r="G212" s="27"/>
      <c r="H212" s="27"/>
      <c r="M212" s="68"/>
      <c r="N212" s="69"/>
      <c r="O212" s="68"/>
      <c r="P212" s="69"/>
      <c r="Q212" s="69"/>
    </row>
    <row r="213" spans="2:17" ht="12" customHeight="1" x14ac:dyDescent="0.2">
      <c r="B213" s="129" t="s">
        <v>0</v>
      </c>
      <c r="C213" s="132" t="s">
        <v>26</v>
      </c>
      <c r="D213" s="132"/>
      <c r="E213" s="132"/>
      <c r="F213" s="132"/>
      <c r="G213" s="132"/>
      <c r="H213" s="132"/>
      <c r="I213" s="132"/>
      <c r="J213" s="132"/>
      <c r="K213" s="132"/>
      <c r="L213" s="132"/>
      <c r="M213" s="27"/>
      <c r="N213" s="27"/>
      <c r="O213" s="68"/>
      <c r="P213" s="69"/>
      <c r="Q213" s="69"/>
    </row>
    <row r="214" spans="2:17" ht="12" customHeight="1" x14ac:dyDescent="0.2">
      <c r="B214" s="130"/>
      <c r="C214" s="57" t="s">
        <v>27</v>
      </c>
      <c r="D214" s="56" t="s">
        <v>38</v>
      </c>
      <c r="E214" s="56" t="s">
        <v>39</v>
      </c>
      <c r="F214" s="56" t="s">
        <v>40</v>
      </c>
      <c r="G214" s="56" t="s">
        <v>41</v>
      </c>
      <c r="H214" s="55" t="s">
        <v>42</v>
      </c>
      <c r="I214" s="55" t="s">
        <v>43</v>
      </c>
      <c r="J214" s="56" t="s">
        <v>44</v>
      </c>
      <c r="K214" s="56" t="s">
        <v>45</v>
      </c>
      <c r="L214" s="56" t="s">
        <v>46</v>
      </c>
      <c r="M214" s="56" t="s">
        <v>4</v>
      </c>
      <c r="N214" s="56" t="s">
        <v>5</v>
      </c>
      <c r="O214" s="68"/>
      <c r="P214" s="69"/>
      <c r="Q214" s="69"/>
    </row>
    <row r="215" spans="2:17" ht="12" customHeight="1" x14ac:dyDescent="0.2">
      <c r="B215" s="17" t="s">
        <v>1</v>
      </c>
      <c r="C215" s="8">
        <v>164</v>
      </c>
      <c r="D215" s="8">
        <v>168</v>
      </c>
      <c r="E215" s="8">
        <v>177</v>
      </c>
      <c r="F215" s="20">
        <v>170</v>
      </c>
      <c r="G215" s="20">
        <v>162</v>
      </c>
      <c r="H215" s="8">
        <v>166</v>
      </c>
      <c r="I215" s="8">
        <v>156</v>
      </c>
      <c r="J215" s="8">
        <v>167</v>
      </c>
      <c r="K215" s="20">
        <v>164</v>
      </c>
      <c r="L215" s="20">
        <v>164</v>
      </c>
      <c r="M215" s="8">
        <v>152</v>
      </c>
      <c r="N215" s="20">
        <v>177</v>
      </c>
      <c r="O215" s="68"/>
      <c r="P215" s="69"/>
      <c r="Q215" s="69"/>
    </row>
    <row r="216" spans="2:17" ht="12" customHeight="1" x14ac:dyDescent="0.2">
      <c r="B216" s="59" t="s">
        <v>2</v>
      </c>
      <c r="C216" s="8">
        <v>164</v>
      </c>
      <c r="D216" s="8">
        <v>164</v>
      </c>
      <c r="E216" s="8">
        <v>155</v>
      </c>
      <c r="F216" s="20">
        <v>167</v>
      </c>
      <c r="G216" s="20">
        <v>163</v>
      </c>
      <c r="H216" s="8">
        <v>163</v>
      </c>
      <c r="I216" s="8">
        <v>160</v>
      </c>
      <c r="J216" s="8">
        <v>167</v>
      </c>
      <c r="K216" s="20">
        <v>161</v>
      </c>
      <c r="L216" s="20">
        <v>163</v>
      </c>
      <c r="M216" s="8">
        <v>152</v>
      </c>
      <c r="N216" s="20">
        <v>177</v>
      </c>
      <c r="O216" s="68"/>
      <c r="P216" s="69"/>
      <c r="Q216" s="69"/>
    </row>
    <row r="217" spans="2:17" ht="12" customHeight="1" x14ac:dyDescent="0.2">
      <c r="B217" s="17" t="s">
        <v>18</v>
      </c>
      <c r="C217" s="8">
        <v>160</v>
      </c>
      <c r="D217" s="8">
        <v>164</v>
      </c>
      <c r="E217" s="8">
        <v>167</v>
      </c>
      <c r="F217" s="20">
        <v>167</v>
      </c>
      <c r="G217" s="20">
        <v>165</v>
      </c>
      <c r="H217" s="8">
        <v>163</v>
      </c>
      <c r="I217" s="8">
        <v>166</v>
      </c>
      <c r="J217" s="8">
        <v>166</v>
      </c>
      <c r="K217" s="20">
        <v>168</v>
      </c>
      <c r="L217" s="20">
        <v>164</v>
      </c>
      <c r="M217" s="8">
        <v>152</v>
      </c>
      <c r="N217" s="20">
        <v>177</v>
      </c>
      <c r="O217" s="68"/>
      <c r="P217" s="69"/>
      <c r="Q217" s="69"/>
    </row>
    <row r="218" spans="2:17" ht="12" customHeight="1" x14ac:dyDescent="0.2">
      <c r="B218" s="17" t="s">
        <v>19</v>
      </c>
      <c r="C218" s="8">
        <v>165</v>
      </c>
      <c r="D218" s="8">
        <v>166</v>
      </c>
      <c r="E218" s="8">
        <v>152</v>
      </c>
      <c r="F218" s="20">
        <v>165</v>
      </c>
      <c r="G218" s="20">
        <v>168</v>
      </c>
      <c r="H218" s="8">
        <v>161</v>
      </c>
      <c r="I218" s="8">
        <v>161</v>
      </c>
      <c r="J218" s="8">
        <v>163</v>
      </c>
      <c r="K218" s="20">
        <v>155</v>
      </c>
      <c r="L218" s="20">
        <v>161</v>
      </c>
      <c r="M218" s="8">
        <v>152</v>
      </c>
      <c r="N218" s="20">
        <v>177</v>
      </c>
      <c r="O218" s="68"/>
      <c r="P218" s="69"/>
      <c r="Q218" s="69"/>
    </row>
    <row r="219" spans="2:17" ht="12" customHeight="1" x14ac:dyDescent="0.2">
      <c r="B219" s="17" t="s">
        <v>20</v>
      </c>
      <c r="C219" s="8">
        <v>166</v>
      </c>
      <c r="D219" s="8">
        <v>169</v>
      </c>
      <c r="E219" s="8">
        <v>167</v>
      </c>
      <c r="F219" s="20">
        <v>158</v>
      </c>
      <c r="G219" s="20">
        <v>164</v>
      </c>
      <c r="H219" s="8">
        <v>154</v>
      </c>
      <c r="I219" s="8">
        <v>160</v>
      </c>
      <c r="J219" s="8">
        <v>170</v>
      </c>
      <c r="K219" s="20">
        <v>164</v>
      </c>
      <c r="L219" s="20">
        <v>161</v>
      </c>
      <c r="M219" s="8">
        <v>152</v>
      </c>
      <c r="N219" s="20">
        <v>177</v>
      </c>
      <c r="O219" s="68"/>
      <c r="P219" s="69"/>
      <c r="Q219" s="69"/>
    </row>
    <row r="220" spans="2:17" ht="12" customHeight="1" x14ac:dyDescent="0.2">
      <c r="B220" s="17" t="s">
        <v>21</v>
      </c>
      <c r="C220" s="8">
        <v>166</v>
      </c>
      <c r="D220" s="8">
        <v>166</v>
      </c>
      <c r="E220" s="8">
        <v>171</v>
      </c>
      <c r="F220" s="20">
        <v>160</v>
      </c>
      <c r="G220" s="20">
        <v>160</v>
      </c>
      <c r="H220" s="8">
        <v>164</v>
      </c>
      <c r="I220" s="8">
        <v>163</v>
      </c>
      <c r="J220" s="8">
        <v>169</v>
      </c>
      <c r="K220" s="20">
        <v>163</v>
      </c>
      <c r="L220" s="20">
        <v>162</v>
      </c>
      <c r="M220" s="8">
        <v>152</v>
      </c>
      <c r="N220" s="20">
        <v>177</v>
      </c>
      <c r="O220" s="68"/>
      <c r="P220" s="69"/>
      <c r="Q220" s="69"/>
    </row>
    <row r="221" spans="2:17" ht="12" customHeight="1" x14ac:dyDescent="0.2">
      <c r="B221" s="17" t="s">
        <v>22</v>
      </c>
      <c r="C221" s="8">
        <v>165</v>
      </c>
      <c r="D221" s="8">
        <v>164</v>
      </c>
      <c r="E221" s="8">
        <v>170</v>
      </c>
      <c r="F221" s="20">
        <v>168</v>
      </c>
      <c r="G221" s="20">
        <v>166</v>
      </c>
      <c r="H221" s="8">
        <v>158</v>
      </c>
      <c r="I221" s="8">
        <v>160</v>
      </c>
      <c r="J221" s="8">
        <v>169</v>
      </c>
      <c r="K221" s="20">
        <v>162</v>
      </c>
      <c r="L221" s="20">
        <v>172</v>
      </c>
      <c r="M221" s="8">
        <v>152</v>
      </c>
      <c r="N221" s="20">
        <v>177</v>
      </c>
      <c r="O221" s="68"/>
      <c r="P221" s="69"/>
      <c r="Q221" s="69"/>
    </row>
    <row r="222" spans="2:17" ht="12" customHeight="1" x14ac:dyDescent="0.2">
      <c r="B222" s="17" t="s">
        <v>23</v>
      </c>
      <c r="C222" s="8">
        <v>154</v>
      </c>
      <c r="D222" s="8">
        <v>158</v>
      </c>
      <c r="E222" s="8">
        <v>163</v>
      </c>
      <c r="F222" s="20">
        <v>168</v>
      </c>
      <c r="G222" s="20">
        <v>166</v>
      </c>
      <c r="H222" s="8">
        <v>161</v>
      </c>
      <c r="I222" s="8">
        <v>163</v>
      </c>
      <c r="J222" s="8">
        <v>165</v>
      </c>
      <c r="K222" s="20">
        <v>155</v>
      </c>
      <c r="L222" s="20">
        <v>166</v>
      </c>
      <c r="M222" s="8">
        <v>152</v>
      </c>
      <c r="N222" s="20">
        <v>177</v>
      </c>
      <c r="O222" s="68"/>
      <c r="P222" s="69"/>
      <c r="Q222" s="69"/>
    </row>
    <row r="223" spans="2:17" ht="12" customHeight="1" x14ac:dyDescent="0.2">
      <c r="B223" s="17" t="s">
        <v>24</v>
      </c>
      <c r="C223" s="8">
        <v>165</v>
      </c>
      <c r="D223" s="8">
        <v>165</v>
      </c>
      <c r="E223" s="8">
        <v>172</v>
      </c>
      <c r="F223" s="20">
        <v>170</v>
      </c>
      <c r="G223" s="20">
        <v>161</v>
      </c>
      <c r="H223" s="8">
        <v>162</v>
      </c>
      <c r="I223" s="8">
        <v>158</v>
      </c>
      <c r="J223" s="8">
        <v>167</v>
      </c>
      <c r="K223" s="20">
        <v>170</v>
      </c>
      <c r="L223" s="20">
        <v>162</v>
      </c>
      <c r="M223" s="8">
        <v>152</v>
      </c>
      <c r="N223" s="20">
        <v>177</v>
      </c>
      <c r="O223" s="68"/>
      <c r="P223" s="69"/>
      <c r="Q223" s="69"/>
    </row>
    <row r="224" spans="2:17" ht="12" customHeight="1" x14ac:dyDescent="0.2">
      <c r="B224" s="17" t="s">
        <v>25</v>
      </c>
      <c r="C224" s="8">
        <v>162</v>
      </c>
      <c r="D224" s="8">
        <v>165</v>
      </c>
      <c r="E224" s="8">
        <v>158</v>
      </c>
      <c r="F224" s="20">
        <v>172</v>
      </c>
      <c r="G224" s="20">
        <v>165</v>
      </c>
      <c r="H224" s="8">
        <v>165</v>
      </c>
      <c r="I224" s="8">
        <v>161</v>
      </c>
      <c r="J224" s="8">
        <v>165</v>
      </c>
      <c r="K224" s="20">
        <v>152</v>
      </c>
      <c r="L224" s="20">
        <v>168</v>
      </c>
      <c r="M224" s="8">
        <v>152</v>
      </c>
      <c r="N224" s="20">
        <v>177</v>
      </c>
      <c r="O224" s="68"/>
      <c r="P224" s="69"/>
      <c r="Q224" s="69"/>
    </row>
    <row r="225" spans="2:17" ht="12" customHeight="1" x14ac:dyDescent="0.2">
      <c r="B225" s="17" t="s">
        <v>28</v>
      </c>
      <c r="C225" s="8">
        <v>160</v>
      </c>
      <c r="D225" s="8">
        <v>170</v>
      </c>
      <c r="E225" s="8">
        <v>172</v>
      </c>
      <c r="F225" s="20">
        <v>163</v>
      </c>
      <c r="G225" s="20">
        <v>160</v>
      </c>
      <c r="H225" s="8">
        <v>158</v>
      </c>
      <c r="I225" s="8">
        <v>161</v>
      </c>
      <c r="J225" s="8">
        <v>166</v>
      </c>
      <c r="K225" s="20">
        <v>161</v>
      </c>
      <c r="L225" s="20">
        <v>164</v>
      </c>
      <c r="M225" s="8">
        <v>152</v>
      </c>
      <c r="N225" s="20">
        <v>177</v>
      </c>
      <c r="O225" s="68"/>
      <c r="P225" s="69"/>
      <c r="Q225" s="69"/>
    </row>
    <row r="226" spans="2:17" ht="12" customHeight="1" x14ac:dyDescent="0.2">
      <c r="B226" s="17" t="s">
        <v>29</v>
      </c>
      <c r="C226" s="8">
        <v>168</v>
      </c>
      <c r="D226" s="8">
        <v>166</v>
      </c>
      <c r="E226" s="8">
        <v>170</v>
      </c>
      <c r="F226" s="20">
        <v>170</v>
      </c>
      <c r="G226" s="20">
        <v>165</v>
      </c>
      <c r="H226" s="8">
        <v>165</v>
      </c>
      <c r="I226" s="8">
        <v>165</v>
      </c>
      <c r="J226" s="8">
        <v>166</v>
      </c>
      <c r="K226" s="20">
        <v>171</v>
      </c>
      <c r="L226" s="20">
        <v>167</v>
      </c>
      <c r="M226" s="8">
        <v>152</v>
      </c>
      <c r="N226" s="20">
        <v>177</v>
      </c>
      <c r="O226" s="68"/>
      <c r="P226" s="69"/>
      <c r="Q226" s="69"/>
    </row>
    <row r="227" spans="2:17" ht="12" customHeight="1" x14ac:dyDescent="0.2">
      <c r="B227" s="17" t="s">
        <v>30</v>
      </c>
      <c r="C227" s="8">
        <v>163</v>
      </c>
      <c r="D227" s="8">
        <v>164</v>
      </c>
      <c r="E227" s="8">
        <v>161</v>
      </c>
      <c r="F227" s="20">
        <v>169</v>
      </c>
      <c r="G227" s="20">
        <v>165</v>
      </c>
      <c r="H227" s="8">
        <v>161</v>
      </c>
      <c r="I227" s="8">
        <v>164</v>
      </c>
      <c r="J227" s="8">
        <v>166</v>
      </c>
      <c r="K227" s="20">
        <v>160</v>
      </c>
      <c r="L227" s="20">
        <v>166</v>
      </c>
      <c r="M227" s="8">
        <v>152</v>
      </c>
      <c r="N227" s="20">
        <v>177</v>
      </c>
      <c r="O227" s="68"/>
      <c r="P227" s="69"/>
      <c r="Q227" s="69"/>
    </row>
    <row r="228" spans="2:17" ht="12" customHeight="1" x14ac:dyDescent="0.2">
      <c r="B228" s="17" t="s">
        <v>31</v>
      </c>
      <c r="C228" s="8">
        <v>167</v>
      </c>
      <c r="D228" s="8">
        <v>161</v>
      </c>
      <c r="E228" s="8">
        <v>165</v>
      </c>
      <c r="F228" s="20">
        <v>166</v>
      </c>
      <c r="G228" s="20">
        <v>162</v>
      </c>
      <c r="H228" s="8">
        <v>166</v>
      </c>
      <c r="I228" s="8">
        <v>161</v>
      </c>
      <c r="J228" s="8">
        <v>169</v>
      </c>
      <c r="K228" s="20">
        <v>165</v>
      </c>
      <c r="L228" s="20">
        <v>162</v>
      </c>
      <c r="M228" s="8">
        <v>152</v>
      </c>
      <c r="N228" s="20">
        <v>177</v>
      </c>
      <c r="O228" s="68"/>
      <c r="P228" s="69"/>
      <c r="Q228" s="69"/>
    </row>
    <row r="229" spans="2:17" ht="12" customHeight="1" x14ac:dyDescent="0.2">
      <c r="B229" s="17" t="s">
        <v>32</v>
      </c>
      <c r="C229" s="8">
        <v>164</v>
      </c>
      <c r="D229" s="8">
        <v>166</v>
      </c>
      <c r="E229" s="8">
        <v>171</v>
      </c>
      <c r="F229" s="20">
        <v>167</v>
      </c>
      <c r="G229" s="20">
        <v>153</v>
      </c>
      <c r="H229" s="8">
        <v>160</v>
      </c>
      <c r="I229" s="8">
        <v>162</v>
      </c>
      <c r="J229" s="8">
        <v>168</v>
      </c>
      <c r="K229" s="20">
        <v>162</v>
      </c>
      <c r="L229" s="20">
        <v>161</v>
      </c>
      <c r="M229" s="8">
        <v>152</v>
      </c>
      <c r="N229" s="20">
        <v>177</v>
      </c>
      <c r="O229" s="68"/>
      <c r="P229" s="69"/>
      <c r="Q229" s="69"/>
    </row>
    <row r="230" spans="2:17" ht="12" customHeight="1" x14ac:dyDescent="0.2">
      <c r="B230" s="17" t="s">
        <v>33</v>
      </c>
      <c r="C230" s="8">
        <v>164</v>
      </c>
      <c r="D230" s="8">
        <v>163</v>
      </c>
      <c r="E230" s="8">
        <v>165</v>
      </c>
      <c r="F230" s="20">
        <v>165</v>
      </c>
      <c r="G230" s="20">
        <v>166</v>
      </c>
      <c r="H230" s="8">
        <v>162</v>
      </c>
      <c r="I230" s="8">
        <v>164</v>
      </c>
      <c r="J230" s="8">
        <v>172</v>
      </c>
      <c r="K230" s="20">
        <v>164</v>
      </c>
      <c r="L230" s="20">
        <v>160</v>
      </c>
      <c r="M230" s="8">
        <v>152</v>
      </c>
      <c r="N230" s="20">
        <v>177</v>
      </c>
      <c r="O230" s="68"/>
      <c r="P230" s="69"/>
      <c r="Q230" s="69"/>
    </row>
    <row r="231" spans="2:17" ht="12" customHeight="1" x14ac:dyDescent="0.2">
      <c r="B231" s="17" t="s">
        <v>34</v>
      </c>
      <c r="C231" s="8">
        <v>169</v>
      </c>
      <c r="D231" s="8">
        <v>167</v>
      </c>
      <c r="E231" s="8">
        <v>171</v>
      </c>
      <c r="F231" s="20">
        <v>166</v>
      </c>
      <c r="G231" s="20">
        <v>162</v>
      </c>
      <c r="H231" s="8">
        <v>164</v>
      </c>
      <c r="I231" s="8">
        <v>160</v>
      </c>
      <c r="J231" s="8">
        <v>163</v>
      </c>
      <c r="K231" s="20">
        <v>156</v>
      </c>
      <c r="L231" s="20">
        <v>162</v>
      </c>
      <c r="M231" s="8">
        <v>152</v>
      </c>
      <c r="N231" s="20">
        <v>177</v>
      </c>
      <c r="O231" s="68"/>
      <c r="P231" s="69"/>
      <c r="Q231" s="69"/>
    </row>
    <row r="232" spans="2:17" ht="12" customHeight="1" x14ac:dyDescent="0.2">
      <c r="B232" s="17" t="s">
        <v>35</v>
      </c>
      <c r="C232" s="8">
        <v>162</v>
      </c>
      <c r="D232" s="8">
        <v>155</v>
      </c>
      <c r="E232" s="8">
        <v>156</v>
      </c>
      <c r="F232" s="20">
        <v>170</v>
      </c>
      <c r="G232" s="20">
        <v>170</v>
      </c>
      <c r="H232" s="8">
        <v>157</v>
      </c>
      <c r="I232" s="8">
        <v>162</v>
      </c>
      <c r="J232" s="8">
        <v>162</v>
      </c>
      <c r="K232" s="20">
        <v>166</v>
      </c>
      <c r="L232" s="20">
        <v>166</v>
      </c>
      <c r="M232" s="8">
        <v>152</v>
      </c>
      <c r="N232" s="20">
        <v>177</v>
      </c>
      <c r="O232" s="68"/>
      <c r="P232" s="69"/>
      <c r="Q232" s="69"/>
    </row>
    <row r="233" spans="2:17" ht="12" customHeight="1" x14ac:dyDescent="0.2">
      <c r="B233" s="17" t="s">
        <v>36</v>
      </c>
      <c r="C233" s="8">
        <v>166</v>
      </c>
      <c r="D233" s="8">
        <v>164</v>
      </c>
      <c r="E233" s="8">
        <v>164</v>
      </c>
      <c r="F233" s="20">
        <v>158</v>
      </c>
      <c r="G233" s="20">
        <v>164</v>
      </c>
      <c r="H233" s="8">
        <v>160</v>
      </c>
      <c r="I233" s="8">
        <v>157</v>
      </c>
      <c r="J233" s="8">
        <v>164</v>
      </c>
      <c r="K233" s="20">
        <v>163</v>
      </c>
      <c r="L233" s="20">
        <v>165</v>
      </c>
      <c r="M233" s="8">
        <v>152</v>
      </c>
      <c r="N233" s="20">
        <v>177</v>
      </c>
      <c r="O233" s="68"/>
      <c r="P233" s="69"/>
      <c r="Q233" s="69"/>
    </row>
    <row r="234" spans="2:17" ht="12" customHeight="1" x14ac:dyDescent="0.2">
      <c r="B234" s="60" t="s">
        <v>37</v>
      </c>
      <c r="C234" s="54">
        <v>167</v>
      </c>
      <c r="D234" s="54">
        <v>162</v>
      </c>
      <c r="E234" s="8">
        <v>170</v>
      </c>
      <c r="F234" s="20">
        <v>165</v>
      </c>
      <c r="G234" s="20">
        <v>162</v>
      </c>
      <c r="H234" s="8">
        <v>162</v>
      </c>
      <c r="I234" s="8">
        <v>170</v>
      </c>
      <c r="J234" s="8">
        <v>166</v>
      </c>
      <c r="K234" s="20">
        <v>172</v>
      </c>
      <c r="L234" s="20">
        <v>160</v>
      </c>
      <c r="M234" s="8">
        <v>152</v>
      </c>
      <c r="N234" s="20">
        <v>177</v>
      </c>
      <c r="O234" s="68"/>
      <c r="P234" s="69"/>
      <c r="Q234" s="69"/>
    </row>
    <row r="235" spans="2:17" ht="12" customHeight="1" x14ac:dyDescent="0.2">
      <c r="B235" s="17" t="s">
        <v>3</v>
      </c>
      <c r="C235" s="74">
        <f t="shared" ref="C235:L235" si="4">AVERAGE(C215:C234)</f>
        <v>164.05</v>
      </c>
      <c r="D235" s="74">
        <f t="shared" si="4"/>
        <v>164.35</v>
      </c>
      <c r="E235" s="74">
        <f t="shared" si="4"/>
        <v>165.85</v>
      </c>
      <c r="F235" s="74">
        <f t="shared" si="4"/>
        <v>166.2</v>
      </c>
      <c r="G235" s="74">
        <f t="shared" si="4"/>
        <v>163.44999999999999</v>
      </c>
      <c r="H235" s="74">
        <f t="shared" si="4"/>
        <v>161.6</v>
      </c>
      <c r="I235" s="74">
        <f t="shared" si="4"/>
        <v>161.69999999999999</v>
      </c>
      <c r="J235" s="74">
        <f t="shared" si="4"/>
        <v>166.5</v>
      </c>
      <c r="K235" s="74">
        <f t="shared" si="4"/>
        <v>162.69999999999999</v>
      </c>
      <c r="L235" s="74">
        <f t="shared" si="4"/>
        <v>163.80000000000001</v>
      </c>
      <c r="M235" s="68"/>
      <c r="N235" s="69"/>
      <c r="O235" s="68"/>
      <c r="P235" s="69"/>
      <c r="Q235" s="69"/>
    </row>
    <row r="236" spans="2:17" ht="12" customHeight="1" x14ac:dyDescent="0.2"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68"/>
      <c r="N236" s="69"/>
      <c r="O236" s="68"/>
      <c r="P236" s="69"/>
      <c r="Q236" s="69"/>
    </row>
    <row r="237" spans="2:17" ht="12" customHeight="1" x14ac:dyDescent="0.2"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68"/>
      <c r="N237" s="69"/>
      <c r="O237" s="68"/>
      <c r="P237" s="69"/>
      <c r="Q237" s="69"/>
    </row>
    <row r="238" spans="2:17" ht="12" customHeight="1" x14ac:dyDescent="0.2">
      <c r="B238" s="70" t="s">
        <v>112</v>
      </c>
      <c r="C238" s="27"/>
      <c r="D238" s="27"/>
      <c r="E238" s="27"/>
      <c r="F238" s="27"/>
      <c r="G238" s="27"/>
      <c r="H238" s="27"/>
      <c r="P238" s="69"/>
      <c r="Q238" s="69"/>
    </row>
    <row r="239" spans="2:17" ht="12" customHeight="1" x14ac:dyDescent="0.2">
      <c r="B239" s="129" t="s">
        <v>0</v>
      </c>
      <c r="C239" s="132" t="s">
        <v>26</v>
      </c>
      <c r="D239" s="132"/>
      <c r="E239" s="132"/>
      <c r="F239" s="132"/>
      <c r="G239" s="132"/>
      <c r="H239" s="132"/>
      <c r="I239" s="132"/>
      <c r="J239" s="132"/>
      <c r="K239" s="132"/>
      <c r="L239" s="132"/>
      <c r="M239" s="27"/>
      <c r="N239" s="27"/>
      <c r="P239" s="69"/>
      <c r="Q239" s="69"/>
    </row>
    <row r="240" spans="2:17" ht="12" customHeight="1" x14ac:dyDescent="0.2">
      <c r="B240" s="130"/>
      <c r="C240" s="57" t="s">
        <v>27</v>
      </c>
      <c r="D240" s="56" t="s">
        <v>38</v>
      </c>
      <c r="E240" s="56" t="s">
        <v>39</v>
      </c>
      <c r="F240" s="56" t="s">
        <v>40</v>
      </c>
      <c r="G240" s="56" t="s">
        <v>41</v>
      </c>
      <c r="H240" s="55" t="s">
        <v>42</v>
      </c>
      <c r="I240" s="55" t="s">
        <v>43</v>
      </c>
      <c r="J240" s="56" t="s">
        <v>44</v>
      </c>
      <c r="K240" s="56" t="s">
        <v>45</v>
      </c>
      <c r="L240" s="56" t="s">
        <v>46</v>
      </c>
      <c r="M240" s="56" t="s">
        <v>4</v>
      </c>
      <c r="N240" s="56" t="s">
        <v>5</v>
      </c>
      <c r="O240" s="45"/>
      <c r="P240" s="69"/>
      <c r="Q240" s="69"/>
    </row>
    <row r="241" spans="2:17" ht="12" customHeight="1" x14ac:dyDescent="0.2">
      <c r="B241" s="17" t="s">
        <v>1</v>
      </c>
      <c r="C241" s="8">
        <v>161</v>
      </c>
      <c r="D241" s="8">
        <v>171</v>
      </c>
      <c r="E241" s="8">
        <v>162</v>
      </c>
      <c r="F241" s="20">
        <v>161</v>
      </c>
      <c r="G241" s="20">
        <v>162</v>
      </c>
      <c r="H241" s="8">
        <v>166</v>
      </c>
      <c r="I241" s="8">
        <v>163</v>
      </c>
      <c r="J241" s="8">
        <v>161</v>
      </c>
      <c r="K241" s="20">
        <v>174</v>
      </c>
      <c r="L241" s="20">
        <v>157</v>
      </c>
      <c r="M241" s="8">
        <v>152</v>
      </c>
      <c r="N241" s="20">
        <v>177</v>
      </c>
      <c r="O241" s="67"/>
      <c r="P241" s="69"/>
      <c r="Q241" s="69"/>
    </row>
    <row r="242" spans="2:17" ht="12" customHeight="1" x14ac:dyDescent="0.2">
      <c r="B242" s="59" t="s">
        <v>2</v>
      </c>
      <c r="C242" s="8">
        <v>164</v>
      </c>
      <c r="D242" s="8">
        <v>170</v>
      </c>
      <c r="E242" s="8">
        <v>165</v>
      </c>
      <c r="F242" s="20">
        <v>166</v>
      </c>
      <c r="G242" s="20">
        <v>159</v>
      </c>
      <c r="H242" s="8">
        <v>161</v>
      </c>
      <c r="I242" s="8">
        <v>161</v>
      </c>
      <c r="J242" s="8">
        <v>163</v>
      </c>
      <c r="K242" s="20">
        <v>175</v>
      </c>
      <c r="L242" s="20">
        <v>163</v>
      </c>
      <c r="M242" s="8">
        <v>152</v>
      </c>
      <c r="N242" s="20">
        <v>177</v>
      </c>
      <c r="O242" s="68"/>
      <c r="P242" s="69"/>
      <c r="Q242" s="69"/>
    </row>
    <row r="243" spans="2:17" ht="12" customHeight="1" x14ac:dyDescent="0.2">
      <c r="B243" s="17" t="s">
        <v>18</v>
      </c>
      <c r="C243" s="8">
        <v>163</v>
      </c>
      <c r="D243" s="8">
        <v>165</v>
      </c>
      <c r="E243" s="8">
        <v>160</v>
      </c>
      <c r="F243" s="20">
        <v>159</v>
      </c>
      <c r="G243" s="20">
        <v>156</v>
      </c>
      <c r="H243" s="8">
        <v>163</v>
      </c>
      <c r="I243" s="8">
        <v>166</v>
      </c>
      <c r="J243" s="8">
        <v>167</v>
      </c>
      <c r="K243" s="20">
        <v>166</v>
      </c>
      <c r="L243" s="20">
        <v>168</v>
      </c>
      <c r="M243" s="8">
        <v>152</v>
      </c>
      <c r="N243" s="20">
        <v>177</v>
      </c>
      <c r="O243" s="68"/>
      <c r="P243" s="69"/>
      <c r="Q243" s="69"/>
    </row>
    <row r="244" spans="2:17" ht="12" customHeight="1" x14ac:dyDescent="0.2">
      <c r="B244" s="17" t="s">
        <v>19</v>
      </c>
      <c r="C244" s="8">
        <v>162</v>
      </c>
      <c r="D244" s="8">
        <v>169</v>
      </c>
      <c r="E244" s="8">
        <v>165</v>
      </c>
      <c r="F244" s="20">
        <v>160</v>
      </c>
      <c r="G244" s="20">
        <v>171</v>
      </c>
      <c r="H244" s="8">
        <v>167</v>
      </c>
      <c r="I244" s="8">
        <v>155</v>
      </c>
      <c r="J244" s="8">
        <v>164</v>
      </c>
      <c r="K244" s="20">
        <v>163</v>
      </c>
      <c r="L244" s="20">
        <v>158</v>
      </c>
      <c r="M244" s="8">
        <v>152</v>
      </c>
      <c r="N244" s="20">
        <v>177</v>
      </c>
      <c r="O244" s="68"/>
      <c r="P244" s="69"/>
      <c r="Q244" s="69"/>
    </row>
    <row r="245" spans="2:17" ht="12" customHeight="1" x14ac:dyDescent="0.2">
      <c r="B245" s="17" t="s">
        <v>20</v>
      </c>
      <c r="C245" s="8">
        <v>159</v>
      </c>
      <c r="D245" s="8">
        <v>171</v>
      </c>
      <c r="E245" s="8">
        <v>162</v>
      </c>
      <c r="F245" s="20">
        <v>161</v>
      </c>
      <c r="G245" s="20">
        <v>152</v>
      </c>
      <c r="H245" s="8">
        <v>158</v>
      </c>
      <c r="I245" s="8">
        <v>162</v>
      </c>
      <c r="J245" s="8">
        <v>169</v>
      </c>
      <c r="K245" s="20">
        <v>171</v>
      </c>
      <c r="L245" s="20">
        <v>173</v>
      </c>
      <c r="M245" s="8">
        <v>152</v>
      </c>
      <c r="N245" s="20">
        <v>177</v>
      </c>
      <c r="O245" s="68"/>
      <c r="P245" s="69"/>
      <c r="Q245" s="69"/>
    </row>
    <row r="246" spans="2:17" ht="12" customHeight="1" x14ac:dyDescent="0.2">
      <c r="B246" s="17" t="s">
        <v>21</v>
      </c>
      <c r="C246" s="8">
        <v>170</v>
      </c>
      <c r="D246" s="8">
        <v>170</v>
      </c>
      <c r="E246" s="8">
        <v>160</v>
      </c>
      <c r="F246" s="20">
        <v>166</v>
      </c>
      <c r="G246" s="20">
        <v>152</v>
      </c>
      <c r="H246" s="8">
        <v>162</v>
      </c>
      <c r="I246" s="8">
        <v>163</v>
      </c>
      <c r="J246" s="8">
        <v>161</v>
      </c>
      <c r="K246" s="20">
        <v>164</v>
      </c>
      <c r="L246" s="20">
        <v>164</v>
      </c>
      <c r="M246" s="8">
        <v>152</v>
      </c>
      <c r="N246" s="20">
        <v>177</v>
      </c>
      <c r="O246" s="68"/>
      <c r="P246" s="69"/>
      <c r="Q246" s="69"/>
    </row>
    <row r="247" spans="2:17" ht="12" customHeight="1" x14ac:dyDescent="0.2">
      <c r="B247" s="17" t="s">
        <v>22</v>
      </c>
      <c r="C247" s="8">
        <v>174</v>
      </c>
      <c r="D247" s="8">
        <v>159</v>
      </c>
      <c r="E247" s="8">
        <v>160</v>
      </c>
      <c r="F247" s="20">
        <v>160</v>
      </c>
      <c r="G247" s="20">
        <v>170</v>
      </c>
      <c r="H247" s="8">
        <v>165</v>
      </c>
      <c r="I247" s="8">
        <v>160</v>
      </c>
      <c r="J247" s="8">
        <v>167</v>
      </c>
      <c r="K247" s="20">
        <v>171</v>
      </c>
      <c r="L247" s="20">
        <v>158</v>
      </c>
      <c r="M247" s="8">
        <v>152</v>
      </c>
      <c r="N247" s="20">
        <v>177</v>
      </c>
      <c r="O247" s="68"/>
      <c r="P247" s="69"/>
      <c r="Q247" s="69"/>
    </row>
    <row r="248" spans="2:17" ht="12" customHeight="1" x14ac:dyDescent="0.2">
      <c r="B248" s="17" t="s">
        <v>23</v>
      </c>
      <c r="C248" s="8">
        <v>160</v>
      </c>
      <c r="D248" s="8">
        <v>154</v>
      </c>
      <c r="E248" s="8">
        <v>161</v>
      </c>
      <c r="F248" s="20">
        <v>162</v>
      </c>
      <c r="G248" s="20">
        <v>155</v>
      </c>
      <c r="H248" s="8">
        <v>166</v>
      </c>
      <c r="I248" s="8">
        <v>165</v>
      </c>
      <c r="J248" s="8">
        <v>162</v>
      </c>
      <c r="K248" s="20">
        <v>168</v>
      </c>
      <c r="L248" s="20">
        <v>164</v>
      </c>
      <c r="M248" s="8">
        <v>152</v>
      </c>
      <c r="N248" s="20">
        <v>177</v>
      </c>
      <c r="O248" s="68"/>
      <c r="P248" s="69"/>
      <c r="Q248" s="69"/>
    </row>
    <row r="249" spans="2:17" ht="12" customHeight="1" x14ac:dyDescent="0.2">
      <c r="B249" s="17" t="s">
        <v>24</v>
      </c>
      <c r="C249" s="8">
        <v>165</v>
      </c>
      <c r="D249" s="8">
        <v>160</v>
      </c>
      <c r="E249" s="8">
        <v>165</v>
      </c>
      <c r="F249" s="20">
        <v>158</v>
      </c>
      <c r="G249" s="20">
        <v>156</v>
      </c>
      <c r="H249" s="8">
        <v>162</v>
      </c>
      <c r="I249" s="8">
        <v>164</v>
      </c>
      <c r="J249" s="8">
        <v>164</v>
      </c>
      <c r="K249" s="20">
        <v>163</v>
      </c>
      <c r="L249" s="20">
        <v>158</v>
      </c>
      <c r="M249" s="8">
        <v>152</v>
      </c>
      <c r="N249" s="20">
        <v>177</v>
      </c>
      <c r="O249" s="68"/>
      <c r="P249" s="69"/>
      <c r="Q249" s="69"/>
    </row>
    <row r="250" spans="2:17" ht="12" customHeight="1" x14ac:dyDescent="0.2">
      <c r="B250" s="17" t="s">
        <v>25</v>
      </c>
      <c r="C250" s="8">
        <v>161</v>
      </c>
      <c r="D250" s="8">
        <v>165</v>
      </c>
      <c r="E250" s="8">
        <v>161</v>
      </c>
      <c r="F250" s="20">
        <v>158</v>
      </c>
      <c r="G250" s="20">
        <v>157</v>
      </c>
      <c r="H250" s="8">
        <v>165</v>
      </c>
      <c r="I250" s="8">
        <v>161</v>
      </c>
      <c r="J250" s="8">
        <v>162</v>
      </c>
      <c r="K250" s="20">
        <v>172</v>
      </c>
      <c r="L250" s="20">
        <v>161</v>
      </c>
      <c r="M250" s="8">
        <v>152</v>
      </c>
      <c r="N250" s="20">
        <v>177</v>
      </c>
      <c r="O250" s="68"/>
      <c r="P250" s="69"/>
      <c r="Q250" s="69"/>
    </row>
    <row r="251" spans="2:17" ht="12" customHeight="1" x14ac:dyDescent="0.2">
      <c r="B251" s="17" t="s">
        <v>28</v>
      </c>
      <c r="C251" s="8">
        <v>164</v>
      </c>
      <c r="D251" s="8">
        <v>160</v>
      </c>
      <c r="E251" s="8">
        <v>164</v>
      </c>
      <c r="F251" s="20">
        <v>165</v>
      </c>
      <c r="G251" s="20">
        <v>160</v>
      </c>
      <c r="H251" s="8">
        <v>162</v>
      </c>
      <c r="I251" s="8">
        <v>164</v>
      </c>
      <c r="J251" s="8">
        <v>160</v>
      </c>
      <c r="K251" s="20">
        <v>167</v>
      </c>
      <c r="L251" s="20">
        <v>168</v>
      </c>
      <c r="M251" s="8">
        <v>152</v>
      </c>
      <c r="N251" s="20">
        <v>177</v>
      </c>
      <c r="O251" s="68"/>
      <c r="P251" s="69"/>
      <c r="Q251" s="69"/>
    </row>
    <row r="252" spans="2:17" ht="12" customHeight="1" x14ac:dyDescent="0.2">
      <c r="B252" s="17" t="s">
        <v>29</v>
      </c>
      <c r="C252" s="8">
        <v>171</v>
      </c>
      <c r="D252" s="8">
        <v>166</v>
      </c>
      <c r="E252" s="8">
        <v>164</v>
      </c>
      <c r="F252" s="20">
        <v>160</v>
      </c>
      <c r="G252" s="20">
        <v>162</v>
      </c>
      <c r="H252" s="8">
        <v>168</v>
      </c>
      <c r="I252" s="8">
        <v>157</v>
      </c>
      <c r="J252" s="8">
        <v>162</v>
      </c>
      <c r="K252" s="20">
        <v>167</v>
      </c>
      <c r="L252" s="20">
        <v>167</v>
      </c>
      <c r="M252" s="8">
        <v>152</v>
      </c>
      <c r="N252" s="20">
        <v>177</v>
      </c>
      <c r="O252" s="68"/>
      <c r="P252" s="69"/>
      <c r="Q252" s="69"/>
    </row>
    <row r="253" spans="2:17" ht="12" customHeight="1" x14ac:dyDescent="0.2">
      <c r="B253" s="17" t="s">
        <v>30</v>
      </c>
      <c r="C253" s="8">
        <v>161</v>
      </c>
      <c r="D253" s="8">
        <v>160</v>
      </c>
      <c r="E253" s="8">
        <v>166</v>
      </c>
      <c r="F253" s="20">
        <v>158</v>
      </c>
      <c r="G253" s="20">
        <v>170</v>
      </c>
      <c r="H253" s="8">
        <v>161</v>
      </c>
      <c r="I253" s="8">
        <v>158</v>
      </c>
      <c r="J253" s="8">
        <v>166</v>
      </c>
      <c r="K253" s="20">
        <v>177</v>
      </c>
      <c r="L253" s="20">
        <v>166</v>
      </c>
      <c r="M253" s="8">
        <v>152</v>
      </c>
      <c r="N253" s="20">
        <v>177</v>
      </c>
      <c r="O253" s="68"/>
      <c r="P253" s="69"/>
      <c r="Q253" s="69"/>
    </row>
    <row r="254" spans="2:17" ht="12" customHeight="1" x14ac:dyDescent="0.2">
      <c r="B254" s="17" t="s">
        <v>31</v>
      </c>
      <c r="C254" s="8">
        <v>170</v>
      </c>
      <c r="D254" s="8">
        <v>168</v>
      </c>
      <c r="E254" s="8">
        <v>162</v>
      </c>
      <c r="F254" s="20">
        <v>171</v>
      </c>
      <c r="G254" s="20">
        <v>160</v>
      </c>
      <c r="H254" s="8">
        <v>165</v>
      </c>
      <c r="I254" s="8">
        <v>164</v>
      </c>
      <c r="J254" s="8">
        <v>163</v>
      </c>
      <c r="K254" s="20">
        <v>173</v>
      </c>
      <c r="L254" s="20">
        <v>162</v>
      </c>
      <c r="M254" s="8">
        <v>152</v>
      </c>
      <c r="N254" s="20">
        <v>177</v>
      </c>
      <c r="O254" s="68"/>
      <c r="P254" s="69"/>
      <c r="Q254" s="69"/>
    </row>
    <row r="255" spans="2:17" ht="12" customHeight="1" x14ac:dyDescent="0.2">
      <c r="B255" s="17" t="s">
        <v>32</v>
      </c>
      <c r="C255" s="8">
        <v>165</v>
      </c>
      <c r="D255" s="8">
        <v>155</v>
      </c>
      <c r="E255" s="8">
        <v>163</v>
      </c>
      <c r="F255" s="20">
        <v>155</v>
      </c>
      <c r="G255" s="20">
        <v>159</v>
      </c>
      <c r="H255" s="8">
        <v>166</v>
      </c>
      <c r="I255" s="8">
        <v>155</v>
      </c>
      <c r="J255" s="8">
        <v>165</v>
      </c>
      <c r="K255" s="20">
        <v>165</v>
      </c>
      <c r="L255" s="20">
        <v>160</v>
      </c>
      <c r="M255" s="8">
        <v>152</v>
      </c>
      <c r="N255" s="20">
        <v>177</v>
      </c>
      <c r="O255" s="68"/>
      <c r="P255" s="69"/>
      <c r="Q255" s="69"/>
    </row>
    <row r="256" spans="2:17" ht="12" customHeight="1" x14ac:dyDescent="0.2">
      <c r="B256" s="17" t="s">
        <v>33</v>
      </c>
      <c r="C256" s="8">
        <v>167</v>
      </c>
      <c r="D256" s="8">
        <v>154</v>
      </c>
      <c r="E256" s="8">
        <v>166</v>
      </c>
      <c r="F256" s="20">
        <v>165</v>
      </c>
      <c r="G256" s="20">
        <v>169</v>
      </c>
      <c r="H256" s="8">
        <v>161</v>
      </c>
      <c r="I256" s="8">
        <v>167</v>
      </c>
      <c r="J256" s="8">
        <v>155</v>
      </c>
      <c r="K256" s="20">
        <v>167</v>
      </c>
      <c r="L256" s="20">
        <v>161</v>
      </c>
      <c r="M256" s="8">
        <v>152</v>
      </c>
      <c r="N256" s="20">
        <v>177</v>
      </c>
      <c r="O256" s="68"/>
      <c r="P256" s="69"/>
      <c r="Q256" s="69"/>
    </row>
    <row r="257" spans="2:17" ht="12" customHeight="1" x14ac:dyDescent="0.2">
      <c r="B257" s="17" t="s">
        <v>34</v>
      </c>
      <c r="C257" s="8">
        <v>163</v>
      </c>
      <c r="D257" s="8">
        <v>152</v>
      </c>
      <c r="E257" s="8">
        <v>165</v>
      </c>
      <c r="F257" s="20">
        <v>160</v>
      </c>
      <c r="G257" s="20">
        <v>164</v>
      </c>
      <c r="H257" s="8">
        <v>163</v>
      </c>
      <c r="I257" s="8">
        <v>165</v>
      </c>
      <c r="J257" s="8">
        <v>161</v>
      </c>
      <c r="K257" s="20">
        <v>169</v>
      </c>
      <c r="L257" s="20">
        <v>169</v>
      </c>
      <c r="M257" s="8">
        <v>152</v>
      </c>
      <c r="N257" s="20">
        <v>177</v>
      </c>
      <c r="O257" s="68"/>
      <c r="P257" s="69"/>
      <c r="Q257" s="69"/>
    </row>
    <row r="258" spans="2:17" ht="12" customHeight="1" x14ac:dyDescent="0.2">
      <c r="B258" s="17" t="s">
        <v>35</v>
      </c>
      <c r="C258" s="8">
        <v>160</v>
      </c>
      <c r="D258" s="8">
        <v>165</v>
      </c>
      <c r="E258" s="8">
        <v>164</v>
      </c>
      <c r="F258" s="20">
        <v>166</v>
      </c>
      <c r="G258" s="20">
        <v>161</v>
      </c>
      <c r="H258" s="8">
        <v>162</v>
      </c>
      <c r="I258" s="8">
        <v>159</v>
      </c>
      <c r="J258" s="8">
        <v>169</v>
      </c>
      <c r="K258" s="20">
        <v>164</v>
      </c>
      <c r="L258" s="20">
        <v>165</v>
      </c>
      <c r="M258" s="8">
        <v>152</v>
      </c>
      <c r="N258" s="20">
        <v>177</v>
      </c>
      <c r="O258" s="68"/>
      <c r="P258" s="69"/>
      <c r="Q258" s="69"/>
    </row>
    <row r="259" spans="2:17" ht="12" customHeight="1" x14ac:dyDescent="0.2">
      <c r="B259" s="17" t="s">
        <v>36</v>
      </c>
      <c r="C259" s="8">
        <v>168</v>
      </c>
      <c r="D259" s="8">
        <v>167</v>
      </c>
      <c r="E259" s="8">
        <v>166</v>
      </c>
      <c r="F259" s="20">
        <v>166</v>
      </c>
      <c r="G259" s="20">
        <v>167</v>
      </c>
      <c r="H259" s="8">
        <v>166</v>
      </c>
      <c r="I259" s="8">
        <v>157</v>
      </c>
      <c r="J259" s="8">
        <v>170</v>
      </c>
      <c r="K259" s="20">
        <v>168</v>
      </c>
      <c r="L259" s="20">
        <v>159</v>
      </c>
      <c r="M259" s="8">
        <v>152</v>
      </c>
      <c r="N259" s="20">
        <v>177</v>
      </c>
      <c r="O259" s="68"/>
      <c r="P259" s="69"/>
      <c r="Q259" s="69"/>
    </row>
    <row r="260" spans="2:17" ht="12" customHeight="1" x14ac:dyDescent="0.2">
      <c r="B260" s="60" t="s">
        <v>37</v>
      </c>
      <c r="C260" s="54">
        <v>162</v>
      </c>
      <c r="D260" s="54">
        <v>162</v>
      </c>
      <c r="E260" s="8">
        <v>170</v>
      </c>
      <c r="F260" s="20">
        <v>166</v>
      </c>
      <c r="G260" s="20">
        <v>164</v>
      </c>
      <c r="H260" s="8">
        <v>158</v>
      </c>
      <c r="I260" s="8">
        <v>168</v>
      </c>
      <c r="J260" s="8">
        <v>167</v>
      </c>
      <c r="K260" s="20">
        <v>174</v>
      </c>
      <c r="L260" s="20">
        <v>165</v>
      </c>
      <c r="M260" s="8">
        <v>152</v>
      </c>
      <c r="N260" s="20">
        <v>177</v>
      </c>
      <c r="O260" s="68"/>
      <c r="P260" s="69"/>
      <c r="Q260" s="69"/>
    </row>
    <row r="261" spans="2:17" ht="12" customHeight="1" x14ac:dyDescent="0.2">
      <c r="B261" s="17" t="s">
        <v>3</v>
      </c>
      <c r="C261" s="74">
        <f t="shared" ref="C261:L261" si="5">AVERAGE(C241:C260)</f>
        <v>164.5</v>
      </c>
      <c r="D261" s="74">
        <f t="shared" si="5"/>
        <v>163.15</v>
      </c>
      <c r="E261" s="74">
        <f t="shared" si="5"/>
        <v>163.55000000000001</v>
      </c>
      <c r="F261" s="74">
        <f t="shared" si="5"/>
        <v>162.15</v>
      </c>
      <c r="G261" s="74">
        <f t="shared" si="5"/>
        <v>161.30000000000001</v>
      </c>
      <c r="H261" s="74">
        <f t="shared" si="5"/>
        <v>163.35</v>
      </c>
      <c r="I261" s="74">
        <f t="shared" si="5"/>
        <v>161.69999999999999</v>
      </c>
      <c r="J261" s="74">
        <f t="shared" si="5"/>
        <v>163.9</v>
      </c>
      <c r="K261" s="74">
        <f t="shared" si="5"/>
        <v>168.9</v>
      </c>
      <c r="L261" s="74">
        <f t="shared" si="5"/>
        <v>163.30000000000001</v>
      </c>
      <c r="M261" s="68"/>
      <c r="N261" s="69"/>
      <c r="O261" s="68"/>
      <c r="P261" s="69"/>
      <c r="Q261" s="69"/>
    </row>
    <row r="262" spans="2:17" ht="12" customHeight="1" x14ac:dyDescent="0.2"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68"/>
      <c r="N262" s="69"/>
      <c r="O262" s="68"/>
      <c r="P262" s="69"/>
      <c r="Q262" s="69"/>
    </row>
    <row r="263" spans="2:17" ht="12" customHeight="1" x14ac:dyDescent="0.2">
      <c r="B263" s="70" t="s">
        <v>113</v>
      </c>
      <c r="C263" s="27"/>
      <c r="D263" s="27"/>
      <c r="E263" s="27"/>
      <c r="F263" s="27"/>
      <c r="G263" s="27"/>
      <c r="H263" s="27"/>
      <c r="P263" s="69"/>
      <c r="Q263" s="69"/>
    </row>
    <row r="264" spans="2:17" ht="12" customHeight="1" x14ac:dyDescent="0.2">
      <c r="B264" s="129" t="s">
        <v>0</v>
      </c>
      <c r="C264" s="132" t="s">
        <v>26</v>
      </c>
      <c r="D264" s="132"/>
      <c r="E264" s="132"/>
      <c r="F264" s="132"/>
      <c r="G264" s="132"/>
      <c r="H264" s="132"/>
      <c r="I264" s="132"/>
      <c r="J264" s="132"/>
      <c r="K264" s="132"/>
      <c r="L264" s="132"/>
      <c r="M264" s="27"/>
      <c r="N264" s="27"/>
      <c r="P264" s="69"/>
      <c r="Q264" s="69"/>
    </row>
    <row r="265" spans="2:17" ht="12" customHeight="1" x14ac:dyDescent="0.2">
      <c r="B265" s="130"/>
      <c r="C265" s="57" t="s">
        <v>27</v>
      </c>
      <c r="D265" s="56" t="s">
        <v>38</v>
      </c>
      <c r="E265" s="56" t="s">
        <v>39</v>
      </c>
      <c r="F265" s="56" t="s">
        <v>40</v>
      </c>
      <c r="G265" s="56" t="s">
        <v>41</v>
      </c>
      <c r="H265" s="55" t="s">
        <v>42</v>
      </c>
      <c r="I265" s="55" t="s">
        <v>43</v>
      </c>
      <c r="J265" s="56" t="s">
        <v>44</v>
      </c>
      <c r="K265" s="56" t="s">
        <v>45</v>
      </c>
      <c r="L265" s="56" t="s">
        <v>46</v>
      </c>
      <c r="M265" s="56" t="s">
        <v>4</v>
      </c>
      <c r="N265" s="56" t="s">
        <v>5</v>
      </c>
      <c r="O265" s="45"/>
      <c r="P265" s="69"/>
      <c r="Q265" s="69"/>
    </row>
    <row r="266" spans="2:17" ht="12" customHeight="1" x14ac:dyDescent="0.2">
      <c r="B266" s="17" t="s">
        <v>1</v>
      </c>
      <c r="C266" s="8">
        <v>161</v>
      </c>
      <c r="D266" s="8">
        <v>169</v>
      </c>
      <c r="E266" s="8">
        <v>161</v>
      </c>
      <c r="F266" s="20">
        <v>164</v>
      </c>
      <c r="G266" s="20">
        <v>169</v>
      </c>
      <c r="H266" s="20">
        <v>164</v>
      </c>
      <c r="I266" s="8">
        <v>163</v>
      </c>
      <c r="J266" s="8">
        <v>157</v>
      </c>
      <c r="K266" s="8">
        <v>160</v>
      </c>
      <c r="L266" s="20">
        <v>164</v>
      </c>
      <c r="M266" s="8">
        <v>152</v>
      </c>
      <c r="N266" s="20">
        <v>177</v>
      </c>
      <c r="O266" s="67"/>
      <c r="P266" s="69"/>
      <c r="Q266" s="69"/>
    </row>
    <row r="267" spans="2:17" ht="12" customHeight="1" x14ac:dyDescent="0.2">
      <c r="B267" s="59" t="s">
        <v>2</v>
      </c>
      <c r="C267" s="8">
        <v>166</v>
      </c>
      <c r="D267" s="8">
        <v>163</v>
      </c>
      <c r="E267" s="8">
        <v>163</v>
      </c>
      <c r="F267" s="20">
        <v>160</v>
      </c>
      <c r="G267" s="20">
        <v>158</v>
      </c>
      <c r="H267" s="20">
        <v>158</v>
      </c>
      <c r="I267" s="8">
        <v>165</v>
      </c>
      <c r="J267" s="8">
        <v>170</v>
      </c>
      <c r="K267" s="8">
        <v>164</v>
      </c>
      <c r="L267" s="20">
        <v>168</v>
      </c>
      <c r="M267" s="8">
        <v>152</v>
      </c>
      <c r="N267" s="20">
        <v>177</v>
      </c>
      <c r="O267" s="68"/>
      <c r="P267" s="69"/>
      <c r="Q267" s="69"/>
    </row>
    <row r="268" spans="2:17" ht="12" customHeight="1" x14ac:dyDescent="0.2">
      <c r="B268" s="17" t="s">
        <v>18</v>
      </c>
      <c r="C268" s="8">
        <v>163</v>
      </c>
      <c r="D268" s="8">
        <v>161</v>
      </c>
      <c r="E268" s="8">
        <v>175</v>
      </c>
      <c r="F268" s="20">
        <v>166</v>
      </c>
      <c r="G268" s="20">
        <v>165</v>
      </c>
      <c r="H268" s="20">
        <v>157</v>
      </c>
      <c r="I268" s="8">
        <v>164</v>
      </c>
      <c r="J268" s="8">
        <v>167</v>
      </c>
      <c r="K268" s="8">
        <v>162</v>
      </c>
      <c r="L268" s="20">
        <v>158</v>
      </c>
      <c r="M268" s="8">
        <v>152</v>
      </c>
      <c r="N268" s="20">
        <v>177</v>
      </c>
      <c r="O268" s="68"/>
      <c r="P268" s="69"/>
      <c r="Q268" s="69"/>
    </row>
    <row r="269" spans="2:17" ht="12" customHeight="1" x14ac:dyDescent="0.2">
      <c r="B269" s="17" t="s">
        <v>19</v>
      </c>
      <c r="C269" s="8">
        <v>164</v>
      </c>
      <c r="D269" s="8">
        <v>156</v>
      </c>
      <c r="E269" s="8">
        <v>170</v>
      </c>
      <c r="F269" s="20">
        <v>163</v>
      </c>
      <c r="G269" s="20">
        <v>159</v>
      </c>
      <c r="H269" s="20">
        <v>164</v>
      </c>
      <c r="I269" s="8">
        <v>168</v>
      </c>
      <c r="J269" s="8">
        <v>165</v>
      </c>
      <c r="K269" s="8">
        <v>165</v>
      </c>
      <c r="L269" s="20">
        <v>163</v>
      </c>
      <c r="M269" s="8">
        <v>152</v>
      </c>
      <c r="N269" s="20">
        <v>177</v>
      </c>
      <c r="O269" s="68"/>
      <c r="P269" s="69"/>
      <c r="Q269" s="69"/>
    </row>
    <row r="270" spans="2:17" ht="12" customHeight="1" x14ac:dyDescent="0.2">
      <c r="B270" s="17" t="s">
        <v>20</v>
      </c>
      <c r="C270" s="8">
        <v>166</v>
      </c>
      <c r="D270" s="8">
        <v>168</v>
      </c>
      <c r="E270" s="8">
        <v>171</v>
      </c>
      <c r="F270" s="20">
        <v>164</v>
      </c>
      <c r="G270" s="20">
        <v>166</v>
      </c>
      <c r="H270" s="20">
        <v>153</v>
      </c>
      <c r="I270" s="8">
        <v>158</v>
      </c>
      <c r="J270" s="8">
        <v>160</v>
      </c>
      <c r="K270" s="8">
        <v>159</v>
      </c>
      <c r="L270" s="20">
        <v>158</v>
      </c>
      <c r="M270" s="8">
        <v>152</v>
      </c>
      <c r="N270" s="20">
        <v>177</v>
      </c>
      <c r="O270" s="68"/>
      <c r="P270" s="69"/>
      <c r="Q270" s="69"/>
    </row>
    <row r="271" spans="2:17" ht="12" customHeight="1" x14ac:dyDescent="0.2">
      <c r="B271" s="17" t="s">
        <v>21</v>
      </c>
      <c r="C271" s="8">
        <v>154</v>
      </c>
      <c r="D271" s="8">
        <v>157</v>
      </c>
      <c r="E271" s="8">
        <v>169</v>
      </c>
      <c r="F271" s="20">
        <v>158</v>
      </c>
      <c r="G271" s="20">
        <v>158</v>
      </c>
      <c r="H271" s="20">
        <v>170</v>
      </c>
      <c r="I271" s="8">
        <v>169</v>
      </c>
      <c r="J271" s="8">
        <v>165</v>
      </c>
      <c r="K271" s="8">
        <v>165</v>
      </c>
      <c r="L271" s="20">
        <v>156</v>
      </c>
      <c r="M271" s="8">
        <v>152</v>
      </c>
      <c r="N271" s="20">
        <v>177</v>
      </c>
      <c r="O271" s="68"/>
      <c r="P271" s="69"/>
      <c r="Q271" s="69"/>
    </row>
    <row r="272" spans="2:17" ht="12" customHeight="1" x14ac:dyDescent="0.2">
      <c r="B272" s="17" t="s">
        <v>22</v>
      </c>
      <c r="C272" s="8">
        <v>165</v>
      </c>
      <c r="D272" s="8">
        <v>162</v>
      </c>
      <c r="E272" s="8">
        <v>168</v>
      </c>
      <c r="F272" s="20">
        <v>163</v>
      </c>
      <c r="G272" s="20">
        <v>158</v>
      </c>
      <c r="H272" s="20">
        <v>162</v>
      </c>
      <c r="I272" s="8">
        <v>168</v>
      </c>
      <c r="J272" s="8">
        <v>160</v>
      </c>
      <c r="K272" s="8">
        <v>162</v>
      </c>
      <c r="L272" s="20">
        <v>166</v>
      </c>
      <c r="M272" s="8">
        <v>152</v>
      </c>
      <c r="N272" s="20">
        <v>177</v>
      </c>
      <c r="O272" s="68"/>
      <c r="P272" s="69"/>
      <c r="Q272" s="69"/>
    </row>
    <row r="273" spans="2:17" ht="12" customHeight="1" x14ac:dyDescent="0.2">
      <c r="B273" s="17" t="s">
        <v>23</v>
      </c>
      <c r="C273" s="8">
        <v>166</v>
      </c>
      <c r="D273" s="8">
        <v>156</v>
      </c>
      <c r="E273" s="8">
        <v>170</v>
      </c>
      <c r="F273" s="20">
        <v>166</v>
      </c>
      <c r="G273" s="20">
        <v>171</v>
      </c>
      <c r="H273" s="20">
        <v>167</v>
      </c>
      <c r="I273" s="8">
        <v>165</v>
      </c>
      <c r="J273" s="8">
        <v>165</v>
      </c>
      <c r="K273" s="8">
        <v>159</v>
      </c>
      <c r="L273" s="20">
        <v>162</v>
      </c>
      <c r="M273" s="8">
        <v>152</v>
      </c>
      <c r="N273" s="20">
        <v>177</v>
      </c>
      <c r="O273" s="68"/>
      <c r="P273" s="69"/>
      <c r="Q273" s="69"/>
    </row>
    <row r="274" spans="2:17" ht="12" customHeight="1" x14ac:dyDescent="0.2">
      <c r="B274" s="17" t="s">
        <v>24</v>
      </c>
      <c r="C274" s="8">
        <v>169</v>
      </c>
      <c r="D274" s="8">
        <v>158</v>
      </c>
      <c r="E274" s="8">
        <v>162</v>
      </c>
      <c r="F274" s="20">
        <v>161</v>
      </c>
      <c r="G274" s="20">
        <v>171</v>
      </c>
      <c r="H274" s="20">
        <v>163</v>
      </c>
      <c r="I274" s="8">
        <v>163</v>
      </c>
      <c r="J274" s="8">
        <v>163</v>
      </c>
      <c r="K274" s="8">
        <v>164</v>
      </c>
      <c r="L274" s="20">
        <v>159</v>
      </c>
      <c r="M274" s="8">
        <v>152</v>
      </c>
      <c r="N274" s="20">
        <v>177</v>
      </c>
      <c r="O274" s="68"/>
      <c r="P274" s="69"/>
      <c r="Q274" s="69"/>
    </row>
    <row r="275" spans="2:17" ht="12" customHeight="1" x14ac:dyDescent="0.2">
      <c r="B275" s="17" t="s">
        <v>25</v>
      </c>
      <c r="C275" s="8">
        <v>164</v>
      </c>
      <c r="D275" s="8">
        <v>163</v>
      </c>
      <c r="E275" s="8">
        <v>166</v>
      </c>
      <c r="F275" s="20">
        <v>164</v>
      </c>
      <c r="G275" s="20">
        <v>167</v>
      </c>
      <c r="H275" s="20">
        <v>158</v>
      </c>
      <c r="I275" s="8">
        <v>170</v>
      </c>
      <c r="J275" s="8">
        <v>171</v>
      </c>
      <c r="K275" s="8">
        <v>161</v>
      </c>
      <c r="L275" s="20">
        <v>157</v>
      </c>
      <c r="M275" s="8">
        <v>152</v>
      </c>
      <c r="N275" s="20">
        <v>177</v>
      </c>
      <c r="O275" s="68"/>
      <c r="P275" s="69"/>
      <c r="Q275" s="69"/>
    </row>
    <row r="276" spans="2:17" ht="12" customHeight="1" x14ac:dyDescent="0.2">
      <c r="B276" s="17" t="s">
        <v>28</v>
      </c>
      <c r="C276" s="8">
        <v>158</v>
      </c>
      <c r="D276" s="8">
        <v>171</v>
      </c>
      <c r="E276" s="8">
        <v>174</v>
      </c>
      <c r="F276" s="20">
        <v>171</v>
      </c>
      <c r="G276" s="20">
        <v>155</v>
      </c>
      <c r="H276" s="20">
        <v>163</v>
      </c>
      <c r="I276" s="8">
        <v>166</v>
      </c>
      <c r="J276" s="8">
        <v>153</v>
      </c>
      <c r="K276" s="8">
        <v>156</v>
      </c>
      <c r="L276" s="20">
        <v>168</v>
      </c>
      <c r="M276" s="8">
        <v>152</v>
      </c>
      <c r="N276" s="20">
        <v>177</v>
      </c>
      <c r="O276" s="68"/>
      <c r="P276" s="69"/>
      <c r="Q276" s="69"/>
    </row>
    <row r="277" spans="2:17" ht="12" customHeight="1" x14ac:dyDescent="0.2">
      <c r="B277" s="17" t="s">
        <v>29</v>
      </c>
      <c r="C277" s="8">
        <v>161</v>
      </c>
      <c r="D277" s="8">
        <v>162</v>
      </c>
      <c r="E277" s="8">
        <v>165</v>
      </c>
      <c r="F277" s="20">
        <v>164</v>
      </c>
      <c r="G277" s="20">
        <v>161</v>
      </c>
      <c r="H277" s="20">
        <v>168</v>
      </c>
      <c r="I277" s="8">
        <v>165</v>
      </c>
      <c r="J277" s="8">
        <v>173</v>
      </c>
      <c r="K277" s="8">
        <v>169</v>
      </c>
      <c r="L277" s="20">
        <v>157</v>
      </c>
      <c r="M277" s="8">
        <v>152</v>
      </c>
      <c r="N277" s="20">
        <v>177</v>
      </c>
      <c r="O277" s="68"/>
      <c r="P277" s="69"/>
      <c r="Q277" s="69"/>
    </row>
    <row r="278" spans="2:17" ht="12" customHeight="1" x14ac:dyDescent="0.2">
      <c r="B278" s="17" t="s">
        <v>30</v>
      </c>
      <c r="C278" s="8">
        <v>163</v>
      </c>
      <c r="D278" s="8">
        <v>161</v>
      </c>
      <c r="E278" s="8">
        <v>170</v>
      </c>
      <c r="F278" s="20">
        <v>164</v>
      </c>
      <c r="G278" s="20">
        <v>158</v>
      </c>
      <c r="H278" s="20">
        <v>160</v>
      </c>
      <c r="I278" s="8">
        <v>162</v>
      </c>
      <c r="J278" s="8">
        <v>170</v>
      </c>
      <c r="K278" s="8">
        <v>162</v>
      </c>
      <c r="L278" s="20">
        <v>159</v>
      </c>
      <c r="M278" s="8">
        <v>152</v>
      </c>
      <c r="N278" s="20">
        <v>177</v>
      </c>
      <c r="O278" s="68"/>
      <c r="P278" s="69"/>
      <c r="Q278" s="69"/>
    </row>
    <row r="279" spans="2:17" ht="12" customHeight="1" x14ac:dyDescent="0.2">
      <c r="B279" s="17" t="s">
        <v>31</v>
      </c>
      <c r="C279" s="8">
        <v>166</v>
      </c>
      <c r="D279" s="8">
        <v>170</v>
      </c>
      <c r="E279" s="8">
        <v>172</v>
      </c>
      <c r="F279" s="20">
        <v>166</v>
      </c>
      <c r="G279" s="20">
        <v>162</v>
      </c>
      <c r="H279" s="20">
        <v>164</v>
      </c>
      <c r="I279" s="8">
        <v>167</v>
      </c>
      <c r="J279" s="8">
        <v>161</v>
      </c>
      <c r="K279" s="8">
        <v>163</v>
      </c>
      <c r="L279" s="20">
        <v>168</v>
      </c>
      <c r="M279" s="8">
        <v>152</v>
      </c>
      <c r="N279" s="20">
        <v>177</v>
      </c>
      <c r="O279" s="68"/>
      <c r="P279" s="69"/>
      <c r="Q279" s="69"/>
    </row>
    <row r="280" spans="2:17" ht="12" customHeight="1" x14ac:dyDescent="0.2">
      <c r="B280" s="17" t="s">
        <v>32</v>
      </c>
      <c r="C280" s="8">
        <v>163</v>
      </c>
      <c r="D280" s="8">
        <v>165</v>
      </c>
      <c r="E280" s="8">
        <v>170</v>
      </c>
      <c r="F280" s="20">
        <v>166</v>
      </c>
      <c r="G280" s="20">
        <v>155</v>
      </c>
      <c r="H280" s="20">
        <v>168</v>
      </c>
      <c r="I280" s="8">
        <v>159</v>
      </c>
      <c r="J280" s="8">
        <v>164</v>
      </c>
      <c r="K280" s="8">
        <v>163</v>
      </c>
      <c r="L280" s="20">
        <v>156</v>
      </c>
      <c r="M280" s="8">
        <v>152</v>
      </c>
      <c r="N280" s="20">
        <v>177</v>
      </c>
      <c r="O280" s="68"/>
      <c r="P280" s="69"/>
      <c r="Q280" s="69"/>
    </row>
    <row r="281" spans="2:17" ht="12" customHeight="1" x14ac:dyDescent="0.2">
      <c r="B281" s="17" t="s">
        <v>33</v>
      </c>
      <c r="C281" s="8">
        <v>164</v>
      </c>
      <c r="D281" s="8">
        <v>163</v>
      </c>
      <c r="E281" s="8">
        <v>166</v>
      </c>
      <c r="F281" s="20">
        <v>170</v>
      </c>
      <c r="G281" s="20">
        <v>161</v>
      </c>
      <c r="H281" s="20">
        <v>167</v>
      </c>
      <c r="I281" s="8">
        <v>165</v>
      </c>
      <c r="J281" s="8">
        <v>169</v>
      </c>
      <c r="K281" s="8">
        <v>165</v>
      </c>
      <c r="L281" s="20">
        <v>171</v>
      </c>
      <c r="M281" s="8">
        <v>152</v>
      </c>
      <c r="N281" s="20">
        <v>177</v>
      </c>
      <c r="O281" s="68"/>
      <c r="P281" s="69"/>
      <c r="Q281" s="69"/>
    </row>
    <row r="282" spans="2:17" ht="12" customHeight="1" x14ac:dyDescent="0.2">
      <c r="B282" s="17" t="s">
        <v>34</v>
      </c>
      <c r="C282" s="8">
        <v>160</v>
      </c>
      <c r="D282" s="8">
        <v>156</v>
      </c>
      <c r="E282" s="8">
        <v>169</v>
      </c>
      <c r="F282" s="20">
        <v>162</v>
      </c>
      <c r="G282" s="20">
        <v>156</v>
      </c>
      <c r="H282" s="20">
        <v>172</v>
      </c>
      <c r="I282" s="8">
        <v>167</v>
      </c>
      <c r="J282" s="8">
        <v>157</v>
      </c>
      <c r="K282" s="8">
        <v>163</v>
      </c>
      <c r="L282" s="20">
        <v>164</v>
      </c>
      <c r="M282" s="8">
        <v>152</v>
      </c>
      <c r="N282" s="20">
        <v>177</v>
      </c>
      <c r="O282" s="68"/>
      <c r="P282" s="69"/>
      <c r="Q282" s="69"/>
    </row>
    <row r="283" spans="2:17" ht="12" customHeight="1" x14ac:dyDescent="0.2">
      <c r="B283" s="17" t="s">
        <v>35</v>
      </c>
      <c r="C283" s="8">
        <v>167</v>
      </c>
      <c r="D283" s="8">
        <v>163</v>
      </c>
      <c r="E283" s="8">
        <v>168</v>
      </c>
      <c r="F283" s="20">
        <v>161</v>
      </c>
      <c r="G283" s="20">
        <v>153</v>
      </c>
      <c r="H283" s="20">
        <v>161</v>
      </c>
      <c r="I283" s="8">
        <v>167</v>
      </c>
      <c r="J283" s="8">
        <v>172</v>
      </c>
      <c r="K283" s="8">
        <v>160</v>
      </c>
      <c r="L283" s="20">
        <v>159</v>
      </c>
      <c r="M283" s="8">
        <v>152</v>
      </c>
      <c r="N283" s="20">
        <v>177</v>
      </c>
      <c r="O283" s="68"/>
      <c r="P283" s="69"/>
      <c r="Q283" s="69"/>
    </row>
    <row r="284" spans="2:17" ht="12" customHeight="1" x14ac:dyDescent="0.2">
      <c r="B284" s="17" t="s">
        <v>36</v>
      </c>
      <c r="C284" s="8">
        <v>165</v>
      </c>
      <c r="D284" s="8">
        <v>164</v>
      </c>
      <c r="E284" s="8">
        <v>164</v>
      </c>
      <c r="F284" s="20">
        <v>165</v>
      </c>
      <c r="G284" s="20">
        <v>152</v>
      </c>
      <c r="H284" s="20">
        <v>166</v>
      </c>
      <c r="I284" s="8">
        <v>167</v>
      </c>
      <c r="J284" s="8">
        <v>171</v>
      </c>
      <c r="K284" s="8">
        <v>164</v>
      </c>
      <c r="L284" s="20">
        <v>159</v>
      </c>
      <c r="M284" s="8">
        <v>152</v>
      </c>
      <c r="N284" s="20">
        <v>177</v>
      </c>
      <c r="O284" s="68"/>
      <c r="P284" s="69"/>
      <c r="Q284" s="69"/>
    </row>
    <row r="285" spans="2:17" ht="12" customHeight="1" x14ac:dyDescent="0.2">
      <c r="B285" s="60" t="s">
        <v>37</v>
      </c>
      <c r="C285" s="54">
        <v>164</v>
      </c>
      <c r="D285" s="54">
        <v>162</v>
      </c>
      <c r="E285" s="8">
        <v>167</v>
      </c>
      <c r="F285" s="20">
        <v>165</v>
      </c>
      <c r="G285" s="20">
        <v>163</v>
      </c>
      <c r="H285" s="20">
        <v>171</v>
      </c>
      <c r="I285" s="8">
        <v>161</v>
      </c>
      <c r="J285" s="8">
        <v>175</v>
      </c>
      <c r="K285" s="8">
        <v>164</v>
      </c>
      <c r="L285" s="20">
        <v>167</v>
      </c>
      <c r="M285" s="8">
        <v>152</v>
      </c>
      <c r="N285" s="20">
        <v>177</v>
      </c>
      <c r="O285" s="68"/>
      <c r="P285" s="69"/>
      <c r="Q285" s="69"/>
    </row>
    <row r="286" spans="2:17" ht="12" customHeight="1" x14ac:dyDescent="0.2">
      <c r="B286" s="17" t="s">
        <v>3</v>
      </c>
      <c r="C286" s="74">
        <f t="shared" ref="C286:L286" si="6">AVERAGE(C266:C285)</f>
        <v>163.44999999999999</v>
      </c>
      <c r="D286" s="74">
        <f t="shared" si="6"/>
        <v>162.5</v>
      </c>
      <c r="E286" s="74">
        <f t="shared" si="6"/>
        <v>168</v>
      </c>
      <c r="F286" s="74">
        <f t="shared" si="6"/>
        <v>164.15</v>
      </c>
      <c r="G286" s="74">
        <f t="shared" si="6"/>
        <v>160.9</v>
      </c>
      <c r="H286" s="74">
        <f t="shared" si="6"/>
        <v>163.80000000000001</v>
      </c>
      <c r="I286" s="74">
        <f t="shared" si="6"/>
        <v>164.95</v>
      </c>
      <c r="J286" s="74">
        <f t="shared" si="6"/>
        <v>165.4</v>
      </c>
      <c r="K286" s="74">
        <f t="shared" si="6"/>
        <v>162.5</v>
      </c>
      <c r="L286" s="74">
        <f t="shared" si="6"/>
        <v>161.94999999999999</v>
      </c>
      <c r="M286" s="68"/>
      <c r="N286" s="69"/>
      <c r="O286" s="68"/>
      <c r="P286" s="69"/>
      <c r="Q286" s="69"/>
    </row>
    <row r="287" spans="2:17" ht="12" customHeight="1" x14ac:dyDescent="0.2"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68"/>
      <c r="N287" s="69"/>
      <c r="O287" s="68"/>
      <c r="P287" s="69"/>
      <c r="Q287" s="69"/>
    </row>
    <row r="288" spans="2:17" ht="12" customHeight="1" x14ac:dyDescent="0.2"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68"/>
      <c r="N288" s="69"/>
      <c r="O288" s="68"/>
      <c r="P288" s="69"/>
      <c r="Q288" s="69"/>
    </row>
    <row r="289" spans="2:17" ht="12" customHeight="1" x14ac:dyDescent="0.2">
      <c r="B289" s="70" t="s">
        <v>114</v>
      </c>
      <c r="C289" s="27"/>
      <c r="D289" s="27"/>
      <c r="E289" s="27"/>
      <c r="F289" s="27"/>
      <c r="G289" s="27"/>
      <c r="H289" s="27"/>
      <c r="P289" s="69"/>
      <c r="Q289" s="69"/>
    </row>
    <row r="290" spans="2:17" ht="12" customHeight="1" x14ac:dyDescent="0.2">
      <c r="B290" s="129" t="s">
        <v>0</v>
      </c>
      <c r="C290" s="132" t="s">
        <v>26</v>
      </c>
      <c r="D290" s="132"/>
      <c r="E290" s="132"/>
      <c r="F290" s="132"/>
      <c r="G290" s="132"/>
      <c r="H290" s="132"/>
      <c r="I290" s="132"/>
      <c r="J290" s="132"/>
      <c r="K290" s="132"/>
      <c r="L290" s="132"/>
      <c r="M290" s="27"/>
      <c r="N290" s="27"/>
      <c r="P290" s="69"/>
      <c r="Q290" s="69"/>
    </row>
    <row r="291" spans="2:17" ht="12" customHeight="1" x14ac:dyDescent="0.2">
      <c r="B291" s="130"/>
      <c r="C291" s="57" t="s">
        <v>27</v>
      </c>
      <c r="D291" s="56" t="s">
        <v>38</v>
      </c>
      <c r="E291" s="56" t="s">
        <v>39</v>
      </c>
      <c r="F291" s="56" t="s">
        <v>40</v>
      </c>
      <c r="G291" s="56" t="s">
        <v>41</v>
      </c>
      <c r="H291" s="55" t="s">
        <v>42</v>
      </c>
      <c r="I291" s="55" t="s">
        <v>43</v>
      </c>
      <c r="J291" s="56" t="s">
        <v>44</v>
      </c>
      <c r="K291" s="56" t="s">
        <v>45</v>
      </c>
      <c r="L291" s="56" t="s">
        <v>46</v>
      </c>
      <c r="M291" s="56" t="s">
        <v>4</v>
      </c>
      <c r="N291" s="56" t="s">
        <v>5</v>
      </c>
      <c r="O291" s="45"/>
      <c r="P291" s="69"/>
      <c r="Q291" s="69"/>
    </row>
    <row r="292" spans="2:17" ht="12" customHeight="1" x14ac:dyDescent="0.2">
      <c r="B292" s="17" t="s">
        <v>1</v>
      </c>
      <c r="C292" s="8">
        <v>158</v>
      </c>
      <c r="D292" s="8">
        <v>162</v>
      </c>
      <c r="E292" s="8">
        <v>169</v>
      </c>
      <c r="F292" s="20">
        <v>159</v>
      </c>
      <c r="G292" s="20">
        <v>161</v>
      </c>
      <c r="H292" s="8">
        <v>156</v>
      </c>
      <c r="I292" s="8">
        <v>172</v>
      </c>
      <c r="J292" s="8">
        <v>169</v>
      </c>
      <c r="K292" s="20">
        <v>164</v>
      </c>
      <c r="L292" s="20">
        <v>161</v>
      </c>
      <c r="M292" s="8">
        <v>152</v>
      </c>
      <c r="N292" s="20">
        <v>177</v>
      </c>
      <c r="O292" s="67"/>
      <c r="P292" s="69"/>
      <c r="Q292" s="69"/>
    </row>
    <row r="293" spans="2:17" ht="12" customHeight="1" x14ac:dyDescent="0.2">
      <c r="B293" s="59" t="s">
        <v>2</v>
      </c>
      <c r="C293" s="8">
        <v>159</v>
      </c>
      <c r="D293" s="8">
        <v>162</v>
      </c>
      <c r="E293" s="8">
        <v>170</v>
      </c>
      <c r="F293" s="20">
        <v>163</v>
      </c>
      <c r="G293" s="20">
        <v>171</v>
      </c>
      <c r="H293" s="8">
        <v>161</v>
      </c>
      <c r="I293" s="8">
        <v>157</v>
      </c>
      <c r="J293" s="8">
        <v>161</v>
      </c>
      <c r="K293" s="20">
        <v>166</v>
      </c>
      <c r="L293" s="20">
        <v>165</v>
      </c>
      <c r="M293" s="8">
        <v>152</v>
      </c>
      <c r="N293" s="20">
        <v>177</v>
      </c>
      <c r="O293" s="68"/>
      <c r="P293" s="69"/>
      <c r="Q293" s="69"/>
    </row>
    <row r="294" spans="2:17" ht="12" customHeight="1" x14ac:dyDescent="0.2">
      <c r="B294" s="17" t="s">
        <v>18</v>
      </c>
      <c r="C294" s="8">
        <v>154</v>
      </c>
      <c r="D294" s="8">
        <v>160</v>
      </c>
      <c r="E294" s="8">
        <v>162</v>
      </c>
      <c r="F294" s="20">
        <v>166</v>
      </c>
      <c r="G294" s="20">
        <v>168</v>
      </c>
      <c r="H294" s="8">
        <v>164</v>
      </c>
      <c r="I294" s="8">
        <v>168</v>
      </c>
      <c r="J294" s="8">
        <v>166</v>
      </c>
      <c r="K294" s="20">
        <v>168</v>
      </c>
      <c r="L294" s="20">
        <v>161</v>
      </c>
      <c r="M294" s="8">
        <v>152</v>
      </c>
      <c r="N294" s="20">
        <v>177</v>
      </c>
      <c r="O294" s="68"/>
      <c r="P294" s="69"/>
      <c r="Q294" s="69"/>
    </row>
    <row r="295" spans="2:17" ht="12" customHeight="1" x14ac:dyDescent="0.2">
      <c r="B295" s="17" t="s">
        <v>19</v>
      </c>
      <c r="C295" s="8">
        <v>160</v>
      </c>
      <c r="D295" s="8">
        <v>165</v>
      </c>
      <c r="E295" s="8">
        <v>169</v>
      </c>
      <c r="F295" s="20">
        <v>162</v>
      </c>
      <c r="G295" s="20">
        <v>160</v>
      </c>
      <c r="H295" s="8">
        <v>159</v>
      </c>
      <c r="I295" s="8">
        <v>166</v>
      </c>
      <c r="J295" s="8">
        <v>164</v>
      </c>
      <c r="K295" s="20">
        <v>162</v>
      </c>
      <c r="L295" s="20">
        <v>165</v>
      </c>
      <c r="M295" s="8">
        <v>152</v>
      </c>
      <c r="N295" s="20">
        <v>177</v>
      </c>
      <c r="O295" s="68"/>
      <c r="P295" s="69"/>
      <c r="Q295" s="69"/>
    </row>
    <row r="296" spans="2:17" ht="12" customHeight="1" x14ac:dyDescent="0.2">
      <c r="B296" s="17" t="s">
        <v>20</v>
      </c>
      <c r="C296" s="8">
        <v>165</v>
      </c>
      <c r="D296" s="8">
        <v>167</v>
      </c>
      <c r="E296" s="8">
        <v>166</v>
      </c>
      <c r="F296" s="20">
        <v>167</v>
      </c>
      <c r="G296" s="20">
        <v>169</v>
      </c>
      <c r="H296" s="8">
        <v>160</v>
      </c>
      <c r="I296" s="8">
        <v>158</v>
      </c>
      <c r="J296" s="8">
        <v>160</v>
      </c>
      <c r="K296" s="20">
        <v>168</v>
      </c>
      <c r="L296" s="20">
        <v>163</v>
      </c>
      <c r="M296" s="8">
        <v>152</v>
      </c>
      <c r="N296" s="20">
        <v>177</v>
      </c>
      <c r="O296" s="68"/>
      <c r="P296" s="69"/>
      <c r="Q296" s="69"/>
    </row>
    <row r="297" spans="2:17" ht="12" customHeight="1" x14ac:dyDescent="0.2">
      <c r="B297" s="17" t="s">
        <v>21</v>
      </c>
      <c r="C297" s="8">
        <v>160</v>
      </c>
      <c r="D297" s="8">
        <v>161</v>
      </c>
      <c r="E297" s="8">
        <v>172</v>
      </c>
      <c r="F297" s="20">
        <v>162</v>
      </c>
      <c r="G297" s="20">
        <v>165</v>
      </c>
      <c r="H297" s="8">
        <v>160</v>
      </c>
      <c r="I297" s="8">
        <v>164</v>
      </c>
      <c r="J297" s="8">
        <v>164</v>
      </c>
      <c r="K297" s="20">
        <v>161</v>
      </c>
      <c r="L297" s="20">
        <v>162</v>
      </c>
      <c r="M297" s="8">
        <v>152</v>
      </c>
      <c r="N297" s="20">
        <v>177</v>
      </c>
      <c r="O297" s="68"/>
      <c r="P297" s="69"/>
      <c r="Q297" s="69"/>
    </row>
    <row r="298" spans="2:17" ht="12" customHeight="1" x14ac:dyDescent="0.2">
      <c r="B298" s="17" t="s">
        <v>22</v>
      </c>
      <c r="C298" s="8">
        <v>154</v>
      </c>
      <c r="D298" s="8">
        <v>164</v>
      </c>
      <c r="E298" s="8">
        <v>164</v>
      </c>
      <c r="F298" s="20">
        <v>165</v>
      </c>
      <c r="G298" s="20">
        <v>158</v>
      </c>
      <c r="H298" s="8">
        <v>169</v>
      </c>
      <c r="I298" s="8">
        <v>162</v>
      </c>
      <c r="J298" s="8">
        <v>166</v>
      </c>
      <c r="K298" s="20">
        <v>168</v>
      </c>
      <c r="L298" s="20">
        <v>164</v>
      </c>
      <c r="M298" s="8">
        <v>152</v>
      </c>
      <c r="N298" s="20">
        <v>177</v>
      </c>
      <c r="O298" s="68"/>
      <c r="P298" s="69"/>
      <c r="Q298" s="69"/>
    </row>
    <row r="299" spans="2:17" ht="12" customHeight="1" x14ac:dyDescent="0.2">
      <c r="B299" s="17" t="s">
        <v>23</v>
      </c>
      <c r="C299" s="8">
        <v>164</v>
      </c>
      <c r="D299" s="8">
        <v>171</v>
      </c>
      <c r="E299" s="8">
        <v>164</v>
      </c>
      <c r="F299" s="20">
        <v>163</v>
      </c>
      <c r="G299" s="20">
        <v>166</v>
      </c>
      <c r="H299" s="8">
        <v>159</v>
      </c>
      <c r="I299" s="8">
        <v>171</v>
      </c>
      <c r="J299" s="8">
        <v>165</v>
      </c>
      <c r="K299" s="20">
        <v>164</v>
      </c>
      <c r="L299" s="20">
        <v>170</v>
      </c>
      <c r="M299" s="8">
        <v>152</v>
      </c>
      <c r="N299" s="20">
        <v>177</v>
      </c>
      <c r="O299" s="68"/>
      <c r="P299" s="69"/>
      <c r="Q299" s="69"/>
    </row>
    <row r="300" spans="2:17" ht="12" customHeight="1" x14ac:dyDescent="0.2">
      <c r="B300" s="17" t="s">
        <v>24</v>
      </c>
      <c r="C300" s="8">
        <v>162</v>
      </c>
      <c r="D300" s="8">
        <v>161</v>
      </c>
      <c r="E300" s="8">
        <v>170</v>
      </c>
      <c r="F300" s="20">
        <v>161</v>
      </c>
      <c r="G300" s="20">
        <v>168</v>
      </c>
      <c r="H300" s="8">
        <v>171</v>
      </c>
      <c r="I300" s="8">
        <v>161</v>
      </c>
      <c r="J300" s="8">
        <v>172</v>
      </c>
      <c r="K300" s="20">
        <v>162</v>
      </c>
      <c r="L300" s="20">
        <v>163</v>
      </c>
      <c r="M300" s="8">
        <v>152</v>
      </c>
      <c r="N300" s="20">
        <v>177</v>
      </c>
      <c r="O300" s="68"/>
      <c r="P300" s="69"/>
      <c r="Q300" s="69"/>
    </row>
    <row r="301" spans="2:17" ht="12" customHeight="1" x14ac:dyDescent="0.2">
      <c r="B301" s="17" t="s">
        <v>25</v>
      </c>
      <c r="C301" s="8">
        <v>154</v>
      </c>
      <c r="D301" s="8">
        <v>162</v>
      </c>
      <c r="E301" s="8">
        <v>166</v>
      </c>
      <c r="F301" s="20">
        <v>165</v>
      </c>
      <c r="G301" s="20">
        <v>160</v>
      </c>
      <c r="H301" s="8">
        <v>168</v>
      </c>
      <c r="I301" s="8">
        <v>171</v>
      </c>
      <c r="J301" s="8">
        <v>163</v>
      </c>
      <c r="K301" s="20">
        <v>163</v>
      </c>
      <c r="L301" s="20">
        <v>160</v>
      </c>
      <c r="M301" s="8">
        <v>152</v>
      </c>
      <c r="N301" s="20">
        <v>177</v>
      </c>
      <c r="O301" s="68"/>
      <c r="P301" s="69"/>
      <c r="Q301" s="69"/>
    </row>
    <row r="302" spans="2:17" ht="12" customHeight="1" x14ac:dyDescent="0.2">
      <c r="B302" s="17" t="s">
        <v>28</v>
      </c>
      <c r="C302" s="8">
        <v>167</v>
      </c>
      <c r="D302" s="8">
        <v>171</v>
      </c>
      <c r="E302" s="8">
        <v>164</v>
      </c>
      <c r="F302" s="20">
        <v>162</v>
      </c>
      <c r="G302" s="20">
        <v>170</v>
      </c>
      <c r="H302" s="8">
        <v>164</v>
      </c>
      <c r="I302" s="8">
        <v>163</v>
      </c>
      <c r="J302" s="8">
        <v>162</v>
      </c>
      <c r="K302" s="20">
        <v>169</v>
      </c>
      <c r="L302" s="20">
        <v>169</v>
      </c>
      <c r="M302" s="8">
        <v>152</v>
      </c>
      <c r="N302" s="20">
        <v>177</v>
      </c>
      <c r="O302" s="68"/>
      <c r="P302" s="69"/>
      <c r="Q302" s="69"/>
    </row>
    <row r="303" spans="2:17" ht="12" customHeight="1" x14ac:dyDescent="0.2">
      <c r="B303" s="17" t="s">
        <v>29</v>
      </c>
      <c r="C303" s="8">
        <v>161</v>
      </c>
      <c r="D303" s="8">
        <v>168</v>
      </c>
      <c r="E303" s="8">
        <v>173</v>
      </c>
      <c r="F303" s="20">
        <v>162</v>
      </c>
      <c r="G303" s="20">
        <v>168</v>
      </c>
      <c r="H303" s="8">
        <v>163</v>
      </c>
      <c r="I303" s="8">
        <v>168</v>
      </c>
      <c r="J303" s="8">
        <v>164</v>
      </c>
      <c r="K303" s="20">
        <v>165</v>
      </c>
      <c r="L303" s="20">
        <v>161</v>
      </c>
      <c r="M303" s="8">
        <v>152</v>
      </c>
      <c r="N303" s="20">
        <v>177</v>
      </c>
      <c r="O303" s="68"/>
      <c r="P303" s="69"/>
      <c r="Q303" s="69"/>
    </row>
    <row r="304" spans="2:17" ht="12" customHeight="1" x14ac:dyDescent="0.2">
      <c r="B304" s="17" t="s">
        <v>30</v>
      </c>
      <c r="C304" s="8">
        <v>170</v>
      </c>
      <c r="D304" s="8">
        <v>168</v>
      </c>
      <c r="E304" s="8">
        <v>160</v>
      </c>
      <c r="F304" s="20">
        <v>166</v>
      </c>
      <c r="G304" s="20">
        <v>163</v>
      </c>
      <c r="H304" s="8">
        <v>170</v>
      </c>
      <c r="I304" s="8">
        <v>160</v>
      </c>
      <c r="J304" s="8">
        <v>163</v>
      </c>
      <c r="K304" s="20">
        <v>162</v>
      </c>
      <c r="L304" s="20">
        <v>158</v>
      </c>
      <c r="M304" s="8">
        <v>152</v>
      </c>
      <c r="N304" s="20">
        <v>177</v>
      </c>
      <c r="O304" s="68"/>
      <c r="P304" s="69"/>
      <c r="Q304" s="69"/>
    </row>
    <row r="305" spans="2:17" ht="12" customHeight="1" x14ac:dyDescent="0.2">
      <c r="B305" s="17" t="s">
        <v>31</v>
      </c>
      <c r="C305" s="8">
        <v>161</v>
      </c>
      <c r="D305" s="8">
        <v>163</v>
      </c>
      <c r="E305" s="8">
        <v>165</v>
      </c>
      <c r="F305" s="20">
        <v>166</v>
      </c>
      <c r="G305" s="20">
        <v>159</v>
      </c>
      <c r="H305" s="8">
        <v>162</v>
      </c>
      <c r="I305" s="8">
        <v>172</v>
      </c>
      <c r="J305" s="8">
        <v>163</v>
      </c>
      <c r="K305" s="20">
        <v>166</v>
      </c>
      <c r="L305" s="20">
        <v>167</v>
      </c>
      <c r="M305" s="8">
        <v>152</v>
      </c>
      <c r="N305" s="20">
        <v>177</v>
      </c>
      <c r="O305" s="68"/>
      <c r="P305" s="69"/>
      <c r="Q305" s="69"/>
    </row>
    <row r="306" spans="2:17" ht="12" customHeight="1" x14ac:dyDescent="0.2">
      <c r="B306" s="17" t="s">
        <v>32</v>
      </c>
      <c r="C306" s="8">
        <v>169</v>
      </c>
      <c r="D306" s="8">
        <v>168</v>
      </c>
      <c r="E306" s="8">
        <v>167</v>
      </c>
      <c r="F306" s="20">
        <v>168</v>
      </c>
      <c r="G306" s="20">
        <v>167</v>
      </c>
      <c r="H306" s="8">
        <v>162</v>
      </c>
      <c r="I306" s="8">
        <v>169</v>
      </c>
      <c r="J306" s="8">
        <v>166</v>
      </c>
      <c r="K306" s="20">
        <v>167</v>
      </c>
      <c r="L306" s="20">
        <v>165</v>
      </c>
      <c r="M306" s="8">
        <v>152</v>
      </c>
      <c r="N306" s="20">
        <v>177</v>
      </c>
      <c r="O306" s="68"/>
      <c r="P306" s="69"/>
      <c r="Q306" s="69"/>
    </row>
    <row r="307" spans="2:17" ht="12" customHeight="1" x14ac:dyDescent="0.2">
      <c r="B307" s="17" t="s">
        <v>33</v>
      </c>
      <c r="C307" s="8">
        <v>163</v>
      </c>
      <c r="D307" s="8">
        <v>170</v>
      </c>
      <c r="E307" s="8">
        <v>164</v>
      </c>
      <c r="F307" s="20">
        <v>166</v>
      </c>
      <c r="G307" s="20">
        <v>165</v>
      </c>
      <c r="H307" s="8">
        <v>167</v>
      </c>
      <c r="I307" s="8">
        <v>166</v>
      </c>
      <c r="J307" s="8">
        <v>164</v>
      </c>
      <c r="K307" s="20">
        <v>161</v>
      </c>
      <c r="L307" s="20">
        <v>161</v>
      </c>
      <c r="M307" s="8">
        <v>152</v>
      </c>
      <c r="N307" s="20">
        <v>177</v>
      </c>
      <c r="O307" s="68"/>
      <c r="P307" s="69"/>
      <c r="Q307" s="69"/>
    </row>
    <row r="308" spans="2:17" ht="12" customHeight="1" x14ac:dyDescent="0.2">
      <c r="B308" s="17" t="s">
        <v>34</v>
      </c>
      <c r="C308" s="8">
        <v>163</v>
      </c>
      <c r="D308" s="8">
        <v>163</v>
      </c>
      <c r="E308" s="8">
        <v>161</v>
      </c>
      <c r="F308" s="20">
        <v>166</v>
      </c>
      <c r="G308" s="20">
        <v>166</v>
      </c>
      <c r="H308" s="8">
        <v>163</v>
      </c>
      <c r="I308" s="8">
        <v>171</v>
      </c>
      <c r="J308" s="8">
        <v>164</v>
      </c>
      <c r="K308" s="20">
        <v>160</v>
      </c>
      <c r="L308" s="20">
        <v>172</v>
      </c>
      <c r="M308" s="8">
        <v>152</v>
      </c>
      <c r="N308" s="20">
        <v>177</v>
      </c>
      <c r="O308" s="68"/>
      <c r="P308" s="69"/>
      <c r="Q308" s="69"/>
    </row>
    <row r="309" spans="2:17" ht="12" customHeight="1" x14ac:dyDescent="0.2">
      <c r="B309" s="17" t="s">
        <v>35</v>
      </c>
      <c r="C309" s="8">
        <v>170</v>
      </c>
      <c r="D309" s="8">
        <v>172</v>
      </c>
      <c r="E309" s="8">
        <v>163</v>
      </c>
      <c r="F309" s="20">
        <v>170</v>
      </c>
      <c r="G309" s="20">
        <v>162</v>
      </c>
      <c r="H309" s="8">
        <v>165</v>
      </c>
      <c r="I309" s="8">
        <v>160</v>
      </c>
      <c r="J309" s="8">
        <v>160</v>
      </c>
      <c r="K309" s="20">
        <v>166</v>
      </c>
      <c r="L309" s="20">
        <v>160</v>
      </c>
      <c r="M309" s="8">
        <v>152</v>
      </c>
      <c r="N309" s="20">
        <v>177</v>
      </c>
      <c r="O309" s="68"/>
      <c r="P309" s="69"/>
      <c r="Q309" s="69"/>
    </row>
    <row r="310" spans="2:17" ht="12" customHeight="1" x14ac:dyDescent="0.2">
      <c r="B310" s="17" t="s">
        <v>36</v>
      </c>
      <c r="C310" s="8">
        <v>158</v>
      </c>
      <c r="D310" s="8">
        <v>160</v>
      </c>
      <c r="E310" s="8">
        <v>167</v>
      </c>
      <c r="F310" s="20">
        <v>164</v>
      </c>
      <c r="G310" s="20">
        <v>168</v>
      </c>
      <c r="H310" s="8">
        <v>169</v>
      </c>
      <c r="I310" s="8">
        <v>168</v>
      </c>
      <c r="J310" s="8">
        <v>164</v>
      </c>
      <c r="K310" s="20">
        <v>161</v>
      </c>
      <c r="L310" s="20">
        <v>163</v>
      </c>
      <c r="M310" s="8">
        <v>152</v>
      </c>
      <c r="N310" s="20">
        <v>177</v>
      </c>
      <c r="O310" s="68"/>
      <c r="P310" s="69"/>
      <c r="Q310" s="69"/>
    </row>
    <row r="311" spans="2:17" ht="12" customHeight="1" x14ac:dyDescent="0.2">
      <c r="B311" s="60" t="s">
        <v>37</v>
      </c>
      <c r="C311" s="54">
        <v>166</v>
      </c>
      <c r="D311" s="54">
        <v>168</v>
      </c>
      <c r="E311" s="8">
        <v>161</v>
      </c>
      <c r="F311" s="20">
        <v>169</v>
      </c>
      <c r="G311" s="20">
        <v>165</v>
      </c>
      <c r="H311" s="8">
        <v>165</v>
      </c>
      <c r="I311" s="8">
        <v>170</v>
      </c>
      <c r="J311" s="8">
        <v>169</v>
      </c>
      <c r="K311" s="20">
        <v>163</v>
      </c>
      <c r="L311" s="20">
        <v>169</v>
      </c>
      <c r="M311" s="8">
        <v>152</v>
      </c>
      <c r="N311" s="20">
        <v>177</v>
      </c>
      <c r="O311" s="68"/>
      <c r="P311" s="69"/>
      <c r="Q311" s="69"/>
    </row>
    <row r="312" spans="2:17" ht="12" customHeight="1" x14ac:dyDescent="0.2">
      <c r="B312" s="17" t="s">
        <v>3</v>
      </c>
      <c r="C312" s="74">
        <f t="shared" ref="C312:L312" si="7">AVERAGE(C292:C311)</f>
        <v>161.9</v>
      </c>
      <c r="D312" s="74">
        <f t="shared" si="7"/>
        <v>165.3</v>
      </c>
      <c r="E312" s="74">
        <f t="shared" si="7"/>
        <v>165.85</v>
      </c>
      <c r="F312" s="74">
        <f t="shared" si="7"/>
        <v>164.6</v>
      </c>
      <c r="G312" s="74">
        <f t="shared" si="7"/>
        <v>164.95</v>
      </c>
      <c r="H312" s="74">
        <f t="shared" si="7"/>
        <v>163.85</v>
      </c>
      <c r="I312" s="74">
        <f t="shared" si="7"/>
        <v>165.85</v>
      </c>
      <c r="J312" s="74">
        <f t="shared" si="7"/>
        <v>164.45</v>
      </c>
      <c r="K312" s="74">
        <f t="shared" si="7"/>
        <v>164.3</v>
      </c>
      <c r="L312" s="74">
        <f t="shared" si="7"/>
        <v>163.95</v>
      </c>
      <c r="M312" s="68"/>
      <c r="N312" s="69"/>
      <c r="O312" s="68"/>
      <c r="P312" s="69"/>
      <c r="Q312" s="69"/>
    </row>
    <row r="313" spans="2:17" ht="12" customHeight="1" x14ac:dyDescent="0.2"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68"/>
      <c r="N313" s="69"/>
      <c r="O313" s="68"/>
      <c r="P313" s="69"/>
      <c r="Q313" s="69"/>
    </row>
    <row r="314" spans="2:17" x14ac:dyDescent="0.2">
      <c r="B314" s="70" t="s">
        <v>115</v>
      </c>
      <c r="C314" s="27"/>
      <c r="D314" s="27"/>
      <c r="E314" s="27"/>
      <c r="F314" s="27"/>
      <c r="G314" s="27"/>
      <c r="H314" s="27"/>
    </row>
    <row r="315" spans="2:17" x14ac:dyDescent="0.2">
      <c r="B315" s="129" t="s">
        <v>0</v>
      </c>
      <c r="C315" s="132" t="s">
        <v>26</v>
      </c>
      <c r="D315" s="132"/>
      <c r="E315" s="132"/>
      <c r="F315" s="132"/>
      <c r="G315" s="132"/>
      <c r="H315" s="132"/>
      <c r="I315" s="132"/>
      <c r="J315" s="132"/>
      <c r="K315" s="132"/>
      <c r="L315" s="132"/>
      <c r="M315" s="27"/>
      <c r="N315" s="27"/>
    </row>
    <row r="316" spans="2:17" x14ac:dyDescent="0.2">
      <c r="B316" s="130"/>
      <c r="C316" s="57" t="s">
        <v>27</v>
      </c>
      <c r="D316" s="56" t="s">
        <v>38</v>
      </c>
      <c r="E316" s="56" t="s">
        <v>39</v>
      </c>
      <c r="F316" s="56" t="s">
        <v>40</v>
      </c>
      <c r="G316" s="56" t="s">
        <v>41</v>
      </c>
      <c r="H316" s="55" t="s">
        <v>42</v>
      </c>
      <c r="I316" s="55" t="s">
        <v>43</v>
      </c>
      <c r="J316" s="56" t="s">
        <v>44</v>
      </c>
      <c r="K316" s="56" t="s">
        <v>45</v>
      </c>
      <c r="L316" s="56" t="s">
        <v>46</v>
      </c>
      <c r="M316" s="17" t="s">
        <v>4</v>
      </c>
      <c r="N316" s="17" t="s">
        <v>5</v>
      </c>
      <c r="O316" s="45"/>
      <c r="P316" s="45"/>
      <c r="Q316" s="45"/>
    </row>
    <row r="317" spans="2:17" x14ac:dyDescent="0.2">
      <c r="B317" s="17" t="s">
        <v>1</v>
      </c>
      <c r="C317" s="8">
        <v>167</v>
      </c>
      <c r="D317" s="8">
        <v>158</v>
      </c>
      <c r="E317" s="8">
        <v>164</v>
      </c>
      <c r="F317" s="20">
        <v>158</v>
      </c>
      <c r="G317" s="20">
        <v>166</v>
      </c>
      <c r="H317" s="20">
        <v>163</v>
      </c>
      <c r="I317" s="8">
        <v>160</v>
      </c>
      <c r="J317" s="8">
        <v>167</v>
      </c>
      <c r="K317" s="8">
        <v>161</v>
      </c>
      <c r="L317" s="20">
        <v>157</v>
      </c>
      <c r="M317" s="8">
        <v>152</v>
      </c>
      <c r="N317" s="20">
        <v>177</v>
      </c>
      <c r="O317" s="38"/>
      <c r="P317" s="38"/>
      <c r="Q317" s="38"/>
    </row>
    <row r="318" spans="2:17" x14ac:dyDescent="0.2">
      <c r="B318" s="59" t="s">
        <v>2</v>
      </c>
      <c r="C318" s="8">
        <v>172</v>
      </c>
      <c r="D318" s="8">
        <v>161</v>
      </c>
      <c r="E318" s="8">
        <v>164</v>
      </c>
      <c r="F318" s="20">
        <v>166</v>
      </c>
      <c r="G318" s="20">
        <v>167</v>
      </c>
      <c r="H318" s="20">
        <v>168</v>
      </c>
      <c r="I318" s="8">
        <v>160</v>
      </c>
      <c r="J318" s="8">
        <v>167</v>
      </c>
      <c r="K318" s="8">
        <v>166</v>
      </c>
      <c r="L318" s="20">
        <v>174</v>
      </c>
      <c r="M318" s="8">
        <v>152</v>
      </c>
      <c r="N318" s="20">
        <v>177</v>
      </c>
      <c r="O318" s="68"/>
      <c r="P318" s="68"/>
      <c r="Q318" s="68"/>
    </row>
    <row r="319" spans="2:17" x14ac:dyDescent="0.2">
      <c r="B319" s="17" t="s">
        <v>18</v>
      </c>
      <c r="C319" s="8">
        <v>161</v>
      </c>
      <c r="D319" s="8">
        <v>165</v>
      </c>
      <c r="E319" s="8">
        <v>166</v>
      </c>
      <c r="F319" s="20">
        <v>162</v>
      </c>
      <c r="G319" s="20">
        <v>167</v>
      </c>
      <c r="H319" s="20">
        <v>168</v>
      </c>
      <c r="I319" s="8">
        <v>171</v>
      </c>
      <c r="J319" s="8">
        <v>168</v>
      </c>
      <c r="K319" s="8">
        <v>167</v>
      </c>
      <c r="L319" s="20">
        <v>166</v>
      </c>
      <c r="M319" s="8">
        <v>152</v>
      </c>
      <c r="N319" s="20">
        <v>177</v>
      </c>
      <c r="O319" s="68"/>
      <c r="P319" s="68"/>
      <c r="Q319" s="68"/>
    </row>
    <row r="320" spans="2:17" x14ac:dyDescent="0.2">
      <c r="B320" s="17" t="s">
        <v>19</v>
      </c>
      <c r="C320" s="8">
        <v>167</v>
      </c>
      <c r="D320" s="8">
        <v>163</v>
      </c>
      <c r="E320" s="8">
        <v>164</v>
      </c>
      <c r="F320" s="20">
        <v>162</v>
      </c>
      <c r="G320" s="20">
        <v>165</v>
      </c>
      <c r="H320" s="20">
        <v>167</v>
      </c>
      <c r="I320" s="8">
        <v>171</v>
      </c>
      <c r="J320" s="8">
        <v>166</v>
      </c>
      <c r="K320" s="8">
        <v>169</v>
      </c>
      <c r="L320" s="20">
        <v>169</v>
      </c>
      <c r="M320" s="8">
        <v>152</v>
      </c>
      <c r="N320" s="20">
        <v>177</v>
      </c>
      <c r="O320" s="68"/>
      <c r="P320" s="68"/>
      <c r="Q320" s="68"/>
    </row>
    <row r="321" spans="2:17" x14ac:dyDescent="0.2">
      <c r="B321" s="17" t="s">
        <v>20</v>
      </c>
      <c r="C321" s="8">
        <v>166</v>
      </c>
      <c r="D321" s="8">
        <v>165</v>
      </c>
      <c r="E321" s="8">
        <v>165</v>
      </c>
      <c r="F321" s="20">
        <v>162</v>
      </c>
      <c r="G321" s="20">
        <v>167</v>
      </c>
      <c r="H321" s="20">
        <v>170</v>
      </c>
      <c r="I321" s="8">
        <v>172</v>
      </c>
      <c r="J321" s="8">
        <v>168</v>
      </c>
      <c r="K321" s="8">
        <v>169</v>
      </c>
      <c r="L321" s="20">
        <v>170</v>
      </c>
      <c r="M321" s="8">
        <v>152</v>
      </c>
      <c r="N321" s="20">
        <v>177</v>
      </c>
      <c r="O321" s="68"/>
      <c r="P321" s="68"/>
      <c r="Q321" s="68"/>
    </row>
    <row r="322" spans="2:17" x14ac:dyDescent="0.2">
      <c r="B322" s="17" t="s">
        <v>21</v>
      </c>
      <c r="C322" s="8">
        <v>168</v>
      </c>
      <c r="D322" s="8">
        <v>165</v>
      </c>
      <c r="E322" s="8">
        <v>162</v>
      </c>
      <c r="F322" s="20">
        <v>162</v>
      </c>
      <c r="G322" s="20">
        <v>163</v>
      </c>
      <c r="H322" s="20">
        <v>162</v>
      </c>
      <c r="I322" s="8">
        <v>164</v>
      </c>
      <c r="J322" s="8">
        <v>161</v>
      </c>
      <c r="K322" s="8">
        <v>166</v>
      </c>
      <c r="L322" s="20">
        <v>159</v>
      </c>
      <c r="M322" s="8">
        <v>152</v>
      </c>
      <c r="N322" s="20">
        <v>177</v>
      </c>
      <c r="O322" s="68"/>
      <c r="P322" s="68"/>
      <c r="Q322" s="68"/>
    </row>
    <row r="323" spans="2:17" x14ac:dyDescent="0.2">
      <c r="B323" s="17" t="s">
        <v>22</v>
      </c>
      <c r="C323" s="8">
        <v>158</v>
      </c>
      <c r="D323" s="8">
        <v>171</v>
      </c>
      <c r="E323" s="8">
        <v>169</v>
      </c>
      <c r="F323" s="20">
        <v>158</v>
      </c>
      <c r="G323" s="20">
        <v>165</v>
      </c>
      <c r="H323" s="20">
        <v>164</v>
      </c>
      <c r="I323" s="8">
        <v>165</v>
      </c>
      <c r="J323" s="8">
        <v>169</v>
      </c>
      <c r="K323" s="8">
        <v>158</v>
      </c>
      <c r="L323" s="20">
        <v>166</v>
      </c>
      <c r="M323" s="8">
        <v>152</v>
      </c>
      <c r="N323" s="20">
        <v>177</v>
      </c>
      <c r="O323" s="68"/>
      <c r="P323" s="68"/>
      <c r="Q323" s="68"/>
    </row>
    <row r="324" spans="2:17" x14ac:dyDescent="0.2">
      <c r="B324" s="17" t="s">
        <v>23</v>
      </c>
      <c r="C324" s="8">
        <v>165</v>
      </c>
      <c r="D324" s="8">
        <v>166</v>
      </c>
      <c r="E324" s="8">
        <v>164</v>
      </c>
      <c r="F324" s="20">
        <v>168</v>
      </c>
      <c r="G324" s="20">
        <v>162</v>
      </c>
      <c r="H324" s="20">
        <v>171</v>
      </c>
      <c r="I324" s="8">
        <v>164</v>
      </c>
      <c r="J324" s="8">
        <v>164</v>
      </c>
      <c r="K324" s="8">
        <v>167</v>
      </c>
      <c r="L324" s="20">
        <v>167</v>
      </c>
      <c r="M324" s="8">
        <v>152</v>
      </c>
      <c r="N324" s="20">
        <v>177</v>
      </c>
      <c r="O324" s="68"/>
      <c r="P324" s="68"/>
      <c r="Q324" s="68"/>
    </row>
    <row r="325" spans="2:17" x14ac:dyDescent="0.2">
      <c r="B325" s="17" t="s">
        <v>24</v>
      </c>
      <c r="C325" s="8">
        <v>158</v>
      </c>
      <c r="D325" s="8">
        <v>158</v>
      </c>
      <c r="E325" s="8">
        <v>167</v>
      </c>
      <c r="F325" s="20">
        <v>168</v>
      </c>
      <c r="G325" s="20">
        <v>165</v>
      </c>
      <c r="H325" s="20">
        <v>164</v>
      </c>
      <c r="I325" s="8">
        <v>169</v>
      </c>
      <c r="J325" s="8">
        <v>165</v>
      </c>
      <c r="K325" s="8">
        <v>160</v>
      </c>
      <c r="L325" s="20">
        <v>165</v>
      </c>
      <c r="M325" s="8">
        <v>152</v>
      </c>
      <c r="N325" s="20">
        <v>177</v>
      </c>
      <c r="O325" s="68"/>
      <c r="P325" s="68"/>
      <c r="Q325" s="68"/>
    </row>
    <row r="326" spans="2:17" x14ac:dyDescent="0.2">
      <c r="B326" s="17" t="s">
        <v>25</v>
      </c>
      <c r="C326" s="8">
        <v>168</v>
      </c>
      <c r="D326" s="8">
        <v>160</v>
      </c>
      <c r="E326" s="8">
        <v>155</v>
      </c>
      <c r="F326" s="20">
        <v>162</v>
      </c>
      <c r="G326" s="20">
        <v>165</v>
      </c>
      <c r="H326" s="20">
        <v>167</v>
      </c>
      <c r="I326" s="8">
        <v>171</v>
      </c>
      <c r="J326" s="8">
        <v>166</v>
      </c>
      <c r="K326" s="8">
        <v>170</v>
      </c>
      <c r="L326" s="20">
        <v>163</v>
      </c>
      <c r="M326" s="8">
        <v>152</v>
      </c>
      <c r="N326" s="20">
        <v>177</v>
      </c>
      <c r="O326" s="68"/>
      <c r="P326" s="68"/>
      <c r="Q326" s="68"/>
    </row>
    <row r="327" spans="2:17" x14ac:dyDescent="0.2">
      <c r="B327" s="17" t="s">
        <v>28</v>
      </c>
      <c r="C327" s="8">
        <v>161</v>
      </c>
      <c r="D327" s="8">
        <v>163</v>
      </c>
      <c r="E327" s="8">
        <v>169</v>
      </c>
      <c r="F327" s="20">
        <v>160</v>
      </c>
      <c r="G327" s="20">
        <v>162</v>
      </c>
      <c r="H327" s="20">
        <v>170</v>
      </c>
      <c r="I327" s="8">
        <v>168</v>
      </c>
      <c r="J327" s="8">
        <v>164</v>
      </c>
      <c r="K327" s="8">
        <v>165</v>
      </c>
      <c r="L327" s="20">
        <v>166</v>
      </c>
      <c r="M327" s="8">
        <v>152</v>
      </c>
      <c r="N327" s="20">
        <v>177</v>
      </c>
      <c r="O327" s="68"/>
      <c r="P327" s="68"/>
      <c r="Q327" s="68"/>
    </row>
    <row r="328" spans="2:17" x14ac:dyDescent="0.2">
      <c r="B328" s="17" t="s">
        <v>29</v>
      </c>
      <c r="C328" s="8">
        <v>168</v>
      </c>
      <c r="D328" s="8">
        <v>166</v>
      </c>
      <c r="E328" s="8">
        <v>167</v>
      </c>
      <c r="F328" s="20">
        <v>156</v>
      </c>
      <c r="G328" s="20">
        <v>167</v>
      </c>
      <c r="H328" s="20">
        <v>166</v>
      </c>
      <c r="I328" s="8">
        <v>161</v>
      </c>
      <c r="J328" s="8">
        <v>171</v>
      </c>
      <c r="K328" s="8">
        <v>166</v>
      </c>
      <c r="L328" s="20">
        <v>169</v>
      </c>
      <c r="M328" s="8">
        <v>152</v>
      </c>
      <c r="N328" s="20">
        <v>177</v>
      </c>
      <c r="O328" s="68"/>
      <c r="P328" s="68"/>
      <c r="Q328" s="68"/>
    </row>
    <row r="329" spans="2:17" x14ac:dyDescent="0.2">
      <c r="B329" s="17" t="s">
        <v>30</v>
      </c>
      <c r="C329" s="8">
        <v>153</v>
      </c>
      <c r="D329" s="8">
        <v>166</v>
      </c>
      <c r="E329" s="8">
        <v>162</v>
      </c>
      <c r="F329" s="20">
        <v>155</v>
      </c>
      <c r="G329" s="20">
        <v>166</v>
      </c>
      <c r="H329" s="20">
        <v>173</v>
      </c>
      <c r="I329" s="8">
        <v>165</v>
      </c>
      <c r="J329" s="8">
        <v>163</v>
      </c>
      <c r="K329" s="8">
        <v>166</v>
      </c>
      <c r="L329" s="20">
        <v>176</v>
      </c>
      <c r="M329" s="8">
        <v>152</v>
      </c>
      <c r="N329" s="20">
        <v>177</v>
      </c>
      <c r="O329" s="68"/>
      <c r="P329" s="68"/>
      <c r="Q329" s="68"/>
    </row>
    <row r="330" spans="2:17" x14ac:dyDescent="0.2">
      <c r="B330" s="17" t="s">
        <v>31</v>
      </c>
      <c r="C330" s="8">
        <v>161</v>
      </c>
      <c r="D330" s="8">
        <v>168</v>
      </c>
      <c r="E330" s="8">
        <v>162</v>
      </c>
      <c r="F330" s="20">
        <v>166</v>
      </c>
      <c r="G330" s="20">
        <v>161</v>
      </c>
      <c r="H330" s="20">
        <v>169</v>
      </c>
      <c r="I330" s="8">
        <v>166</v>
      </c>
      <c r="J330" s="8">
        <v>166</v>
      </c>
      <c r="K330" s="8">
        <v>162</v>
      </c>
      <c r="L330" s="20">
        <v>164</v>
      </c>
      <c r="M330" s="8">
        <v>152</v>
      </c>
      <c r="N330" s="20">
        <v>177</v>
      </c>
      <c r="O330" s="68"/>
      <c r="P330" s="68"/>
      <c r="Q330" s="68"/>
    </row>
    <row r="331" spans="2:17" x14ac:dyDescent="0.2">
      <c r="B331" s="17" t="s">
        <v>32</v>
      </c>
      <c r="C331" s="8">
        <v>153</v>
      </c>
      <c r="D331" s="8">
        <v>171</v>
      </c>
      <c r="E331" s="8">
        <v>165</v>
      </c>
      <c r="F331" s="20">
        <v>163</v>
      </c>
      <c r="G331" s="20">
        <v>163</v>
      </c>
      <c r="H331" s="20">
        <v>169</v>
      </c>
      <c r="I331" s="8">
        <v>168</v>
      </c>
      <c r="J331" s="8">
        <v>163</v>
      </c>
      <c r="K331" s="8">
        <v>168</v>
      </c>
      <c r="L331" s="20">
        <v>170</v>
      </c>
      <c r="M331" s="8">
        <v>152</v>
      </c>
      <c r="N331" s="20">
        <v>177</v>
      </c>
      <c r="O331" s="68"/>
      <c r="P331" s="68"/>
      <c r="Q331" s="68"/>
    </row>
    <row r="332" spans="2:17" x14ac:dyDescent="0.2">
      <c r="B332" s="17" t="s">
        <v>33</v>
      </c>
      <c r="C332" s="8">
        <v>163</v>
      </c>
      <c r="D332" s="8">
        <v>163</v>
      </c>
      <c r="E332" s="8">
        <v>163</v>
      </c>
      <c r="F332" s="20">
        <v>166</v>
      </c>
      <c r="G332" s="20">
        <v>163</v>
      </c>
      <c r="H332" s="20">
        <v>169</v>
      </c>
      <c r="I332" s="8">
        <v>175</v>
      </c>
      <c r="J332" s="8">
        <v>167</v>
      </c>
      <c r="K332" s="8">
        <v>164</v>
      </c>
      <c r="L332" s="20">
        <v>169</v>
      </c>
      <c r="M332" s="8">
        <v>152</v>
      </c>
      <c r="N332" s="20">
        <v>177</v>
      </c>
      <c r="O332" s="68"/>
      <c r="P332" s="68"/>
      <c r="Q332" s="68"/>
    </row>
    <row r="333" spans="2:17" x14ac:dyDescent="0.2">
      <c r="B333" s="17" t="s">
        <v>34</v>
      </c>
      <c r="C333" s="8">
        <v>170</v>
      </c>
      <c r="D333" s="8">
        <v>162</v>
      </c>
      <c r="E333" s="8">
        <v>165</v>
      </c>
      <c r="F333" s="20">
        <v>166</v>
      </c>
      <c r="G333" s="20">
        <v>168</v>
      </c>
      <c r="H333" s="20">
        <v>166</v>
      </c>
      <c r="I333" s="8">
        <v>159</v>
      </c>
      <c r="J333" s="8">
        <v>167</v>
      </c>
      <c r="K333" s="8">
        <v>166</v>
      </c>
      <c r="L333" s="20">
        <v>160</v>
      </c>
      <c r="M333" s="8">
        <v>152</v>
      </c>
      <c r="N333" s="20">
        <v>177</v>
      </c>
      <c r="O333" s="68"/>
      <c r="P333" s="68"/>
      <c r="Q333" s="68"/>
    </row>
    <row r="334" spans="2:17" x14ac:dyDescent="0.2">
      <c r="B334" s="17" t="s">
        <v>35</v>
      </c>
      <c r="C334" s="8">
        <v>160</v>
      </c>
      <c r="D334" s="8">
        <v>167</v>
      </c>
      <c r="E334" s="8">
        <v>168</v>
      </c>
      <c r="F334" s="20">
        <v>160</v>
      </c>
      <c r="G334" s="20">
        <v>166</v>
      </c>
      <c r="H334" s="20">
        <v>160</v>
      </c>
      <c r="I334" s="8">
        <v>165</v>
      </c>
      <c r="J334" s="8">
        <v>165</v>
      </c>
      <c r="K334" s="8">
        <v>165</v>
      </c>
      <c r="L334" s="20">
        <v>167</v>
      </c>
      <c r="M334" s="8">
        <v>152</v>
      </c>
      <c r="N334" s="20">
        <v>177</v>
      </c>
      <c r="O334" s="68"/>
      <c r="P334" s="68"/>
      <c r="Q334" s="68"/>
    </row>
    <row r="335" spans="2:17" x14ac:dyDescent="0.2">
      <c r="B335" s="17" t="s">
        <v>36</v>
      </c>
      <c r="C335" s="8">
        <v>164</v>
      </c>
      <c r="D335" s="8">
        <v>163</v>
      </c>
      <c r="E335" s="8">
        <v>164</v>
      </c>
      <c r="F335" s="20">
        <v>166</v>
      </c>
      <c r="G335" s="20">
        <v>166</v>
      </c>
      <c r="H335" s="20">
        <v>165</v>
      </c>
      <c r="I335" s="8">
        <v>173</v>
      </c>
      <c r="J335" s="8">
        <v>161</v>
      </c>
      <c r="K335" s="8">
        <v>168</v>
      </c>
      <c r="L335" s="20">
        <v>170</v>
      </c>
      <c r="M335" s="8">
        <v>152</v>
      </c>
      <c r="N335" s="20">
        <v>177</v>
      </c>
      <c r="O335" s="68"/>
      <c r="P335" s="68"/>
      <c r="Q335" s="68"/>
    </row>
    <row r="336" spans="2:17" x14ac:dyDescent="0.2">
      <c r="B336" s="60" t="s">
        <v>37</v>
      </c>
      <c r="C336" s="54">
        <v>159</v>
      </c>
      <c r="D336" s="54">
        <v>163</v>
      </c>
      <c r="E336" s="8">
        <v>165</v>
      </c>
      <c r="F336" s="20">
        <v>162</v>
      </c>
      <c r="G336" s="20">
        <v>165</v>
      </c>
      <c r="H336" s="20">
        <v>170</v>
      </c>
      <c r="I336" s="8">
        <v>168</v>
      </c>
      <c r="J336" s="54">
        <v>166</v>
      </c>
      <c r="K336" s="54">
        <v>165</v>
      </c>
      <c r="L336" s="20">
        <v>166</v>
      </c>
      <c r="M336" s="8">
        <v>152</v>
      </c>
      <c r="N336" s="20">
        <v>177</v>
      </c>
      <c r="O336" s="68"/>
      <c r="P336" s="68"/>
      <c r="Q336" s="68"/>
    </row>
    <row r="337" spans="2:17" x14ac:dyDescent="0.2">
      <c r="B337" s="17" t="s">
        <v>3</v>
      </c>
      <c r="C337" s="74">
        <f>AVERAGE(C317:C336)</f>
        <v>163.1</v>
      </c>
      <c r="D337" s="74">
        <f t="shared" ref="D337:L337" si="8">AVERAGE(D317:D336)</f>
        <v>164.2</v>
      </c>
      <c r="E337" s="74">
        <f t="shared" si="8"/>
        <v>164.5</v>
      </c>
      <c r="F337" s="74">
        <f t="shared" si="8"/>
        <v>162.4</v>
      </c>
      <c r="G337" s="74">
        <f t="shared" si="8"/>
        <v>164.95</v>
      </c>
      <c r="H337" s="74">
        <f t="shared" si="8"/>
        <v>167.05</v>
      </c>
      <c r="I337" s="74">
        <f t="shared" si="8"/>
        <v>166.75</v>
      </c>
      <c r="J337" s="74">
        <f t="shared" si="8"/>
        <v>165.7</v>
      </c>
      <c r="K337" s="74">
        <f t="shared" si="8"/>
        <v>165.4</v>
      </c>
      <c r="L337" s="74">
        <f t="shared" si="8"/>
        <v>166.65</v>
      </c>
      <c r="M337" s="69"/>
      <c r="N337" s="68"/>
      <c r="O337" s="68"/>
      <c r="P337" s="68"/>
      <c r="Q337" s="68"/>
    </row>
    <row r="338" spans="2:17" x14ac:dyDescent="0.2">
      <c r="B338" s="6"/>
    </row>
    <row r="339" spans="2:17" x14ac:dyDescent="0.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7" x14ac:dyDescent="0.2">
      <c r="B340" s="70" t="s">
        <v>116</v>
      </c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7" x14ac:dyDescent="0.2">
      <c r="B341" s="107" t="s">
        <v>17</v>
      </c>
      <c r="C341" s="132" t="s">
        <v>26</v>
      </c>
      <c r="D341" s="132"/>
      <c r="E341" s="132"/>
      <c r="F341" s="132"/>
      <c r="G341" s="132"/>
      <c r="H341" s="132"/>
      <c r="I341" s="132"/>
      <c r="J341" s="132"/>
      <c r="K341" s="132"/>
      <c r="L341" s="132"/>
      <c r="M341" s="6"/>
      <c r="N341" s="6"/>
    </row>
    <row r="342" spans="2:17" x14ac:dyDescent="0.2">
      <c r="B342" s="108"/>
      <c r="C342" s="57" t="s">
        <v>27</v>
      </c>
      <c r="D342" s="56" t="s">
        <v>38</v>
      </c>
      <c r="E342" s="56" t="s">
        <v>39</v>
      </c>
      <c r="F342" s="56" t="s">
        <v>40</v>
      </c>
      <c r="G342" s="56" t="s">
        <v>41</v>
      </c>
      <c r="H342" s="55" t="s">
        <v>42</v>
      </c>
      <c r="I342" s="55" t="s">
        <v>43</v>
      </c>
      <c r="J342" s="56" t="s">
        <v>44</v>
      </c>
      <c r="K342" s="56" t="s">
        <v>45</v>
      </c>
      <c r="L342" s="56" t="s">
        <v>46</v>
      </c>
      <c r="M342" s="56" t="s">
        <v>3</v>
      </c>
      <c r="N342" s="56" t="s">
        <v>60</v>
      </c>
      <c r="O342" s="56" t="s">
        <v>57</v>
      </c>
    </row>
    <row r="343" spans="2:17" x14ac:dyDescent="0.2">
      <c r="B343" s="73" t="s">
        <v>86</v>
      </c>
      <c r="C343" s="74">
        <f>C210</f>
        <v>163.35</v>
      </c>
      <c r="D343" s="74">
        <f t="shared" ref="D343:L343" si="9">D210</f>
        <v>164.8</v>
      </c>
      <c r="E343" s="74">
        <f t="shared" si="9"/>
        <v>164.55</v>
      </c>
      <c r="F343" s="74">
        <f t="shared" si="9"/>
        <v>164.85</v>
      </c>
      <c r="G343" s="74">
        <f t="shared" si="9"/>
        <v>164.05</v>
      </c>
      <c r="H343" s="74">
        <f t="shared" si="9"/>
        <v>165</v>
      </c>
      <c r="I343" s="74">
        <f t="shared" si="9"/>
        <v>163.69999999999999</v>
      </c>
      <c r="J343" s="74">
        <f t="shared" si="9"/>
        <v>163.85</v>
      </c>
      <c r="K343" s="74">
        <f t="shared" si="9"/>
        <v>163.9</v>
      </c>
      <c r="L343" s="74">
        <f t="shared" si="9"/>
        <v>164.9</v>
      </c>
      <c r="M343" s="158">
        <f>AVERAGE(C343:L344)</f>
        <v>164.15749999999997</v>
      </c>
      <c r="N343" s="170">
        <f>STDEV(C343:L344)</f>
        <v>1.2823985545186738</v>
      </c>
      <c r="O343" s="165">
        <f>N343/M343*100</f>
        <v>0.78120010022001674</v>
      </c>
    </row>
    <row r="344" spans="2:17" x14ac:dyDescent="0.2">
      <c r="B344" s="73" t="s">
        <v>87</v>
      </c>
      <c r="C344" s="74">
        <f>C235</f>
        <v>164.05</v>
      </c>
      <c r="D344" s="74">
        <f t="shared" ref="D344:L344" si="10">D235</f>
        <v>164.35</v>
      </c>
      <c r="E344" s="74">
        <f t="shared" si="10"/>
        <v>165.85</v>
      </c>
      <c r="F344" s="74">
        <f t="shared" si="10"/>
        <v>166.2</v>
      </c>
      <c r="G344" s="74">
        <f t="shared" si="10"/>
        <v>163.44999999999999</v>
      </c>
      <c r="H344" s="74">
        <f t="shared" si="10"/>
        <v>161.6</v>
      </c>
      <c r="I344" s="74">
        <f t="shared" si="10"/>
        <v>161.69999999999999</v>
      </c>
      <c r="J344" s="74">
        <f t="shared" si="10"/>
        <v>166.5</v>
      </c>
      <c r="K344" s="74">
        <f t="shared" si="10"/>
        <v>162.69999999999999</v>
      </c>
      <c r="L344" s="74">
        <f t="shared" si="10"/>
        <v>163.80000000000001</v>
      </c>
      <c r="M344" s="159"/>
      <c r="N344" s="171"/>
      <c r="O344" s="167"/>
    </row>
    <row r="345" spans="2:17" x14ac:dyDescent="0.2">
      <c r="B345" s="73" t="s">
        <v>88</v>
      </c>
      <c r="C345" s="74">
        <f>C261</f>
        <v>164.5</v>
      </c>
      <c r="D345" s="74">
        <f t="shared" ref="D345:L345" si="11">D261</f>
        <v>163.15</v>
      </c>
      <c r="E345" s="74">
        <f t="shared" si="11"/>
        <v>163.55000000000001</v>
      </c>
      <c r="F345" s="74">
        <f t="shared" si="11"/>
        <v>162.15</v>
      </c>
      <c r="G345" s="74">
        <f t="shared" si="11"/>
        <v>161.30000000000001</v>
      </c>
      <c r="H345" s="74">
        <f t="shared" si="11"/>
        <v>163.35</v>
      </c>
      <c r="I345" s="74">
        <f t="shared" si="11"/>
        <v>161.69999999999999</v>
      </c>
      <c r="J345" s="74">
        <f t="shared" si="11"/>
        <v>163.9</v>
      </c>
      <c r="K345" s="74">
        <f t="shared" si="11"/>
        <v>168.9</v>
      </c>
      <c r="L345" s="74">
        <f t="shared" si="11"/>
        <v>163.30000000000001</v>
      </c>
      <c r="M345" s="158">
        <f>AVERAGE(C345:L346)</f>
        <v>163.67000000000002</v>
      </c>
      <c r="N345" s="170">
        <f>STDEV(C345:L346)</f>
        <v>2.0192755344951139</v>
      </c>
      <c r="O345" s="165">
        <f>N345/M345*100</f>
        <v>1.2337481117462661</v>
      </c>
    </row>
    <row r="346" spans="2:17" x14ac:dyDescent="0.2">
      <c r="B346" s="73" t="s">
        <v>89</v>
      </c>
      <c r="C346" s="74">
        <f>C286</f>
        <v>163.44999999999999</v>
      </c>
      <c r="D346" s="74">
        <f t="shared" ref="D346:L346" si="12">D286</f>
        <v>162.5</v>
      </c>
      <c r="E346" s="74">
        <f t="shared" si="12"/>
        <v>168</v>
      </c>
      <c r="F346" s="74">
        <f t="shared" si="12"/>
        <v>164.15</v>
      </c>
      <c r="G346" s="74">
        <f t="shared" si="12"/>
        <v>160.9</v>
      </c>
      <c r="H346" s="74">
        <f t="shared" si="12"/>
        <v>163.80000000000001</v>
      </c>
      <c r="I346" s="74">
        <f t="shared" si="12"/>
        <v>164.95</v>
      </c>
      <c r="J346" s="74">
        <f t="shared" si="12"/>
        <v>165.4</v>
      </c>
      <c r="K346" s="74">
        <f t="shared" si="12"/>
        <v>162.5</v>
      </c>
      <c r="L346" s="74">
        <f t="shared" si="12"/>
        <v>161.94999999999999</v>
      </c>
      <c r="M346" s="159"/>
      <c r="N346" s="171"/>
      <c r="O346" s="167"/>
    </row>
    <row r="347" spans="2:17" x14ac:dyDescent="0.2">
      <c r="B347" s="73" t="s">
        <v>90</v>
      </c>
      <c r="C347" s="74">
        <f>C312</f>
        <v>161.9</v>
      </c>
      <c r="D347" s="74">
        <f t="shared" ref="D347:L347" si="13">D312</f>
        <v>165.3</v>
      </c>
      <c r="E347" s="74">
        <f t="shared" si="13"/>
        <v>165.85</v>
      </c>
      <c r="F347" s="74">
        <f t="shared" si="13"/>
        <v>164.6</v>
      </c>
      <c r="G347" s="74">
        <f t="shared" si="13"/>
        <v>164.95</v>
      </c>
      <c r="H347" s="74">
        <f t="shared" si="13"/>
        <v>163.85</v>
      </c>
      <c r="I347" s="74">
        <f t="shared" si="13"/>
        <v>165.85</v>
      </c>
      <c r="J347" s="74">
        <f t="shared" si="13"/>
        <v>164.45</v>
      </c>
      <c r="K347" s="74">
        <f t="shared" si="13"/>
        <v>164.3</v>
      </c>
      <c r="L347" s="74">
        <f t="shared" si="13"/>
        <v>163.95</v>
      </c>
      <c r="M347" s="160">
        <f>AVERAGE(C347:L348)</f>
        <v>164.78500000000003</v>
      </c>
      <c r="N347" s="169">
        <f>STDEV(C347:L348)</f>
        <v>1.3669116169017861</v>
      </c>
      <c r="O347" s="163">
        <f>N347/M347*100</f>
        <v>0.82951216245519055</v>
      </c>
    </row>
    <row r="348" spans="2:17" x14ac:dyDescent="0.2">
      <c r="B348" s="73" t="s">
        <v>91</v>
      </c>
      <c r="C348" s="74">
        <f>C337</f>
        <v>163.1</v>
      </c>
      <c r="D348" s="74">
        <f t="shared" ref="D348:L348" si="14">D337</f>
        <v>164.2</v>
      </c>
      <c r="E348" s="74">
        <f t="shared" si="14"/>
        <v>164.5</v>
      </c>
      <c r="F348" s="74">
        <f t="shared" si="14"/>
        <v>162.4</v>
      </c>
      <c r="G348" s="74">
        <f t="shared" si="14"/>
        <v>164.95</v>
      </c>
      <c r="H348" s="74">
        <f t="shared" si="14"/>
        <v>167.05</v>
      </c>
      <c r="I348" s="74">
        <f t="shared" si="14"/>
        <v>166.75</v>
      </c>
      <c r="J348" s="74">
        <f t="shared" si="14"/>
        <v>165.7</v>
      </c>
      <c r="K348" s="74">
        <f t="shared" si="14"/>
        <v>165.4</v>
      </c>
      <c r="L348" s="74">
        <f t="shared" si="14"/>
        <v>166.65</v>
      </c>
      <c r="M348" s="160"/>
      <c r="N348" s="169"/>
      <c r="O348" s="163"/>
    </row>
    <row r="349" spans="2:17" x14ac:dyDescent="0.2">
      <c r="B349" s="85" t="s">
        <v>4</v>
      </c>
      <c r="C349" s="74">
        <v>152</v>
      </c>
      <c r="D349" s="74">
        <v>152</v>
      </c>
      <c r="E349" s="74">
        <v>152</v>
      </c>
      <c r="F349" s="74">
        <v>152</v>
      </c>
      <c r="G349" s="74">
        <v>152</v>
      </c>
      <c r="H349" s="74">
        <v>152</v>
      </c>
      <c r="I349" s="74">
        <v>152</v>
      </c>
      <c r="J349" s="74">
        <v>152</v>
      </c>
      <c r="K349" s="74">
        <v>152</v>
      </c>
      <c r="L349" s="74">
        <v>152</v>
      </c>
      <c r="M349" s="105"/>
      <c r="N349" s="106"/>
      <c r="O349" s="102"/>
    </row>
    <row r="350" spans="2:17" x14ac:dyDescent="0.2">
      <c r="B350" s="85" t="s">
        <v>5</v>
      </c>
      <c r="C350" s="74">
        <v>177</v>
      </c>
      <c r="D350" s="74">
        <v>177</v>
      </c>
      <c r="E350" s="74">
        <v>177</v>
      </c>
      <c r="F350" s="74">
        <v>177</v>
      </c>
      <c r="G350" s="74">
        <v>177</v>
      </c>
      <c r="H350" s="74">
        <v>177</v>
      </c>
      <c r="I350" s="74">
        <v>177</v>
      </c>
      <c r="J350" s="74">
        <v>177</v>
      </c>
      <c r="K350" s="74">
        <v>177</v>
      </c>
      <c r="L350" s="74">
        <v>177</v>
      </c>
      <c r="M350" s="105"/>
      <c r="N350" s="106"/>
      <c r="O350" s="102"/>
    </row>
    <row r="351" spans="2:17" x14ac:dyDescent="0.2">
      <c r="B351" s="22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4"/>
      <c r="O351" s="29"/>
    </row>
    <row r="352" spans="2:17" x14ac:dyDescent="0.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x14ac:dyDescent="0.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x14ac:dyDescent="0.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x14ac:dyDescent="0.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x14ac:dyDescent="0.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x14ac:dyDescent="0.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x14ac:dyDescent="0.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x14ac:dyDescent="0.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x14ac:dyDescent="0.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x14ac:dyDescent="0.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x14ac:dyDescent="0.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x14ac:dyDescent="0.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x14ac:dyDescent="0.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x14ac:dyDescent="0.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x14ac:dyDescent="0.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x14ac:dyDescent="0.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x14ac:dyDescent="0.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7" x14ac:dyDescent="0.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7" x14ac:dyDescent="0.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7" x14ac:dyDescent="0.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7" x14ac:dyDescent="0.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7" x14ac:dyDescent="0.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7" x14ac:dyDescent="0.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7" x14ac:dyDescent="0.2">
      <c r="B375" s="71" t="s">
        <v>134</v>
      </c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7" x14ac:dyDescent="0.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7" x14ac:dyDescent="0.2">
      <c r="B377" s="71" t="s">
        <v>117</v>
      </c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7" x14ac:dyDescent="0.2">
      <c r="B378" s="129" t="s">
        <v>0</v>
      </c>
      <c r="C378" s="132" t="s">
        <v>26</v>
      </c>
      <c r="D378" s="132"/>
      <c r="E378" s="132"/>
      <c r="F378" s="132"/>
      <c r="G378" s="132"/>
      <c r="H378" s="132"/>
      <c r="I378" s="132"/>
      <c r="J378" s="132"/>
      <c r="K378" s="132"/>
      <c r="L378" s="132"/>
      <c r="M378" s="27"/>
      <c r="N378" s="27"/>
    </row>
    <row r="379" spans="2:17" x14ac:dyDescent="0.2">
      <c r="B379" s="130"/>
      <c r="C379" s="57" t="s">
        <v>27</v>
      </c>
      <c r="D379" s="56" t="s">
        <v>38</v>
      </c>
      <c r="E379" s="56" t="s">
        <v>39</v>
      </c>
      <c r="F379" s="56" t="s">
        <v>40</v>
      </c>
      <c r="G379" s="56" t="s">
        <v>41</v>
      </c>
      <c r="H379" s="55" t="s">
        <v>42</v>
      </c>
      <c r="I379" s="55" t="s">
        <v>43</v>
      </c>
      <c r="J379" s="56" t="s">
        <v>44</v>
      </c>
      <c r="K379" s="56" t="s">
        <v>45</v>
      </c>
      <c r="L379" s="56" t="s">
        <v>46</v>
      </c>
      <c r="M379" s="94" t="s">
        <v>3</v>
      </c>
      <c r="N379" s="56" t="s">
        <v>60</v>
      </c>
      <c r="O379" s="38"/>
      <c r="P379" s="38"/>
      <c r="Q379" s="45"/>
    </row>
    <row r="380" spans="2:17" x14ac:dyDescent="0.2">
      <c r="B380" s="17" t="s">
        <v>1</v>
      </c>
      <c r="C380" s="75">
        <v>6.9</v>
      </c>
      <c r="D380" s="75">
        <v>6.3</v>
      </c>
      <c r="E380" s="75">
        <v>6.8</v>
      </c>
      <c r="F380" s="76">
        <v>7.3</v>
      </c>
      <c r="G380" s="76">
        <v>5.6</v>
      </c>
      <c r="H380" s="75">
        <v>6.9</v>
      </c>
      <c r="I380" s="75">
        <v>6.4</v>
      </c>
      <c r="J380" s="75">
        <v>7</v>
      </c>
      <c r="K380" s="76">
        <v>8.1</v>
      </c>
      <c r="L380" s="76">
        <v>8.1999999999999993</v>
      </c>
      <c r="M380" s="144">
        <f>AVERAGE(C380:L385)</f>
        <v>6.8350000000000026</v>
      </c>
      <c r="N380" s="133">
        <f>STDEV(C380:L385)</f>
        <v>0.87018895279087749</v>
      </c>
      <c r="O380" s="95"/>
      <c r="P380" s="68"/>
      <c r="Q380" s="38"/>
    </row>
    <row r="381" spans="2:17" x14ac:dyDescent="0.2">
      <c r="B381" s="59" t="s">
        <v>2</v>
      </c>
      <c r="C381" s="75">
        <v>7.6</v>
      </c>
      <c r="D381" s="75">
        <v>5.9</v>
      </c>
      <c r="E381" s="75">
        <v>8.1999999999999993</v>
      </c>
      <c r="F381" s="76">
        <v>7.3</v>
      </c>
      <c r="G381" s="76">
        <v>5</v>
      </c>
      <c r="H381" s="75">
        <v>7.4</v>
      </c>
      <c r="I381" s="75">
        <v>6.8</v>
      </c>
      <c r="J381" s="75">
        <v>5.0999999999999996</v>
      </c>
      <c r="K381" s="76">
        <v>8.3000000000000007</v>
      </c>
      <c r="L381" s="76">
        <v>5.5</v>
      </c>
      <c r="M381" s="144"/>
      <c r="N381" s="133"/>
      <c r="O381" s="95"/>
      <c r="P381" s="68"/>
      <c r="Q381" s="68"/>
    </row>
    <row r="382" spans="2:17" x14ac:dyDescent="0.2">
      <c r="B382" s="17" t="s">
        <v>18</v>
      </c>
      <c r="C382" s="75">
        <v>6.9</v>
      </c>
      <c r="D382" s="75">
        <v>6.3</v>
      </c>
      <c r="E382" s="75">
        <v>6.9</v>
      </c>
      <c r="F382" s="76">
        <v>6.6</v>
      </c>
      <c r="G382" s="76">
        <v>6.4</v>
      </c>
      <c r="H382" s="75">
        <v>7.1</v>
      </c>
      <c r="I382" s="75">
        <v>7.8</v>
      </c>
      <c r="J382" s="75">
        <v>6.8</v>
      </c>
      <c r="K382" s="76">
        <v>7.1</v>
      </c>
      <c r="L382" s="76">
        <v>6.5</v>
      </c>
      <c r="M382" s="144"/>
      <c r="N382" s="133"/>
      <c r="O382" s="95"/>
      <c r="P382" s="68"/>
      <c r="Q382" s="68"/>
    </row>
    <row r="383" spans="2:17" x14ac:dyDescent="0.2">
      <c r="B383" s="17" t="s">
        <v>19</v>
      </c>
      <c r="C383" s="75">
        <v>6.8</v>
      </c>
      <c r="D383" s="75">
        <v>7.3</v>
      </c>
      <c r="E383" s="75">
        <v>7.6</v>
      </c>
      <c r="F383" s="76">
        <v>6.3</v>
      </c>
      <c r="G383" s="76">
        <v>8.1</v>
      </c>
      <c r="H383" s="75">
        <v>6.2</v>
      </c>
      <c r="I383" s="75">
        <v>8</v>
      </c>
      <c r="J383" s="75">
        <v>7.4</v>
      </c>
      <c r="K383" s="76">
        <v>8.1</v>
      </c>
      <c r="L383" s="76">
        <v>6.3</v>
      </c>
      <c r="M383" s="144"/>
      <c r="N383" s="133"/>
      <c r="O383" s="95"/>
      <c r="P383" s="68"/>
      <c r="Q383" s="68"/>
    </row>
    <row r="384" spans="2:17" x14ac:dyDescent="0.2">
      <c r="B384" s="17" t="s">
        <v>20</v>
      </c>
      <c r="C384" s="75">
        <v>5.9</v>
      </c>
      <c r="D384" s="75">
        <v>8</v>
      </c>
      <c r="E384" s="75">
        <v>6.6</v>
      </c>
      <c r="F384" s="76">
        <v>8.1</v>
      </c>
      <c r="G384" s="76">
        <v>5.4</v>
      </c>
      <c r="H384" s="75">
        <v>6.9</v>
      </c>
      <c r="I384" s="75">
        <v>8.3000000000000007</v>
      </c>
      <c r="J384" s="75">
        <v>6.8</v>
      </c>
      <c r="K384" s="76">
        <v>8.1</v>
      </c>
      <c r="L384" s="76">
        <v>5.8</v>
      </c>
      <c r="M384" s="144"/>
      <c r="N384" s="133"/>
      <c r="O384" s="95"/>
      <c r="P384" s="68"/>
      <c r="Q384" s="68"/>
    </row>
    <row r="385" spans="2:17" x14ac:dyDescent="0.2">
      <c r="B385" s="17" t="s">
        <v>21</v>
      </c>
      <c r="C385" s="75">
        <v>6.3</v>
      </c>
      <c r="D385" s="75">
        <v>5.9</v>
      </c>
      <c r="E385" s="75">
        <v>5.9</v>
      </c>
      <c r="F385" s="76">
        <v>6.6</v>
      </c>
      <c r="G385" s="76">
        <v>6.3</v>
      </c>
      <c r="H385" s="75">
        <v>5.3</v>
      </c>
      <c r="I385" s="75">
        <v>6.6</v>
      </c>
      <c r="J385" s="75">
        <v>7</v>
      </c>
      <c r="K385" s="76">
        <v>7.2</v>
      </c>
      <c r="L385" s="76">
        <v>6</v>
      </c>
      <c r="M385" s="144"/>
      <c r="N385" s="133"/>
      <c r="O385" s="95"/>
      <c r="P385" s="68"/>
      <c r="Q385" s="68"/>
    </row>
    <row r="386" spans="2:17" x14ac:dyDescent="0.2">
      <c r="B386" s="17" t="s">
        <v>50</v>
      </c>
      <c r="C386" s="75">
        <f>AVERAGE(C380:C385)</f>
        <v>6.7333333333333334</v>
      </c>
      <c r="D386" s="75">
        <f t="shared" ref="D386:K386" si="15">AVERAGE(D380:D385)</f>
        <v>6.6166666666666663</v>
      </c>
      <c r="E386" s="75">
        <f t="shared" si="15"/>
        <v>7</v>
      </c>
      <c r="F386" s="75">
        <f t="shared" si="15"/>
        <v>7.0333333333333341</v>
      </c>
      <c r="G386" s="75">
        <f t="shared" si="15"/>
        <v>6.1333333333333329</v>
      </c>
      <c r="H386" s="75">
        <f t="shared" si="15"/>
        <v>6.6333333333333329</v>
      </c>
      <c r="I386" s="75">
        <f t="shared" si="15"/>
        <v>7.3166666666666664</v>
      </c>
      <c r="J386" s="75">
        <f t="shared" si="15"/>
        <v>6.6833333333333327</v>
      </c>
      <c r="K386" s="75">
        <f t="shared" si="15"/>
        <v>7.8166666666666673</v>
      </c>
      <c r="L386" s="75">
        <v>6.3</v>
      </c>
      <c r="M386" s="145"/>
      <c r="N386" s="133"/>
      <c r="O386" s="95"/>
      <c r="P386" s="68"/>
      <c r="Q386" s="68"/>
    </row>
    <row r="387" spans="2:17" x14ac:dyDescent="0.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7" x14ac:dyDescent="0.2">
      <c r="B388" s="71" t="s">
        <v>118</v>
      </c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7" x14ac:dyDescent="0.2">
      <c r="B389" s="129" t="s">
        <v>0</v>
      </c>
      <c r="C389" s="132" t="s">
        <v>26</v>
      </c>
      <c r="D389" s="132"/>
      <c r="E389" s="132"/>
      <c r="F389" s="132"/>
      <c r="G389" s="132"/>
      <c r="H389" s="132"/>
      <c r="I389" s="132"/>
      <c r="J389" s="132"/>
      <c r="K389" s="132"/>
      <c r="L389" s="132"/>
      <c r="M389" s="27"/>
      <c r="N389" s="27"/>
    </row>
    <row r="390" spans="2:17" x14ac:dyDescent="0.2">
      <c r="B390" s="130"/>
      <c r="C390" s="57" t="s">
        <v>27</v>
      </c>
      <c r="D390" s="56" t="s">
        <v>38</v>
      </c>
      <c r="E390" s="56" t="s">
        <v>39</v>
      </c>
      <c r="F390" s="56" t="s">
        <v>40</v>
      </c>
      <c r="G390" s="56" t="s">
        <v>41</v>
      </c>
      <c r="H390" s="55" t="s">
        <v>42</v>
      </c>
      <c r="I390" s="55" t="s">
        <v>43</v>
      </c>
      <c r="J390" s="56" t="s">
        <v>44</v>
      </c>
      <c r="K390" s="56" t="s">
        <v>45</v>
      </c>
      <c r="L390" s="56" t="s">
        <v>46</v>
      </c>
      <c r="M390" s="94" t="s">
        <v>3</v>
      </c>
      <c r="N390" s="56" t="s">
        <v>60</v>
      </c>
    </row>
    <row r="391" spans="2:17" x14ac:dyDescent="0.2">
      <c r="B391" s="17" t="s">
        <v>1</v>
      </c>
      <c r="C391" s="75">
        <v>8.1999999999999993</v>
      </c>
      <c r="D391" s="75">
        <v>7.1</v>
      </c>
      <c r="E391" s="75">
        <v>7</v>
      </c>
      <c r="F391" s="76">
        <v>9.1999999999999993</v>
      </c>
      <c r="G391" s="76">
        <v>6.2</v>
      </c>
      <c r="H391" s="75">
        <v>8.3000000000000007</v>
      </c>
      <c r="I391" s="75">
        <v>6.2</v>
      </c>
      <c r="J391" s="75">
        <v>7.1</v>
      </c>
      <c r="K391" s="76">
        <v>7.6</v>
      </c>
      <c r="L391" s="76">
        <v>7.6</v>
      </c>
      <c r="M391" s="144">
        <f>AVERAGE(C391:L396)</f>
        <v>7.2166666666666641</v>
      </c>
      <c r="N391" s="133">
        <f>STDEV(C391:L396)</f>
        <v>0.85115408524907921</v>
      </c>
    </row>
    <row r="392" spans="2:17" x14ac:dyDescent="0.2">
      <c r="B392" s="59" t="s">
        <v>2</v>
      </c>
      <c r="C392" s="75">
        <v>7.3</v>
      </c>
      <c r="D392" s="75">
        <v>5.9</v>
      </c>
      <c r="E392" s="75">
        <v>8.1</v>
      </c>
      <c r="F392" s="76">
        <v>7.2</v>
      </c>
      <c r="G392" s="76">
        <v>6.7</v>
      </c>
      <c r="H392" s="75">
        <v>6.3</v>
      </c>
      <c r="I392" s="75">
        <v>7.6</v>
      </c>
      <c r="J392" s="75">
        <v>7</v>
      </c>
      <c r="K392" s="76">
        <v>6.3</v>
      </c>
      <c r="L392" s="76">
        <v>7.3</v>
      </c>
      <c r="M392" s="144"/>
      <c r="N392" s="133"/>
    </row>
    <row r="393" spans="2:17" x14ac:dyDescent="0.2">
      <c r="B393" s="17" t="s">
        <v>18</v>
      </c>
      <c r="C393" s="75">
        <v>7.2</v>
      </c>
      <c r="D393" s="75">
        <v>6.7</v>
      </c>
      <c r="E393" s="75">
        <v>8.1999999999999993</v>
      </c>
      <c r="F393" s="76">
        <v>7.6</v>
      </c>
      <c r="G393" s="76">
        <v>5</v>
      </c>
      <c r="H393" s="75">
        <v>7.6</v>
      </c>
      <c r="I393" s="75">
        <v>8.5</v>
      </c>
      <c r="J393" s="75">
        <v>6.7</v>
      </c>
      <c r="K393" s="76">
        <v>6.7</v>
      </c>
      <c r="L393" s="76">
        <v>7.3</v>
      </c>
      <c r="M393" s="144"/>
      <c r="N393" s="133"/>
    </row>
    <row r="394" spans="2:17" x14ac:dyDescent="0.2">
      <c r="B394" s="17" t="s">
        <v>19</v>
      </c>
      <c r="C394" s="75">
        <v>6.9</v>
      </c>
      <c r="D394" s="75">
        <v>6.4</v>
      </c>
      <c r="E394" s="75">
        <v>8.1</v>
      </c>
      <c r="F394" s="76">
        <v>7.6</v>
      </c>
      <c r="G394" s="76">
        <v>9.1999999999999993</v>
      </c>
      <c r="H394" s="75">
        <v>6.2</v>
      </c>
      <c r="I394" s="75">
        <v>7.5</v>
      </c>
      <c r="J394" s="75">
        <v>5.7</v>
      </c>
      <c r="K394" s="76">
        <v>6.3</v>
      </c>
      <c r="L394" s="76">
        <v>7.4</v>
      </c>
      <c r="M394" s="144"/>
      <c r="N394" s="133"/>
    </row>
    <row r="395" spans="2:17" x14ac:dyDescent="0.2">
      <c r="B395" s="17" t="s">
        <v>20</v>
      </c>
      <c r="C395" s="75">
        <v>6.4</v>
      </c>
      <c r="D395" s="75">
        <v>6.9</v>
      </c>
      <c r="E395" s="75">
        <v>8.6999999999999993</v>
      </c>
      <c r="F395" s="76">
        <v>8.3000000000000007</v>
      </c>
      <c r="G395" s="76">
        <v>6.5</v>
      </c>
      <c r="H395" s="75">
        <v>6.8</v>
      </c>
      <c r="I395" s="75">
        <v>8.1</v>
      </c>
      <c r="J395" s="75">
        <v>8.1999999999999993</v>
      </c>
      <c r="K395" s="76">
        <v>8.6999999999999993</v>
      </c>
      <c r="L395" s="76">
        <v>6.6</v>
      </c>
      <c r="M395" s="144"/>
      <c r="N395" s="133"/>
    </row>
    <row r="396" spans="2:17" x14ac:dyDescent="0.2">
      <c r="B396" s="17" t="s">
        <v>21</v>
      </c>
      <c r="C396" s="75">
        <v>6.8</v>
      </c>
      <c r="D396" s="75">
        <v>6.9</v>
      </c>
      <c r="E396" s="75">
        <v>7.7</v>
      </c>
      <c r="F396" s="76">
        <v>6.7</v>
      </c>
      <c r="G396" s="76">
        <v>6.4</v>
      </c>
      <c r="H396" s="75">
        <v>7.3</v>
      </c>
      <c r="I396" s="75">
        <v>7.4</v>
      </c>
      <c r="J396" s="75">
        <v>7</v>
      </c>
      <c r="K396" s="76">
        <v>6.9</v>
      </c>
      <c r="L396" s="76">
        <v>7.7</v>
      </c>
      <c r="M396" s="144"/>
      <c r="N396" s="133"/>
    </row>
    <row r="397" spans="2:17" x14ac:dyDescent="0.2">
      <c r="B397" s="17" t="s">
        <v>50</v>
      </c>
      <c r="C397" s="75">
        <f t="shared" ref="C397:L397" si="16">AVERAGE(C391:C396)</f>
        <v>7.1333333333333329</v>
      </c>
      <c r="D397" s="75">
        <f t="shared" si="16"/>
        <v>6.6499999999999995</v>
      </c>
      <c r="E397" s="75">
        <f t="shared" si="16"/>
        <v>7.9666666666666659</v>
      </c>
      <c r="F397" s="75">
        <f t="shared" si="16"/>
        <v>7.7666666666666684</v>
      </c>
      <c r="G397" s="75">
        <f t="shared" si="16"/>
        <v>6.6666666666666652</v>
      </c>
      <c r="H397" s="75">
        <f t="shared" si="16"/>
        <v>7.083333333333333</v>
      </c>
      <c r="I397" s="75">
        <f t="shared" si="16"/>
        <v>7.55</v>
      </c>
      <c r="J397" s="75">
        <f t="shared" si="16"/>
        <v>6.95</v>
      </c>
      <c r="K397" s="75">
        <f t="shared" si="16"/>
        <v>7.0833333333333321</v>
      </c>
      <c r="L397" s="75">
        <f t="shared" si="16"/>
        <v>7.3166666666666673</v>
      </c>
      <c r="M397" s="145"/>
      <c r="N397" s="133"/>
    </row>
    <row r="398" spans="2:17" x14ac:dyDescent="0.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7" x14ac:dyDescent="0.2">
      <c r="B399" s="71" t="s">
        <v>119</v>
      </c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7" x14ac:dyDescent="0.2">
      <c r="B400" s="129" t="s">
        <v>0</v>
      </c>
      <c r="C400" s="132" t="s">
        <v>26</v>
      </c>
      <c r="D400" s="132"/>
      <c r="E400" s="132"/>
      <c r="F400" s="132"/>
      <c r="G400" s="132"/>
      <c r="H400" s="132"/>
      <c r="I400" s="132"/>
      <c r="J400" s="132"/>
      <c r="K400" s="132"/>
      <c r="L400" s="132"/>
      <c r="M400" s="27"/>
      <c r="N400" s="27"/>
    </row>
    <row r="401" spans="2:15" x14ac:dyDescent="0.2">
      <c r="B401" s="130"/>
      <c r="C401" s="57" t="s">
        <v>27</v>
      </c>
      <c r="D401" s="56" t="s">
        <v>38</v>
      </c>
      <c r="E401" s="56" t="s">
        <v>39</v>
      </c>
      <c r="F401" s="56" t="s">
        <v>40</v>
      </c>
      <c r="G401" s="56" t="s">
        <v>41</v>
      </c>
      <c r="H401" s="55" t="s">
        <v>42</v>
      </c>
      <c r="I401" s="55" t="s">
        <v>43</v>
      </c>
      <c r="J401" s="56" t="s">
        <v>44</v>
      </c>
      <c r="K401" s="56" t="s">
        <v>45</v>
      </c>
      <c r="L401" s="56" t="s">
        <v>46</v>
      </c>
      <c r="M401" s="94" t="s">
        <v>3</v>
      </c>
      <c r="N401" s="56" t="s">
        <v>60</v>
      </c>
      <c r="O401" s="38"/>
    </row>
    <row r="402" spans="2:15" x14ac:dyDescent="0.2">
      <c r="B402" s="17" t="s">
        <v>1</v>
      </c>
      <c r="C402" s="75">
        <v>6.5</v>
      </c>
      <c r="D402" s="75">
        <v>6.8</v>
      </c>
      <c r="E402" s="75">
        <v>7</v>
      </c>
      <c r="F402" s="76">
        <v>5.4</v>
      </c>
      <c r="G402" s="76">
        <v>6.9</v>
      </c>
      <c r="H402" s="75">
        <v>7.1</v>
      </c>
      <c r="I402" s="75">
        <v>5.8</v>
      </c>
      <c r="J402" s="75">
        <v>6.9</v>
      </c>
      <c r="K402" s="75">
        <v>7.1</v>
      </c>
      <c r="L402" s="76">
        <v>6.1</v>
      </c>
      <c r="M402" s="144">
        <f>AVERAGE(C402:L407)</f>
        <v>6.4300000000000006</v>
      </c>
      <c r="N402" s="133">
        <f>STDEV(C402:L407)</f>
        <v>0.61432062516936103</v>
      </c>
      <c r="O402" s="95"/>
    </row>
    <row r="403" spans="2:15" x14ac:dyDescent="0.2">
      <c r="B403" s="59" t="s">
        <v>2</v>
      </c>
      <c r="C403" s="75">
        <v>6.5</v>
      </c>
      <c r="D403" s="75">
        <v>5.6</v>
      </c>
      <c r="E403" s="75">
        <v>7.1</v>
      </c>
      <c r="F403" s="76">
        <v>6</v>
      </c>
      <c r="G403" s="76">
        <v>6.6</v>
      </c>
      <c r="H403" s="75">
        <v>6.9</v>
      </c>
      <c r="I403" s="75">
        <v>6.7</v>
      </c>
      <c r="J403" s="75">
        <v>6.3</v>
      </c>
      <c r="K403" s="75">
        <v>5.4</v>
      </c>
      <c r="L403" s="76">
        <v>5.9</v>
      </c>
      <c r="M403" s="144"/>
      <c r="N403" s="133"/>
      <c r="O403" s="95"/>
    </row>
    <row r="404" spans="2:15" x14ac:dyDescent="0.2">
      <c r="B404" s="17" t="s">
        <v>18</v>
      </c>
      <c r="C404" s="75">
        <v>6.5</v>
      </c>
      <c r="D404" s="75">
        <v>6.6</v>
      </c>
      <c r="E404" s="75">
        <v>7.4</v>
      </c>
      <c r="F404" s="76">
        <v>6.4</v>
      </c>
      <c r="G404" s="76">
        <v>6.4</v>
      </c>
      <c r="H404" s="75">
        <v>7.2</v>
      </c>
      <c r="I404" s="75">
        <v>5.2</v>
      </c>
      <c r="J404" s="75">
        <v>7</v>
      </c>
      <c r="K404" s="75">
        <v>6.6</v>
      </c>
      <c r="L404" s="76">
        <v>6.3</v>
      </c>
      <c r="M404" s="144"/>
      <c r="N404" s="133"/>
      <c r="O404" s="95"/>
    </row>
    <row r="405" spans="2:15" x14ac:dyDescent="0.2">
      <c r="B405" s="17" t="s">
        <v>19</v>
      </c>
      <c r="C405" s="75">
        <v>6.7</v>
      </c>
      <c r="D405" s="75">
        <v>6.7</v>
      </c>
      <c r="E405" s="75">
        <v>6.4</v>
      </c>
      <c r="F405" s="76">
        <v>5.3</v>
      </c>
      <c r="G405" s="76">
        <v>5.9</v>
      </c>
      <c r="H405" s="75">
        <v>7</v>
      </c>
      <c r="I405" s="75">
        <v>7.1</v>
      </c>
      <c r="J405" s="75">
        <v>7</v>
      </c>
      <c r="K405" s="75">
        <v>6.8</v>
      </c>
      <c r="L405" s="76">
        <v>6</v>
      </c>
      <c r="M405" s="144"/>
      <c r="N405" s="133"/>
      <c r="O405" s="95"/>
    </row>
    <row r="406" spans="2:15" x14ac:dyDescent="0.2">
      <c r="B406" s="17" t="s">
        <v>20</v>
      </c>
      <c r="C406" s="75">
        <v>6.9</v>
      </c>
      <c r="D406" s="75">
        <v>6.6</v>
      </c>
      <c r="E406" s="75">
        <v>5.8</v>
      </c>
      <c r="F406" s="76">
        <v>7.4</v>
      </c>
      <c r="G406" s="76">
        <v>5.8</v>
      </c>
      <c r="H406" s="75">
        <v>7.3</v>
      </c>
      <c r="I406" s="75">
        <v>5.4</v>
      </c>
      <c r="J406" s="75">
        <v>5.9</v>
      </c>
      <c r="K406" s="75">
        <v>6.8</v>
      </c>
      <c r="L406" s="76">
        <v>6.1</v>
      </c>
      <c r="M406" s="144"/>
      <c r="N406" s="133"/>
      <c r="O406" s="95"/>
    </row>
    <row r="407" spans="2:15" x14ac:dyDescent="0.2">
      <c r="B407" s="17" t="s">
        <v>21</v>
      </c>
      <c r="C407" s="75">
        <v>6.3</v>
      </c>
      <c r="D407" s="75">
        <v>6.8</v>
      </c>
      <c r="E407" s="75">
        <v>5.5</v>
      </c>
      <c r="F407" s="76">
        <v>5.7</v>
      </c>
      <c r="G407" s="76">
        <v>7.5</v>
      </c>
      <c r="H407" s="75">
        <v>7</v>
      </c>
      <c r="I407" s="75">
        <v>5.2</v>
      </c>
      <c r="J407" s="75">
        <v>6</v>
      </c>
      <c r="K407" s="75">
        <v>6.7</v>
      </c>
      <c r="L407" s="76">
        <v>6</v>
      </c>
      <c r="M407" s="144"/>
      <c r="N407" s="133"/>
      <c r="O407" s="95"/>
    </row>
    <row r="408" spans="2:15" x14ac:dyDescent="0.2">
      <c r="B408" s="17" t="s">
        <v>50</v>
      </c>
      <c r="C408" s="75">
        <f t="shared" ref="C408:L408" si="17">AVERAGE(C402:C407)</f>
        <v>6.5666666666666664</v>
      </c>
      <c r="D408" s="75">
        <v>6</v>
      </c>
      <c r="E408" s="75">
        <f t="shared" si="17"/>
        <v>6.5333333333333323</v>
      </c>
      <c r="F408" s="75">
        <f t="shared" si="17"/>
        <v>6.0333333333333341</v>
      </c>
      <c r="G408" s="75">
        <f t="shared" si="17"/>
        <v>6.5166666666666657</v>
      </c>
      <c r="H408" s="75">
        <f t="shared" si="17"/>
        <v>7.083333333333333</v>
      </c>
      <c r="I408" s="75">
        <f t="shared" si="17"/>
        <v>5.8999999999999995</v>
      </c>
      <c r="J408" s="75">
        <f t="shared" si="17"/>
        <v>6.5166666666666666</v>
      </c>
      <c r="K408" s="75">
        <f t="shared" si="17"/>
        <v>6.5666666666666673</v>
      </c>
      <c r="L408" s="75">
        <f t="shared" si="17"/>
        <v>6.0666666666666664</v>
      </c>
      <c r="M408" s="145"/>
      <c r="N408" s="133"/>
      <c r="O408" s="95"/>
    </row>
    <row r="409" spans="2:15" x14ac:dyDescent="0.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5" x14ac:dyDescent="0.2">
      <c r="B410" s="71" t="s">
        <v>120</v>
      </c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5" x14ac:dyDescent="0.2">
      <c r="B411" s="129" t="s">
        <v>0</v>
      </c>
      <c r="C411" s="132" t="s">
        <v>26</v>
      </c>
      <c r="D411" s="132"/>
      <c r="E411" s="132"/>
      <c r="F411" s="132"/>
      <c r="G411" s="132"/>
      <c r="H411" s="132"/>
      <c r="I411" s="132"/>
      <c r="J411" s="132"/>
      <c r="K411" s="132"/>
      <c r="L411" s="132"/>
      <c r="M411" s="27"/>
      <c r="N411" s="27"/>
    </row>
    <row r="412" spans="2:15" x14ac:dyDescent="0.2">
      <c r="B412" s="130"/>
      <c r="C412" s="57" t="s">
        <v>27</v>
      </c>
      <c r="D412" s="56" t="s">
        <v>38</v>
      </c>
      <c r="E412" s="56" t="s">
        <v>39</v>
      </c>
      <c r="F412" s="56" t="s">
        <v>40</v>
      </c>
      <c r="G412" s="56" t="s">
        <v>41</v>
      </c>
      <c r="H412" s="55" t="s">
        <v>42</v>
      </c>
      <c r="I412" s="55" t="s">
        <v>43</v>
      </c>
      <c r="J412" s="56" t="s">
        <v>44</v>
      </c>
      <c r="K412" s="56" t="s">
        <v>45</v>
      </c>
      <c r="L412" s="56" t="s">
        <v>46</v>
      </c>
      <c r="M412" s="94" t="s">
        <v>3</v>
      </c>
      <c r="N412" s="56" t="s">
        <v>60</v>
      </c>
      <c r="O412" s="38"/>
    </row>
    <row r="413" spans="2:15" x14ac:dyDescent="0.2">
      <c r="B413" s="17" t="s">
        <v>1</v>
      </c>
      <c r="C413" s="75">
        <v>6.9</v>
      </c>
      <c r="D413" s="75">
        <v>7.7</v>
      </c>
      <c r="E413" s="75">
        <v>5.7</v>
      </c>
      <c r="F413" s="76">
        <v>7.1</v>
      </c>
      <c r="G413" s="76">
        <v>7.1</v>
      </c>
      <c r="H413" s="75">
        <v>7.8</v>
      </c>
      <c r="I413" s="75">
        <v>7.3</v>
      </c>
      <c r="J413" s="75">
        <v>6.7</v>
      </c>
      <c r="K413" s="75">
        <v>5.5</v>
      </c>
      <c r="L413" s="76">
        <v>6.6</v>
      </c>
      <c r="M413" s="144">
        <f>AVERAGE(C413:L418)</f>
        <v>6.5149999999999988</v>
      </c>
      <c r="N413" s="133">
        <f>STDEV(C413:L418)</f>
        <v>0.74260763643725458</v>
      </c>
      <c r="O413" s="95"/>
    </row>
    <row r="414" spans="2:15" x14ac:dyDescent="0.2">
      <c r="B414" s="59" t="s">
        <v>2</v>
      </c>
      <c r="C414" s="75">
        <v>5.9</v>
      </c>
      <c r="D414" s="75">
        <v>7</v>
      </c>
      <c r="E414" s="75">
        <v>5.5</v>
      </c>
      <c r="F414" s="76">
        <v>6.9</v>
      </c>
      <c r="G414" s="76">
        <v>7.1</v>
      </c>
      <c r="H414" s="75">
        <v>7.5</v>
      </c>
      <c r="I414" s="75">
        <v>7.2</v>
      </c>
      <c r="J414" s="75">
        <v>6.5</v>
      </c>
      <c r="K414" s="75">
        <v>5.6</v>
      </c>
      <c r="L414" s="76">
        <v>5.8</v>
      </c>
      <c r="M414" s="144"/>
      <c r="N414" s="133"/>
      <c r="O414" s="95"/>
    </row>
    <row r="415" spans="2:15" x14ac:dyDescent="0.2">
      <c r="B415" s="17" t="s">
        <v>18</v>
      </c>
      <c r="C415" s="75">
        <v>6.2</v>
      </c>
      <c r="D415" s="75">
        <v>7.4</v>
      </c>
      <c r="E415" s="75">
        <v>5.7</v>
      </c>
      <c r="F415" s="76">
        <v>6.1</v>
      </c>
      <c r="G415" s="76">
        <v>6.4</v>
      </c>
      <c r="H415" s="75">
        <v>7.8</v>
      </c>
      <c r="I415" s="75">
        <v>6.6</v>
      </c>
      <c r="J415" s="75">
        <v>6</v>
      </c>
      <c r="K415" s="75">
        <v>5.9</v>
      </c>
      <c r="L415" s="76">
        <v>6.1</v>
      </c>
      <c r="M415" s="144"/>
      <c r="N415" s="133"/>
      <c r="O415" s="95"/>
    </row>
    <row r="416" spans="2:15" x14ac:dyDescent="0.2">
      <c r="B416" s="17" t="s">
        <v>19</v>
      </c>
      <c r="C416" s="75">
        <v>7.1</v>
      </c>
      <c r="D416" s="75">
        <v>7.7</v>
      </c>
      <c r="E416" s="75">
        <v>6.6</v>
      </c>
      <c r="F416" s="76">
        <v>5.5</v>
      </c>
      <c r="G416" s="76">
        <v>7.3</v>
      </c>
      <c r="H416" s="75">
        <v>7.6</v>
      </c>
      <c r="I416" s="75">
        <v>6.6</v>
      </c>
      <c r="J416" s="75">
        <v>5.7</v>
      </c>
      <c r="K416" s="75">
        <v>5.0999999999999996</v>
      </c>
      <c r="L416" s="76">
        <v>6.2</v>
      </c>
      <c r="M416" s="144"/>
      <c r="N416" s="133"/>
      <c r="O416" s="95"/>
    </row>
    <row r="417" spans="2:15" x14ac:dyDescent="0.2">
      <c r="B417" s="17" t="s">
        <v>20</v>
      </c>
      <c r="C417" s="75">
        <v>6.6</v>
      </c>
      <c r="D417" s="75">
        <v>6.6</v>
      </c>
      <c r="E417" s="75">
        <v>6</v>
      </c>
      <c r="F417" s="76">
        <v>7.3</v>
      </c>
      <c r="G417" s="76">
        <v>7</v>
      </c>
      <c r="H417" s="75">
        <v>6.8</v>
      </c>
      <c r="I417" s="75">
        <v>5.9</v>
      </c>
      <c r="J417" s="75">
        <v>6.7</v>
      </c>
      <c r="K417" s="75">
        <v>5.7</v>
      </c>
      <c r="L417" s="76">
        <v>6.5</v>
      </c>
      <c r="M417" s="144"/>
      <c r="N417" s="133"/>
      <c r="O417" s="95"/>
    </row>
    <row r="418" spans="2:15" x14ac:dyDescent="0.2">
      <c r="B418" s="17" t="s">
        <v>21</v>
      </c>
      <c r="C418" s="75">
        <v>5.9</v>
      </c>
      <c r="D418" s="75">
        <v>6.5</v>
      </c>
      <c r="E418" s="75">
        <v>6.2</v>
      </c>
      <c r="F418" s="76">
        <v>4.9000000000000004</v>
      </c>
      <c r="G418" s="76">
        <v>7.7</v>
      </c>
      <c r="H418" s="75">
        <v>7.7</v>
      </c>
      <c r="I418" s="75">
        <v>6.1</v>
      </c>
      <c r="J418" s="75">
        <v>6.1</v>
      </c>
      <c r="K418" s="75">
        <v>5.4</v>
      </c>
      <c r="L418" s="76">
        <v>6.3</v>
      </c>
      <c r="M418" s="144"/>
      <c r="N418" s="133"/>
      <c r="O418" s="95"/>
    </row>
    <row r="419" spans="2:15" x14ac:dyDescent="0.2">
      <c r="B419" s="17" t="s">
        <v>50</v>
      </c>
      <c r="C419" s="75">
        <f t="shared" ref="C419:L419" si="18">AVERAGE(C413:C418)</f>
        <v>6.4333333333333336</v>
      </c>
      <c r="D419" s="75">
        <f t="shared" si="18"/>
        <v>7.1499999999999995</v>
      </c>
      <c r="E419" s="75">
        <f t="shared" si="18"/>
        <v>5.95</v>
      </c>
      <c r="F419" s="75">
        <f t="shared" si="18"/>
        <v>6.3</v>
      </c>
      <c r="G419" s="75">
        <f t="shared" si="18"/>
        <v>7.1000000000000014</v>
      </c>
      <c r="H419" s="75">
        <f t="shared" si="18"/>
        <v>7.5333333333333341</v>
      </c>
      <c r="I419" s="75">
        <f t="shared" si="18"/>
        <v>6.6166666666666671</v>
      </c>
      <c r="J419" s="75">
        <f t="shared" si="18"/>
        <v>6.2833333333333323</v>
      </c>
      <c r="K419" s="75">
        <f t="shared" si="18"/>
        <v>5.5333333333333341</v>
      </c>
      <c r="L419" s="75">
        <f t="shared" si="18"/>
        <v>6.25</v>
      </c>
      <c r="M419" s="145"/>
      <c r="N419" s="133"/>
      <c r="O419" s="95"/>
    </row>
    <row r="420" spans="2:15" x14ac:dyDescent="0.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5" x14ac:dyDescent="0.2">
      <c r="B421" s="71" t="s">
        <v>121</v>
      </c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5" x14ac:dyDescent="0.2">
      <c r="B422" s="129" t="s">
        <v>0</v>
      </c>
      <c r="C422" s="132" t="s">
        <v>26</v>
      </c>
      <c r="D422" s="132"/>
      <c r="E422" s="132"/>
      <c r="F422" s="132"/>
      <c r="G422" s="132"/>
      <c r="H422" s="132"/>
      <c r="I422" s="132"/>
      <c r="J422" s="132"/>
      <c r="K422" s="132"/>
      <c r="L422" s="132"/>
      <c r="M422" s="27"/>
      <c r="N422" s="6"/>
    </row>
    <row r="423" spans="2:15" x14ac:dyDescent="0.2">
      <c r="B423" s="130"/>
      <c r="C423" s="57" t="s">
        <v>27</v>
      </c>
      <c r="D423" s="56" t="s">
        <v>38</v>
      </c>
      <c r="E423" s="56" t="s">
        <v>39</v>
      </c>
      <c r="F423" s="56" t="s">
        <v>40</v>
      </c>
      <c r="G423" s="56" t="s">
        <v>41</v>
      </c>
      <c r="H423" s="55" t="s">
        <v>42</v>
      </c>
      <c r="I423" s="55" t="s">
        <v>43</v>
      </c>
      <c r="J423" s="56" t="s">
        <v>44</v>
      </c>
      <c r="K423" s="56" t="s">
        <v>45</v>
      </c>
      <c r="L423" s="56" t="s">
        <v>46</v>
      </c>
      <c r="M423" s="56" t="s">
        <v>3</v>
      </c>
      <c r="N423" s="56" t="s">
        <v>60</v>
      </c>
    </row>
    <row r="424" spans="2:15" x14ac:dyDescent="0.2">
      <c r="B424" s="17" t="s">
        <v>1</v>
      </c>
      <c r="C424" s="75">
        <v>7.1</v>
      </c>
      <c r="D424" s="75">
        <v>5.0999999999999996</v>
      </c>
      <c r="E424" s="75">
        <v>6.7</v>
      </c>
      <c r="F424" s="75">
        <v>5.5</v>
      </c>
      <c r="G424" s="75">
        <v>5.6</v>
      </c>
      <c r="H424" s="75">
        <v>5.7</v>
      </c>
      <c r="I424" s="76">
        <v>6.3</v>
      </c>
      <c r="J424" s="75">
        <v>5.6</v>
      </c>
      <c r="K424" s="76">
        <v>5.9</v>
      </c>
      <c r="L424" s="75">
        <v>5.5</v>
      </c>
      <c r="M424" s="133">
        <f>AVERAGE(C424:L429)</f>
        <v>5.9816666666666674</v>
      </c>
      <c r="N424" s="133">
        <f>STDEV(C424:L429)</f>
        <v>0.58032476783107567</v>
      </c>
    </row>
    <row r="425" spans="2:15" x14ac:dyDescent="0.2">
      <c r="B425" s="59" t="s">
        <v>2</v>
      </c>
      <c r="C425" s="75">
        <v>6.7</v>
      </c>
      <c r="D425" s="75">
        <v>5.0999999999999996</v>
      </c>
      <c r="E425" s="75">
        <v>6.1</v>
      </c>
      <c r="F425" s="75">
        <v>6.6</v>
      </c>
      <c r="G425" s="75">
        <v>6.2</v>
      </c>
      <c r="H425" s="75">
        <v>6.8</v>
      </c>
      <c r="I425" s="76">
        <v>6.1</v>
      </c>
      <c r="J425" s="75">
        <v>6.4</v>
      </c>
      <c r="K425" s="76">
        <v>6</v>
      </c>
      <c r="L425" s="75">
        <v>6.7</v>
      </c>
      <c r="M425" s="133"/>
      <c r="N425" s="133"/>
    </row>
    <row r="426" spans="2:15" x14ac:dyDescent="0.2">
      <c r="B426" s="17" t="s">
        <v>18</v>
      </c>
      <c r="C426" s="75">
        <v>6.2</v>
      </c>
      <c r="D426" s="75">
        <v>5.2</v>
      </c>
      <c r="E426" s="75">
        <v>6.1</v>
      </c>
      <c r="F426" s="75">
        <v>5</v>
      </c>
      <c r="G426" s="75">
        <v>6.3</v>
      </c>
      <c r="H426" s="75">
        <v>6.2</v>
      </c>
      <c r="I426" s="76">
        <v>5.6</v>
      </c>
      <c r="J426" s="75">
        <v>5.5</v>
      </c>
      <c r="K426" s="76">
        <v>5.3</v>
      </c>
      <c r="L426" s="75">
        <v>5.5</v>
      </c>
      <c r="M426" s="133"/>
      <c r="N426" s="133"/>
    </row>
    <row r="427" spans="2:15" x14ac:dyDescent="0.2">
      <c r="B427" s="17" t="s">
        <v>19</v>
      </c>
      <c r="C427" s="75">
        <v>7.8</v>
      </c>
      <c r="D427" s="75">
        <v>6.4</v>
      </c>
      <c r="E427" s="75">
        <v>5.4</v>
      </c>
      <c r="F427" s="75">
        <v>5.6</v>
      </c>
      <c r="G427" s="75">
        <v>5.9</v>
      </c>
      <c r="H427" s="75">
        <v>6.5</v>
      </c>
      <c r="I427" s="76">
        <v>6</v>
      </c>
      <c r="J427" s="75">
        <v>6.4</v>
      </c>
      <c r="K427" s="76">
        <v>4.9000000000000004</v>
      </c>
      <c r="L427" s="75">
        <v>5.5</v>
      </c>
      <c r="M427" s="133"/>
      <c r="N427" s="133"/>
    </row>
    <row r="428" spans="2:15" x14ac:dyDescent="0.2">
      <c r="B428" s="17" t="s">
        <v>20</v>
      </c>
      <c r="C428" s="75">
        <v>7.4</v>
      </c>
      <c r="D428" s="75">
        <v>5.6</v>
      </c>
      <c r="E428" s="75">
        <v>6.3</v>
      </c>
      <c r="F428" s="75">
        <v>5.3</v>
      </c>
      <c r="G428" s="75">
        <v>6.4</v>
      </c>
      <c r="H428" s="75">
        <v>6.6</v>
      </c>
      <c r="I428" s="76">
        <v>5.7</v>
      </c>
      <c r="J428" s="75">
        <v>5.9</v>
      </c>
      <c r="K428" s="76">
        <v>5.9</v>
      </c>
      <c r="L428" s="75">
        <v>6.2</v>
      </c>
      <c r="M428" s="133"/>
      <c r="N428" s="133"/>
    </row>
    <row r="429" spans="2:15" x14ac:dyDescent="0.2">
      <c r="B429" s="17" t="s">
        <v>21</v>
      </c>
      <c r="C429" s="75">
        <v>6</v>
      </c>
      <c r="D429" s="75">
        <v>5.5</v>
      </c>
      <c r="E429" s="75">
        <v>6.1</v>
      </c>
      <c r="F429" s="75">
        <v>6</v>
      </c>
      <c r="G429" s="75">
        <v>5.7</v>
      </c>
      <c r="H429" s="75">
        <v>6.3</v>
      </c>
      <c r="I429" s="76">
        <v>5.6</v>
      </c>
      <c r="J429" s="75">
        <v>6.3</v>
      </c>
      <c r="K429" s="76">
        <v>5.8</v>
      </c>
      <c r="L429" s="75">
        <v>5.3</v>
      </c>
      <c r="M429" s="133"/>
      <c r="N429" s="133"/>
    </row>
    <row r="430" spans="2:15" x14ac:dyDescent="0.2">
      <c r="B430" s="17" t="s">
        <v>50</v>
      </c>
      <c r="C430" s="75">
        <f t="shared" ref="C430:L430" si="19">AVERAGE(C424:C429)</f>
        <v>6.8666666666666671</v>
      </c>
      <c r="D430" s="75">
        <f t="shared" si="19"/>
        <v>5.4833333333333334</v>
      </c>
      <c r="E430" s="75">
        <f t="shared" si="19"/>
        <v>6.1166666666666663</v>
      </c>
      <c r="F430" s="75">
        <f t="shared" si="19"/>
        <v>5.666666666666667</v>
      </c>
      <c r="G430" s="75">
        <f t="shared" si="19"/>
        <v>6.0166666666666666</v>
      </c>
      <c r="H430" s="75">
        <f t="shared" si="19"/>
        <v>6.3499999999999988</v>
      </c>
      <c r="I430" s="75">
        <f t="shared" si="19"/>
        <v>5.8833333333333329</v>
      </c>
      <c r="J430" s="75">
        <f t="shared" si="19"/>
        <v>6.0166666666666657</v>
      </c>
      <c r="K430" s="75">
        <f t="shared" si="19"/>
        <v>5.6333333333333329</v>
      </c>
      <c r="L430" s="75">
        <f t="shared" si="19"/>
        <v>5.7833333333333323</v>
      </c>
      <c r="M430" s="133"/>
      <c r="N430" s="133"/>
    </row>
    <row r="431" spans="2:15" x14ac:dyDescent="0.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5" x14ac:dyDescent="0.2">
      <c r="B432" s="71" t="s">
        <v>122</v>
      </c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x14ac:dyDescent="0.2">
      <c r="B433" s="129" t="s">
        <v>0</v>
      </c>
      <c r="C433" s="132" t="s">
        <v>26</v>
      </c>
      <c r="D433" s="132"/>
      <c r="E433" s="132"/>
      <c r="F433" s="132"/>
      <c r="G433" s="132"/>
      <c r="H433" s="132"/>
      <c r="I433" s="132"/>
      <c r="J433" s="132"/>
      <c r="K433" s="132"/>
      <c r="L433" s="132"/>
      <c r="M433" s="27"/>
      <c r="N433" s="6"/>
    </row>
    <row r="434" spans="2:14" x14ac:dyDescent="0.2">
      <c r="B434" s="130"/>
      <c r="C434" s="57" t="s">
        <v>27</v>
      </c>
      <c r="D434" s="56" t="s">
        <v>38</v>
      </c>
      <c r="E434" s="56" t="s">
        <v>39</v>
      </c>
      <c r="F434" s="56" t="s">
        <v>40</v>
      </c>
      <c r="G434" s="56" t="s">
        <v>41</v>
      </c>
      <c r="H434" s="55" t="s">
        <v>42</v>
      </c>
      <c r="I434" s="55" t="s">
        <v>43</v>
      </c>
      <c r="J434" s="56" t="s">
        <v>44</v>
      </c>
      <c r="K434" s="56" t="s">
        <v>45</v>
      </c>
      <c r="L434" s="56" t="s">
        <v>46</v>
      </c>
      <c r="M434" s="56" t="s">
        <v>3</v>
      </c>
      <c r="N434" s="56" t="s">
        <v>60</v>
      </c>
    </row>
    <row r="435" spans="2:14" x14ac:dyDescent="0.2">
      <c r="B435" s="17" t="s">
        <v>1</v>
      </c>
      <c r="C435" s="75">
        <v>5.9</v>
      </c>
      <c r="D435" s="75">
        <v>5.9</v>
      </c>
      <c r="E435" s="75">
        <v>6.2</v>
      </c>
      <c r="F435" s="75">
        <v>6.2</v>
      </c>
      <c r="G435" s="75">
        <v>6.4</v>
      </c>
      <c r="H435" s="75">
        <v>7.2</v>
      </c>
      <c r="I435" s="75">
        <v>6.6</v>
      </c>
      <c r="J435" s="75">
        <v>5.7</v>
      </c>
      <c r="K435" s="76">
        <v>5.8</v>
      </c>
      <c r="L435" s="75">
        <v>5.8</v>
      </c>
      <c r="M435" s="133">
        <f>AVERAGE(C435:L440)</f>
        <v>6.1700000000000008</v>
      </c>
      <c r="N435" s="133">
        <f>STDEV(C435:L440)</f>
        <v>0.60766293065163657</v>
      </c>
    </row>
    <row r="436" spans="2:14" x14ac:dyDescent="0.2">
      <c r="B436" s="59" t="s">
        <v>2</v>
      </c>
      <c r="C436" s="75">
        <v>5.5</v>
      </c>
      <c r="D436" s="75">
        <v>6.2</v>
      </c>
      <c r="E436" s="75">
        <v>6.3</v>
      </c>
      <c r="F436" s="75">
        <v>6</v>
      </c>
      <c r="G436" s="75">
        <v>7.2</v>
      </c>
      <c r="H436" s="75">
        <v>6.9</v>
      </c>
      <c r="I436" s="75">
        <v>5.3</v>
      </c>
      <c r="J436" s="75">
        <v>6.4</v>
      </c>
      <c r="K436" s="76">
        <v>6.6</v>
      </c>
      <c r="L436" s="75">
        <v>6</v>
      </c>
      <c r="M436" s="133"/>
      <c r="N436" s="133"/>
    </row>
    <row r="437" spans="2:14" x14ac:dyDescent="0.2">
      <c r="B437" s="17" t="s">
        <v>18</v>
      </c>
      <c r="C437" s="75">
        <v>6.6</v>
      </c>
      <c r="D437" s="75">
        <v>6.7</v>
      </c>
      <c r="E437" s="75">
        <v>4.3</v>
      </c>
      <c r="F437" s="75">
        <v>6</v>
      </c>
      <c r="G437" s="75">
        <v>5.3</v>
      </c>
      <c r="H437" s="75">
        <v>7.3</v>
      </c>
      <c r="I437" s="75">
        <v>6.2</v>
      </c>
      <c r="J437" s="75">
        <v>6.6</v>
      </c>
      <c r="K437" s="76">
        <v>5.7</v>
      </c>
      <c r="L437" s="75">
        <v>5.8</v>
      </c>
      <c r="M437" s="133"/>
      <c r="N437" s="133"/>
    </row>
    <row r="438" spans="2:14" x14ac:dyDescent="0.2">
      <c r="B438" s="17" t="s">
        <v>19</v>
      </c>
      <c r="C438" s="75">
        <v>5.2</v>
      </c>
      <c r="D438" s="75">
        <v>5.8</v>
      </c>
      <c r="E438" s="75">
        <v>5.5</v>
      </c>
      <c r="F438" s="75">
        <v>5.7</v>
      </c>
      <c r="G438" s="75">
        <v>6.6</v>
      </c>
      <c r="H438" s="75">
        <v>7</v>
      </c>
      <c r="I438" s="75">
        <v>7.1</v>
      </c>
      <c r="J438" s="75">
        <v>6.2</v>
      </c>
      <c r="K438" s="76">
        <v>5.5</v>
      </c>
      <c r="L438" s="75">
        <v>5.2</v>
      </c>
      <c r="M438" s="133"/>
      <c r="N438" s="133"/>
    </row>
    <row r="439" spans="2:14" x14ac:dyDescent="0.2">
      <c r="B439" s="17" t="s">
        <v>20</v>
      </c>
      <c r="C439" s="75">
        <v>6.6</v>
      </c>
      <c r="D439" s="75">
        <v>5.3</v>
      </c>
      <c r="E439" s="75">
        <v>6.4</v>
      </c>
      <c r="F439" s="75">
        <v>6</v>
      </c>
      <c r="G439" s="75">
        <v>6.6</v>
      </c>
      <c r="H439" s="75">
        <v>6.6</v>
      </c>
      <c r="I439" s="75">
        <v>6.3</v>
      </c>
      <c r="J439" s="75">
        <v>5.6</v>
      </c>
      <c r="K439" s="76">
        <v>6.4</v>
      </c>
      <c r="L439" s="75">
        <v>6.8</v>
      </c>
      <c r="M439" s="133"/>
      <c r="N439" s="133"/>
    </row>
    <row r="440" spans="2:14" x14ac:dyDescent="0.2">
      <c r="B440" s="17" t="s">
        <v>21</v>
      </c>
      <c r="C440" s="75">
        <v>7.3</v>
      </c>
      <c r="D440" s="75">
        <v>6</v>
      </c>
      <c r="E440" s="75">
        <v>6.1</v>
      </c>
      <c r="F440" s="75">
        <v>6.3</v>
      </c>
      <c r="G440" s="75">
        <v>6.6</v>
      </c>
      <c r="H440" s="75">
        <v>7</v>
      </c>
      <c r="I440" s="75">
        <v>6.3</v>
      </c>
      <c r="J440" s="75">
        <v>5.9</v>
      </c>
      <c r="K440" s="76">
        <v>5.3</v>
      </c>
      <c r="L440" s="75">
        <v>6.4</v>
      </c>
      <c r="M440" s="133"/>
      <c r="N440" s="133"/>
    </row>
    <row r="441" spans="2:14" x14ac:dyDescent="0.2">
      <c r="B441" s="17" t="s">
        <v>50</v>
      </c>
      <c r="C441" s="75">
        <f t="shared" ref="C441:K441" si="20">AVERAGE(C435:C440)</f>
        <v>6.1833333333333327</v>
      </c>
      <c r="D441" s="75">
        <f t="shared" si="20"/>
        <v>5.9833333333333343</v>
      </c>
      <c r="E441" s="75">
        <f t="shared" si="20"/>
        <v>5.8000000000000007</v>
      </c>
      <c r="F441" s="75">
        <f t="shared" si="20"/>
        <v>6.0333333333333323</v>
      </c>
      <c r="G441" s="75">
        <f t="shared" si="20"/>
        <v>6.45</v>
      </c>
      <c r="H441" s="75">
        <f t="shared" si="20"/>
        <v>7</v>
      </c>
      <c r="I441" s="75">
        <f t="shared" si="20"/>
        <v>6.3</v>
      </c>
      <c r="J441" s="75">
        <f t="shared" si="20"/>
        <v>6.0666666666666664</v>
      </c>
      <c r="K441" s="75">
        <f t="shared" si="20"/>
        <v>5.8833333333333329</v>
      </c>
      <c r="L441" s="75">
        <v>6</v>
      </c>
      <c r="M441" s="133"/>
      <c r="N441" s="133"/>
    </row>
    <row r="442" spans="2:14" x14ac:dyDescent="0.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x14ac:dyDescent="0.2">
      <c r="B443" s="70" t="s">
        <v>123</v>
      </c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x14ac:dyDescent="0.2">
      <c r="B444" s="129" t="s">
        <v>17</v>
      </c>
      <c r="C444" s="132" t="s">
        <v>26</v>
      </c>
      <c r="D444" s="132"/>
      <c r="E444" s="132"/>
      <c r="F444" s="132"/>
      <c r="G444" s="132"/>
      <c r="H444" s="132"/>
      <c r="I444" s="132"/>
      <c r="J444" s="132"/>
      <c r="K444" s="132"/>
      <c r="L444" s="132"/>
      <c r="M444" s="6"/>
      <c r="N444" s="6"/>
    </row>
    <row r="445" spans="2:14" x14ac:dyDescent="0.2">
      <c r="B445" s="130"/>
      <c r="C445" s="57" t="s">
        <v>27</v>
      </c>
      <c r="D445" s="56" t="s">
        <v>38</v>
      </c>
      <c r="E445" s="56" t="s">
        <v>39</v>
      </c>
      <c r="F445" s="56" t="s">
        <v>40</v>
      </c>
      <c r="G445" s="56" t="s">
        <v>41</v>
      </c>
      <c r="H445" s="55" t="s">
        <v>42</v>
      </c>
      <c r="I445" s="55" t="s">
        <v>43</v>
      </c>
      <c r="J445" s="56" t="s">
        <v>44</v>
      </c>
      <c r="K445" s="56" t="s">
        <v>45</v>
      </c>
      <c r="L445" s="56" t="s">
        <v>46</v>
      </c>
      <c r="M445" s="67"/>
      <c r="N445" s="27"/>
    </row>
    <row r="446" spans="2:14" ht="22.5" customHeight="1" x14ac:dyDescent="0.2">
      <c r="B446" s="73" t="s">
        <v>86</v>
      </c>
      <c r="C446" s="75">
        <f>C386</f>
        <v>6.7333333333333334</v>
      </c>
      <c r="D446" s="75">
        <f t="shared" ref="D446:L446" si="21">D386</f>
        <v>6.6166666666666663</v>
      </c>
      <c r="E446" s="75">
        <f t="shared" si="21"/>
        <v>7</v>
      </c>
      <c r="F446" s="75">
        <f t="shared" si="21"/>
        <v>7.0333333333333341</v>
      </c>
      <c r="G446" s="75">
        <f t="shared" si="21"/>
        <v>6.1333333333333329</v>
      </c>
      <c r="H446" s="75">
        <f t="shared" si="21"/>
        <v>6.6333333333333329</v>
      </c>
      <c r="I446" s="75">
        <f t="shared" si="21"/>
        <v>7.3166666666666664</v>
      </c>
      <c r="J446" s="75">
        <f t="shared" si="21"/>
        <v>6.6833333333333327</v>
      </c>
      <c r="K446" s="75">
        <f t="shared" si="21"/>
        <v>7.8166666666666673</v>
      </c>
      <c r="L446" s="75">
        <f t="shared" si="21"/>
        <v>6.3</v>
      </c>
      <c r="M446" s="87"/>
      <c r="N446" s="6"/>
    </row>
    <row r="447" spans="2:14" ht="22.5" customHeight="1" x14ac:dyDescent="0.2">
      <c r="B447" s="73" t="s">
        <v>87</v>
      </c>
      <c r="C447" s="75">
        <f>C397</f>
        <v>7.1333333333333329</v>
      </c>
      <c r="D447" s="75">
        <f t="shared" ref="D447:L447" si="22">D397</f>
        <v>6.6499999999999995</v>
      </c>
      <c r="E447" s="75">
        <f t="shared" si="22"/>
        <v>7.9666666666666659</v>
      </c>
      <c r="F447" s="75">
        <f t="shared" si="22"/>
        <v>7.7666666666666684</v>
      </c>
      <c r="G447" s="75">
        <f t="shared" si="22"/>
        <v>6.6666666666666652</v>
      </c>
      <c r="H447" s="75">
        <f t="shared" si="22"/>
        <v>7.083333333333333</v>
      </c>
      <c r="I447" s="75">
        <f t="shared" si="22"/>
        <v>7.55</v>
      </c>
      <c r="J447" s="75">
        <f t="shared" si="22"/>
        <v>6.95</v>
      </c>
      <c r="K447" s="75">
        <f t="shared" si="22"/>
        <v>7.0833333333333321</v>
      </c>
      <c r="L447" s="75">
        <f t="shared" si="22"/>
        <v>7.3166666666666673</v>
      </c>
      <c r="M447" s="87"/>
      <c r="N447" s="6"/>
    </row>
    <row r="448" spans="2:14" ht="21.75" customHeight="1" x14ac:dyDescent="0.2">
      <c r="B448" s="73" t="s">
        <v>88</v>
      </c>
      <c r="C448" s="75">
        <f>C408</f>
        <v>6.5666666666666664</v>
      </c>
      <c r="D448" s="75">
        <f t="shared" ref="D448:L448" si="23">D408</f>
        <v>6</v>
      </c>
      <c r="E448" s="75">
        <f t="shared" si="23"/>
        <v>6.5333333333333323</v>
      </c>
      <c r="F448" s="75">
        <f t="shared" si="23"/>
        <v>6.0333333333333341</v>
      </c>
      <c r="G448" s="75">
        <f t="shared" si="23"/>
        <v>6.5166666666666657</v>
      </c>
      <c r="H448" s="75">
        <f t="shared" si="23"/>
        <v>7.083333333333333</v>
      </c>
      <c r="I448" s="75">
        <f t="shared" si="23"/>
        <v>5.8999999999999995</v>
      </c>
      <c r="J448" s="75">
        <f t="shared" si="23"/>
        <v>6.5166666666666666</v>
      </c>
      <c r="K448" s="75">
        <f t="shared" si="23"/>
        <v>6.5666666666666673</v>
      </c>
      <c r="L448" s="75">
        <f t="shared" si="23"/>
        <v>6.0666666666666664</v>
      </c>
      <c r="M448" s="87"/>
      <c r="N448" s="6"/>
    </row>
    <row r="449" spans="2:14" ht="21.75" customHeight="1" x14ac:dyDescent="0.2">
      <c r="B449" s="73" t="s">
        <v>89</v>
      </c>
      <c r="C449" s="75">
        <f>C419</f>
        <v>6.4333333333333336</v>
      </c>
      <c r="D449" s="75">
        <f t="shared" ref="D449:L449" si="24">D419</f>
        <v>7.1499999999999995</v>
      </c>
      <c r="E449" s="75">
        <f t="shared" si="24"/>
        <v>5.95</v>
      </c>
      <c r="F449" s="75">
        <f t="shared" si="24"/>
        <v>6.3</v>
      </c>
      <c r="G449" s="75">
        <f t="shared" si="24"/>
        <v>7.1000000000000014</v>
      </c>
      <c r="H449" s="75">
        <f t="shared" si="24"/>
        <v>7.5333333333333341</v>
      </c>
      <c r="I449" s="75">
        <f t="shared" si="24"/>
        <v>6.6166666666666671</v>
      </c>
      <c r="J449" s="75">
        <f t="shared" si="24"/>
        <v>6.2833333333333323</v>
      </c>
      <c r="K449" s="75">
        <f t="shared" si="24"/>
        <v>5.5333333333333341</v>
      </c>
      <c r="L449" s="75">
        <f t="shared" si="24"/>
        <v>6.25</v>
      </c>
      <c r="M449" s="87"/>
      <c r="N449" s="6"/>
    </row>
    <row r="450" spans="2:14" ht="21.75" customHeight="1" x14ac:dyDescent="0.2">
      <c r="B450" s="73" t="s">
        <v>90</v>
      </c>
      <c r="C450" s="75">
        <f>C430</f>
        <v>6.8666666666666671</v>
      </c>
      <c r="D450" s="75">
        <f t="shared" ref="D450:L450" si="25">D430</f>
        <v>5.4833333333333334</v>
      </c>
      <c r="E450" s="75">
        <f t="shared" si="25"/>
        <v>6.1166666666666663</v>
      </c>
      <c r="F450" s="75">
        <f t="shared" si="25"/>
        <v>5.666666666666667</v>
      </c>
      <c r="G450" s="75">
        <f t="shared" si="25"/>
        <v>6.0166666666666666</v>
      </c>
      <c r="H450" s="75">
        <f t="shared" si="25"/>
        <v>6.3499999999999988</v>
      </c>
      <c r="I450" s="75">
        <f t="shared" si="25"/>
        <v>5.8833333333333329</v>
      </c>
      <c r="J450" s="75">
        <f t="shared" si="25"/>
        <v>6.0166666666666657</v>
      </c>
      <c r="K450" s="75">
        <f t="shared" si="25"/>
        <v>5.6333333333333329</v>
      </c>
      <c r="L450" s="75">
        <f t="shared" si="25"/>
        <v>5.7833333333333323</v>
      </c>
      <c r="M450" s="87"/>
      <c r="N450" s="6"/>
    </row>
    <row r="451" spans="2:14" ht="22.5" customHeight="1" x14ac:dyDescent="0.2">
      <c r="B451" s="73" t="s">
        <v>91</v>
      </c>
      <c r="C451" s="75">
        <f>C441</f>
        <v>6.1833333333333327</v>
      </c>
      <c r="D451" s="75">
        <f t="shared" ref="D451:L451" si="26">D441</f>
        <v>5.9833333333333343</v>
      </c>
      <c r="E451" s="75">
        <f t="shared" si="26"/>
        <v>5.8000000000000007</v>
      </c>
      <c r="F451" s="75">
        <f t="shared" si="26"/>
        <v>6.0333333333333323</v>
      </c>
      <c r="G451" s="75">
        <f t="shared" si="26"/>
        <v>6.45</v>
      </c>
      <c r="H451" s="75">
        <f t="shared" si="26"/>
        <v>7</v>
      </c>
      <c r="I451" s="75">
        <f t="shared" si="26"/>
        <v>6.3</v>
      </c>
      <c r="J451" s="75">
        <f t="shared" si="26"/>
        <v>6.0666666666666664</v>
      </c>
      <c r="K451" s="75">
        <f t="shared" si="26"/>
        <v>5.8833333333333329</v>
      </c>
      <c r="L451" s="75">
        <f t="shared" si="26"/>
        <v>6</v>
      </c>
      <c r="M451" s="87"/>
      <c r="N451" s="6"/>
    </row>
    <row r="452" spans="2:14" x14ac:dyDescent="0.2">
      <c r="B452" s="85" t="s">
        <v>4</v>
      </c>
      <c r="C452" s="75">
        <v>3</v>
      </c>
      <c r="D452" s="75">
        <v>3</v>
      </c>
      <c r="E452" s="75">
        <v>3</v>
      </c>
      <c r="F452" s="75">
        <v>3</v>
      </c>
      <c r="G452" s="75">
        <v>3</v>
      </c>
      <c r="H452" s="75">
        <v>3</v>
      </c>
      <c r="I452" s="75">
        <v>3</v>
      </c>
      <c r="J452" s="75">
        <v>3</v>
      </c>
      <c r="K452" s="75">
        <v>3</v>
      </c>
      <c r="L452" s="75">
        <v>3</v>
      </c>
      <c r="M452" s="87"/>
      <c r="N452" s="6"/>
    </row>
    <row r="453" spans="2:14" x14ac:dyDescent="0.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x14ac:dyDescent="0.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x14ac:dyDescent="0.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x14ac:dyDescent="0.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x14ac:dyDescent="0.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x14ac:dyDescent="0.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x14ac:dyDescent="0.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x14ac:dyDescent="0.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x14ac:dyDescent="0.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x14ac:dyDescent="0.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x14ac:dyDescent="0.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x14ac:dyDescent="0.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5" x14ac:dyDescent="0.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5" x14ac:dyDescent="0.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5" x14ac:dyDescent="0.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5" x14ac:dyDescent="0.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5" x14ac:dyDescent="0.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5" x14ac:dyDescent="0.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5" x14ac:dyDescent="0.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5" x14ac:dyDescent="0.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5" x14ac:dyDescent="0.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5" x14ac:dyDescent="0.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5" x14ac:dyDescent="0.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5" x14ac:dyDescent="0.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5" x14ac:dyDescent="0.2">
      <c r="B477" s="70" t="s">
        <v>135</v>
      </c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5" x14ac:dyDescent="0.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5" x14ac:dyDescent="0.2">
      <c r="B479" s="71" t="s">
        <v>124</v>
      </c>
      <c r="C479" s="6"/>
      <c r="D479" s="6"/>
      <c r="E479" s="6"/>
      <c r="F479" s="6"/>
      <c r="G479" s="6"/>
      <c r="H479" s="6"/>
    </row>
    <row r="480" spans="2:15" ht="12" customHeight="1" x14ac:dyDescent="0.2">
      <c r="B480" s="134" t="s">
        <v>6</v>
      </c>
      <c r="C480" s="136" t="s">
        <v>17</v>
      </c>
      <c r="D480" s="137"/>
      <c r="E480" s="138"/>
      <c r="F480" s="45"/>
      <c r="G480" s="45"/>
      <c r="H480" s="45"/>
      <c r="I480" s="44"/>
      <c r="J480" s="44"/>
      <c r="K480" s="44"/>
      <c r="L480" s="44"/>
      <c r="M480" s="44"/>
      <c r="N480" s="21"/>
      <c r="O480" s="21"/>
    </row>
    <row r="481" spans="2:16" ht="12" customHeight="1" x14ac:dyDescent="0.2">
      <c r="B481" s="135"/>
      <c r="C481" s="88">
        <v>164816</v>
      </c>
      <c r="D481" s="88">
        <v>164861</v>
      </c>
      <c r="E481" s="88">
        <v>164862</v>
      </c>
      <c r="F481" s="7" t="s">
        <v>5</v>
      </c>
      <c r="G481" s="28"/>
      <c r="H481" s="28"/>
      <c r="I481" s="45"/>
      <c r="J481" s="45"/>
      <c r="K481" s="45"/>
      <c r="L481" s="45"/>
      <c r="M481" s="45"/>
      <c r="N481" s="45"/>
      <c r="O481" s="45"/>
    </row>
    <row r="482" spans="2:16" ht="12.75" customHeight="1" x14ac:dyDescent="0.2">
      <c r="B482" s="10" t="s">
        <v>92</v>
      </c>
      <c r="C482" s="49">
        <v>4.3749999999999997E-2</v>
      </c>
      <c r="D482" s="46">
        <v>4.7222222222222221E-2</v>
      </c>
      <c r="E482" s="46">
        <v>4.1666666666666664E-2</v>
      </c>
      <c r="F482" s="49">
        <v>1.25</v>
      </c>
      <c r="G482" s="58"/>
      <c r="H482" s="58"/>
      <c r="I482" s="28"/>
      <c r="J482" s="28"/>
      <c r="K482" s="28"/>
      <c r="L482" s="28"/>
      <c r="M482" s="28"/>
      <c r="N482" s="28"/>
      <c r="O482" s="28"/>
      <c r="P482" s="28"/>
    </row>
    <row r="483" spans="2:16" ht="12.75" customHeight="1" x14ac:dyDescent="0.2">
      <c r="B483" s="10" t="s">
        <v>93</v>
      </c>
      <c r="C483" s="49">
        <v>0.05</v>
      </c>
      <c r="D483" s="46">
        <v>4.2361111111111106E-2</v>
      </c>
      <c r="E483" s="46">
        <v>6.0416666666666667E-2</v>
      </c>
      <c r="F483" s="49">
        <v>1.25</v>
      </c>
      <c r="G483" s="58"/>
      <c r="H483" s="58"/>
      <c r="I483" s="28"/>
      <c r="J483" s="28"/>
      <c r="K483" s="28"/>
      <c r="L483" s="28"/>
      <c r="M483" s="28"/>
      <c r="N483" s="28"/>
      <c r="O483" s="28"/>
      <c r="P483" s="28"/>
    </row>
    <row r="484" spans="2:16" ht="12" customHeight="1" x14ac:dyDescent="0.2">
      <c r="B484" s="10" t="s">
        <v>94</v>
      </c>
      <c r="C484" s="49">
        <v>5.0694444444444452E-2</v>
      </c>
      <c r="D484" s="46">
        <v>4.027777777777778E-2</v>
      </c>
      <c r="E484" s="46">
        <v>4.8611111111111112E-2</v>
      </c>
      <c r="F484" s="49">
        <v>1.25</v>
      </c>
      <c r="G484" s="58"/>
      <c r="H484" s="58"/>
      <c r="I484" s="58"/>
      <c r="J484" s="58"/>
      <c r="K484" s="58"/>
      <c r="L484" s="58"/>
      <c r="M484" s="58"/>
      <c r="N484" s="58"/>
      <c r="O484" s="58"/>
      <c r="P484" s="58"/>
    </row>
    <row r="485" spans="2:16" ht="12" customHeight="1" x14ac:dyDescent="0.2">
      <c r="B485" s="10" t="s">
        <v>95</v>
      </c>
      <c r="C485" s="49">
        <v>4.7916666666666663E-2</v>
      </c>
      <c r="D485" s="46">
        <v>6.25E-2</v>
      </c>
      <c r="E485" s="46">
        <v>5.347222222222222E-2</v>
      </c>
      <c r="F485" s="49">
        <v>1.25</v>
      </c>
      <c r="G485" s="58"/>
      <c r="H485" s="58"/>
      <c r="I485" s="58"/>
      <c r="J485" s="58"/>
      <c r="K485" s="58"/>
      <c r="L485" s="58"/>
      <c r="M485" s="58"/>
      <c r="N485" s="58"/>
      <c r="O485" s="58"/>
      <c r="P485" s="58"/>
    </row>
    <row r="486" spans="2:16" ht="12" customHeight="1" x14ac:dyDescent="0.2">
      <c r="B486" s="10" t="s">
        <v>96</v>
      </c>
      <c r="C486" s="49">
        <v>4.5138888888888888E-2</v>
      </c>
      <c r="D486" s="46">
        <v>4.0972222222222222E-2</v>
      </c>
      <c r="E486" s="46">
        <v>4.1666666666666664E-2</v>
      </c>
      <c r="F486" s="49">
        <v>1.25</v>
      </c>
      <c r="G486" s="58"/>
      <c r="H486" s="58"/>
      <c r="I486" s="58"/>
      <c r="J486" s="58"/>
      <c r="K486" s="58"/>
      <c r="L486" s="58"/>
      <c r="M486" s="58"/>
      <c r="N486" s="58"/>
      <c r="O486" s="58"/>
      <c r="P486" s="58"/>
    </row>
    <row r="487" spans="2:16" ht="12" customHeight="1" x14ac:dyDescent="0.2">
      <c r="B487" s="10" t="s">
        <v>97</v>
      </c>
      <c r="C487" s="49">
        <v>4.7222222222222221E-2</v>
      </c>
      <c r="D487" s="46">
        <v>6.3888888888888884E-2</v>
      </c>
      <c r="E487" s="46">
        <v>5.2083333333333336E-2</v>
      </c>
      <c r="F487" s="49">
        <v>1.25</v>
      </c>
      <c r="G487" s="58"/>
      <c r="H487" s="58"/>
      <c r="I487" s="58"/>
      <c r="J487" s="58"/>
      <c r="K487" s="58"/>
      <c r="L487" s="58"/>
      <c r="M487" s="58"/>
      <c r="N487" s="58"/>
      <c r="O487" s="58"/>
      <c r="P487" s="58"/>
    </row>
    <row r="488" spans="2:16" ht="12" customHeight="1" x14ac:dyDescent="0.2">
      <c r="B488" s="10" t="s">
        <v>3</v>
      </c>
      <c r="C488" s="49">
        <f>AVERAGE(C482:C487)</f>
        <v>4.7453703703703699E-2</v>
      </c>
      <c r="D488" s="49">
        <f>AVERAGE(D482:D487)</f>
        <v>4.9537037037037025E-2</v>
      </c>
      <c r="E488" s="49">
        <f>AVERAGE(E482:E487)</f>
        <v>4.9652777777777775E-2</v>
      </c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</row>
    <row r="489" spans="2:16" ht="12" customHeight="1" x14ac:dyDescent="0.2"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</row>
    <row r="490" spans="2:16" ht="12" customHeight="1" x14ac:dyDescent="0.2"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</row>
    <row r="491" spans="2:16" ht="12" customHeight="1" x14ac:dyDescent="0.2"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</row>
    <row r="492" spans="2:16" ht="12" customHeight="1" x14ac:dyDescent="0.2"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</row>
    <row r="493" spans="2:16" ht="12" customHeight="1" x14ac:dyDescent="0.2"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</row>
    <row r="494" spans="2:16" ht="12" customHeight="1" x14ac:dyDescent="0.2"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</row>
    <row r="495" spans="2:16" ht="12" customHeight="1" x14ac:dyDescent="0.2"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</row>
    <row r="496" spans="2:16" ht="12" customHeight="1" x14ac:dyDescent="0.2"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</row>
    <row r="497" spans="2:15" ht="12" customHeight="1" x14ac:dyDescent="0.2"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</row>
    <row r="498" spans="2:15" ht="12" customHeight="1" x14ac:dyDescent="0.2"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</row>
    <row r="499" spans="2:15" ht="12" customHeight="1" x14ac:dyDescent="0.2"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</row>
    <row r="500" spans="2:15" ht="12" customHeight="1" x14ac:dyDescent="0.2">
      <c r="B500" s="23"/>
      <c r="C500" s="13"/>
      <c r="D500" s="13"/>
      <c r="E500" s="13"/>
      <c r="F500" s="13"/>
      <c r="G500" s="13"/>
      <c r="H500" s="13"/>
      <c r="I500" s="64"/>
      <c r="J500" s="64"/>
      <c r="K500" s="64"/>
      <c r="L500" s="64"/>
      <c r="M500" s="64"/>
      <c r="N500" s="64"/>
      <c r="O500" s="64"/>
    </row>
    <row r="501" spans="2:15" ht="12" customHeight="1" x14ac:dyDescent="0.2">
      <c r="B501" s="23"/>
      <c r="C501" s="13"/>
      <c r="D501" s="13"/>
      <c r="E501" s="13"/>
      <c r="F501" s="13"/>
      <c r="G501" s="13"/>
      <c r="H501" s="13"/>
      <c r="I501" s="24"/>
      <c r="J501" s="24"/>
      <c r="K501" s="24"/>
      <c r="L501" s="24"/>
      <c r="M501" s="9"/>
      <c r="N501" s="9"/>
      <c r="O501" s="9"/>
    </row>
    <row r="502" spans="2:15" ht="12" customHeight="1" x14ac:dyDescent="0.2">
      <c r="B502" s="47"/>
      <c r="C502" s="47"/>
      <c r="D502" s="47"/>
      <c r="E502" s="47"/>
      <c r="F502" s="47"/>
      <c r="G502" s="47"/>
      <c r="H502" s="47"/>
      <c r="I502" s="24"/>
      <c r="J502" s="24"/>
      <c r="K502" s="24"/>
      <c r="L502" s="24"/>
      <c r="M502" s="24"/>
      <c r="N502" s="24"/>
      <c r="O502" s="24"/>
    </row>
    <row r="503" spans="2:15" ht="12" customHeight="1" x14ac:dyDescent="0.2">
      <c r="B503" s="14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24"/>
      <c r="N503" s="24"/>
      <c r="O503" s="24"/>
    </row>
    <row r="504" spans="2:15" ht="12" customHeight="1" x14ac:dyDescent="0.2">
      <c r="B504" s="48"/>
      <c r="C504" s="48"/>
      <c r="D504" s="48"/>
      <c r="E504" s="48"/>
      <c r="F504" s="48"/>
      <c r="G504" s="48"/>
      <c r="H504" s="48"/>
      <c r="I504" s="9"/>
      <c r="J504" s="9"/>
      <c r="K504" s="9"/>
      <c r="L504" s="9"/>
      <c r="M504" s="9"/>
      <c r="N504" s="9"/>
      <c r="O504" s="9"/>
    </row>
    <row r="505" spans="2:15" ht="12" customHeight="1" x14ac:dyDescent="0.2">
      <c r="B505" s="43"/>
      <c r="C505" s="45"/>
      <c r="D505" s="45"/>
      <c r="E505" s="45"/>
      <c r="F505" s="45"/>
      <c r="G505" s="11"/>
      <c r="H505" s="11"/>
      <c r="I505" s="48"/>
      <c r="J505" s="48"/>
      <c r="K505" s="48"/>
      <c r="L505" s="48"/>
      <c r="M505" s="48"/>
      <c r="N505" s="15"/>
      <c r="O505" s="15"/>
    </row>
    <row r="506" spans="2:15" ht="12" customHeight="1" x14ac:dyDescent="0.2">
      <c r="B506" s="43"/>
      <c r="C506" s="23"/>
      <c r="D506" s="23"/>
      <c r="E506" s="23"/>
      <c r="F506" s="23"/>
      <c r="G506" s="12"/>
      <c r="H506" s="12"/>
      <c r="I506" s="9"/>
      <c r="J506" s="9"/>
      <c r="K506" s="9"/>
      <c r="L506" s="9"/>
      <c r="M506" s="9"/>
      <c r="N506" s="9"/>
      <c r="O506" s="9"/>
    </row>
    <row r="507" spans="2:15" ht="12" customHeight="1" x14ac:dyDescent="0.2">
      <c r="B507" s="23"/>
      <c r="C507" s="13"/>
      <c r="D507" s="13"/>
      <c r="E507" s="13"/>
      <c r="F507" s="13"/>
      <c r="G507" s="13"/>
      <c r="H507" s="13"/>
      <c r="I507" s="9"/>
      <c r="J507" s="9"/>
      <c r="K507" s="9"/>
      <c r="L507" s="9"/>
      <c r="M507" s="9"/>
      <c r="N507" s="9"/>
      <c r="O507" s="9"/>
    </row>
    <row r="508" spans="2:15" ht="12" customHeight="1" x14ac:dyDescent="0.2">
      <c r="B508" s="23"/>
      <c r="C508" s="13"/>
      <c r="D508" s="13"/>
      <c r="E508" s="13"/>
      <c r="F508" s="13"/>
      <c r="G508" s="13"/>
      <c r="H508" s="13"/>
      <c r="I508" s="9"/>
      <c r="J508" s="9"/>
      <c r="K508" s="9"/>
      <c r="L508" s="9"/>
      <c r="M508" s="9"/>
      <c r="N508" s="9"/>
      <c r="O508" s="9"/>
    </row>
    <row r="509" spans="2:15" ht="12" customHeight="1" x14ac:dyDescent="0.2">
      <c r="B509" s="23"/>
      <c r="C509" s="13"/>
      <c r="D509" s="13"/>
      <c r="E509" s="13"/>
      <c r="F509" s="13"/>
      <c r="G509" s="13"/>
      <c r="H509" s="13"/>
      <c r="I509" s="9"/>
      <c r="J509" s="9"/>
      <c r="K509" s="9"/>
      <c r="L509" s="9"/>
      <c r="M509" s="9"/>
      <c r="N509" s="9"/>
      <c r="O509" s="9"/>
    </row>
    <row r="510" spans="2:15" ht="12" customHeight="1" x14ac:dyDescent="0.2">
      <c r="B510" s="6" t="s">
        <v>65</v>
      </c>
      <c r="C510" s="47"/>
      <c r="D510" s="47"/>
      <c r="E510" s="47"/>
      <c r="F510" s="47"/>
      <c r="G510" s="47"/>
      <c r="H510" s="47"/>
      <c r="I510" s="9"/>
      <c r="J510" s="9"/>
      <c r="K510" s="9"/>
      <c r="L510" s="9"/>
      <c r="M510" s="9"/>
      <c r="N510" s="9"/>
      <c r="O510" s="9"/>
    </row>
    <row r="511" spans="2:15" ht="12" customHeight="1" x14ac:dyDescent="0.2">
      <c r="B511" s="70" t="s">
        <v>136</v>
      </c>
      <c r="C511" s="47"/>
      <c r="D511" s="47"/>
      <c r="E511" s="47"/>
      <c r="F511" s="47"/>
      <c r="G511" s="47"/>
      <c r="H511" s="47"/>
      <c r="I511" s="9"/>
      <c r="J511" s="9"/>
      <c r="K511" s="9"/>
      <c r="L511" s="9"/>
      <c r="M511" s="9"/>
      <c r="N511" s="9"/>
      <c r="O511" s="9"/>
    </row>
    <row r="512" spans="2:15" ht="12" customHeight="1" x14ac:dyDescent="0.2">
      <c r="B512" s="9"/>
      <c r="C512" s="9"/>
      <c r="D512" s="9"/>
      <c r="E512" s="9"/>
      <c r="F512" s="13"/>
      <c r="G512" s="13"/>
      <c r="H512" s="13"/>
      <c r="I512" s="9"/>
      <c r="J512" s="9"/>
      <c r="K512" s="9"/>
      <c r="L512" s="9"/>
      <c r="M512" s="9"/>
      <c r="N512" s="9"/>
      <c r="O512" s="9"/>
    </row>
    <row r="513" spans="2:15" ht="12" customHeight="1" x14ac:dyDescent="0.2">
      <c r="B513" s="25"/>
      <c r="C513" s="26"/>
      <c r="D513" s="26"/>
      <c r="E513" s="26"/>
      <c r="F513" s="26"/>
      <c r="G513" s="26"/>
      <c r="H513" s="26"/>
      <c r="I513" s="9"/>
      <c r="J513" s="9"/>
      <c r="K513" s="9"/>
      <c r="L513" s="9"/>
      <c r="M513" s="9"/>
      <c r="N513" s="9"/>
      <c r="O513" s="9"/>
    </row>
    <row r="514" spans="2:15" ht="12" customHeight="1" x14ac:dyDescent="0.2">
      <c r="B514" s="71" t="s">
        <v>125</v>
      </c>
      <c r="C514" s="6"/>
      <c r="D514" s="6"/>
      <c r="E514" s="6"/>
      <c r="F514" s="14"/>
      <c r="G514" s="14"/>
      <c r="H514" s="14"/>
      <c r="I514" s="26"/>
      <c r="J514" s="26"/>
      <c r="K514" s="26"/>
      <c r="L514" s="26"/>
      <c r="M514" s="26"/>
      <c r="N514" s="26"/>
      <c r="O514" s="21"/>
    </row>
    <row r="515" spans="2:15" ht="12" customHeight="1" x14ac:dyDescent="0.2">
      <c r="B515" s="89" t="s">
        <v>6</v>
      </c>
      <c r="C515" s="136" t="s">
        <v>17</v>
      </c>
      <c r="D515" s="137"/>
      <c r="E515" s="138"/>
      <c r="F515" s="45"/>
      <c r="G515" s="14"/>
      <c r="H515" s="14"/>
      <c r="I515" s="9"/>
      <c r="J515" s="9"/>
      <c r="K515" s="9"/>
      <c r="L515" s="9"/>
      <c r="M515" s="9"/>
      <c r="N515" s="9"/>
      <c r="O515" s="9"/>
    </row>
    <row r="516" spans="2:15" ht="12" customHeight="1" x14ac:dyDescent="0.2">
      <c r="B516" s="90"/>
      <c r="C516" s="88">
        <v>164816</v>
      </c>
      <c r="D516" s="88">
        <v>164861</v>
      </c>
      <c r="E516" s="88">
        <v>164862</v>
      </c>
      <c r="F516" s="7" t="s">
        <v>4</v>
      </c>
      <c r="G516" s="7" t="s">
        <v>5</v>
      </c>
      <c r="H516" s="14"/>
      <c r="I516" s="9"/>
      <c r="J516" s="9"/>
      <c r="K516" s="9"/>
      <c r="L516" s="9"/>
      <c r="M516" s="9"/>
      <c r="N516" s="9"/>
      <c r="O516" s="9"/>
    </row>
    <row r="517" spans="2:15" ht="12" customHeight="1" x14ac:dyDescent="0.2">
      <c r="B517" s="10" t="s">
        <v>51</v>
      </c>
      <c r="C517" s="96">
        <v>2.5</v>
      </c>
      <c r="D517" s="97">
        <v>2.8</v>
      </c>
      <c r="E517" s="97">
        <v>2.8</v>
      </c>
      <c r="F517" s="91">
        <v>2.5</v>
      </c>
      <c r="G517" s="82">
        <v>3.1</v>
      </c>
      <c r="H517" s="14"/>
      <c r="I517" s="9"/>
      <c r="J517" s="9"/>
      <c r="K517" s="9"/>
      <c r="L517" s="9"/>
      <c r="M517" s="9"/>
      <c r="N517" s="9"/>
      <c r="O517" s="9"/>
    </row>
    <row r="518" spans="2:15" ht="12" customHeight="1" x14ac:dyDescent="0.2">
      <c r="B518" s="10" t="s">
        <v>52</v>
      </c>
      <c r="C518" s="98">
        <v>2.7</v>
      </c>
      <c r="D518" s="97">
        <v>2.6</v>
      </c>
      <c r="E518" s="97">
        <v>2.9</v>
      </c>
      <c r="F518" s="91">
        <v>2.5</v>
      </c>
      <c r="G518" s="82">
        <v>3.1</v>
      </c>
      <c r="H518" s="14"/>
      <c r="I518" s="9"/>
      <c r="J518" s="9"/>
      <c r="K518" s="9"/>
      <c r="L518" s="9"/>
      <c r="M518" s="9"/>
      <c r="N518" s="9"/>
      <c r="O518" s="9"/>
    </row>
    <row r="519" spans="2:15" ht="12" customHeight="1" x14ac:dyDescent="0.2">
      <c r="B519" s="10" t="s">
        <v>53</v>
      </c>
      <c r="C519" s="96">
        <v>2.6</v>
      </c>
      <c r="D519" s="97">
        <v>3</v>
      </c>
      <c r="E519" s="97">
        <v>2.6</v>
      </c>
      <c r="F519" s="91">
        <v>2.5</v>
      </c>
      <c r="G519" s="82">
        <v>3.1</v>
      </c>
      <c r="H519" s="14"/>
      <c r="I519" s="9"/>
      <c r="J519" s="9"/>
      <c r="K519" s="9"/>
      <c r="L519" s="9"/>
      <c r="M519" s="9"/>
      <c r="N519" s="9"/>
      <c r="O519" s="9"/>
    </row>
    <row r="520" spans="2:15" ht="12" customHeight="1" x14ac:dyDescent="0.2">
      <c r="B520" s="10" t="s">
        <v>54</v>
      </c>
      <c r="C520" s="96">
        <v>3</v>
      </c>
      <c r="D520" s="97">
        <v>2.9</v>
      </c>
      <c r="E520" s="96">
        <v>2.7</v>
      </c>
      <c r="F520" s="91">
        <v>2.5</v>
      </c>
      <c r="G520" s="82">
        <v>3.1</v>
      </c>
      <c r="H520" s="14"/>
      <c r="I520" s="9"/>
      <c r="J520" s="9"/>
      <c r="K520" s="9"/>
      <c r="L520" s="9"/>
      <c r="M520" s="9"/>
      <c r="N520" s="9"/>
      <c r="O520" s="9"/>
    </row>
    <row r="521" spans="2:15" ht="12" customHeight="1" x14ac:dyDescent="0.2">
      <c r="B521" s="10" t="s">
        <v>55</v>
      </c>
      <c r="C521" s="96">
        <v>2.9</v>
      </c>
      <c r="D521" s="97">
        <v>2.7</v>
      </c>
      <c r="E521" s="97">
        <v>2.8</v>
      </c>
      <c r="F521" s="91">
        <v>2.5</v>
      </c>
      <c r="G521" s="82">
        <v>3.1</v>
      </c>
      <c r="H521" s="14"/>
      <c r="I521" s="9"/>
      <c r="J521" s="9"/>
      <c r="K521" s="9"/>
      <c r="L521" s="9"/>
      <c r="M521" s="9"/>
      <c r="N521" s="9"/>
      <c r="O521" s="9"/>
    </row>
    <row r="522" spans="2:15" ht="12" customHeight="1" x14ac:dyDescent="0.2">
      <c r="B522" s="10" t="s">
        <v>56</v>
      </c>
      <c r="C522" s="96">
        <v>2.8</v>
      </c>
      <c r="D522" s="97">
        <v>2.8</v>
      </c>
      <c r="E522" s="97">
        <v>2.9</v>
      </c>
      <c r="F522" s="91">
        <v>2.5</v>
      </c>
      <c r="G522" s="82">
        <v>3.1</v>
      </c>
      <c r="H522" s="14"/>
      <c r="I522" s="9"/>
      <c r="J522" s="9"/>
      <c r="K522" s="9"/>
      <c r="L522" s="9"/>
      <c r="M522" s="9"/>
      <c r="N522" s="9"/>
      <c r="O522" s="9"/>
    </row>
    <row r="523" spans="2:15" ht="12" customHeight="1" x14ac:dyDescent="0.2">
      <c r="B523" s="10" t="s">
        <v>3</v>
      </c>
      <c r="C523" s="96">
        <f>AVERAGE(C517:C522)</f>
        <v>2.75</v>
      </c>
      <c r="D523" s="96">
        <f>AVERAGE(D517:D522)</f>
        <v>2.8000000000000003</v>
      </c>
      <c r="E523" s="96">
        <f>AVERAGE(E517:E522)</f>
        <v>2.7833333333333332</v>
      </c>
      <c r="F523" s="58"/>
      <c r="G523" s="79"/>
      <c r="H523" s="14"/>
      <c r="I523" s="9"/>
      <c r="J523" s="9"/>
      <c r="K523" s="9"/>
      <c r="L523" s="9"/>
      <c r="M523" s="9"/>
      <c r="N523" s="9"/>
      <c r="O523" s="9"/>
    </row>
    <row r="524" spans="2:15" ht="12" customHeight="1" x14ac:dyDescent="0.2">
      <c r="B524" s="64"/>
      <c r="C524" s="64"/>
      <c r="D524" s="64"/>
      <c r="E524" s="64"/>
      <c r="F524" s="64"/>
      <c r="G524" s="14"/>
      <c r="H524" s="14"/>
      <c r="I524" s="9"/>
      <c r="J524" s="9"/>
      <c r="K524" s="9"/>
      <c r="L524" s="9"/>
      <c r="M524" s="9"/>
      <c r="N524" s="9"/>
      <c r="O524" s="9"/>
    </row>
    <row r="525" spans="2:15" ht="12" customHeight="1" x14ac:dyDescent="0.2">
      <c r="B525" s="27"/>
      <c r="C525" s="14"/>
      <c r="D525" s="14"/>
      <c r="E525" s="14"/>
      <c r="F525" s="14"/>
      <c r="G525" s="14"/>
      <c r="H525" s="14"/>
      <c r="I525" s="9"/>
      <c r="J525" s="9"/>
      <c r="K525" s="9"/>
      <c r="L525" s="9"/>
      <c r="M525" s="9"/>
      <c r="N525" s="9"/>
      <c r="O525" s="9"/>
    </row>
    <row r="526" spans="2:15" ht="12" customHeight="1" x14ac:dyDescent="0.2">
      <c r="B526" s="27"/>
      <c r="C526" s="27"/>
      <c r="D526" s="27"/>
      <c r="E526" s="27"/>
      <c r="F526" s="27"/>
      <c r="G526" s="27"/>
      <c r="H526" s="27"/>
      <c r="I526" s="9"/>
      <c r="J526" s="9"/>
      <c r="K526" s="9"/>
      <c r="L526" s="9"/>
      <c r="M526" s="9"/>
      <c r="N526" s="9"/>
      <c r="O526" s="9"/>
    </row>
    <row r="527" spans="2:15" ht="12" customHeight="1" x14ac:dyDescent="0.2">
      <c r="B527" s="31"/>
      <c r="C527" s="31"/>
      <c r="D527" s="31"/>
      <c r="E527" s="31"/>
      <c r="F527" s="22"/>
      <c r="G527" s="32"/>
      <c r="H527" s="32"/>
      <c r="I527" s="27"/>
      <c r="J527" s="27"/>
      <c r="K527" s="27"/>
      <c r="L527" s="27"/>
      <c r="M527" s="27"/>
      <c r="N527" s="9"/>
      <c r="O527" s="9"/>
    </row>
    <row r="528" spans="2:15" ht="11.25" customHeight="1" x14ac:dyDescent="0.2">
      <c r="B528" s="33"/>
      <c r="C528" s="29"/>
      <c r="D528" s="29"/>
      <c r="E528" s="29"/>
      <c r="F528" s="29"/>
      <c r="G528" s="29"/>
      <c r="H528" s="29"/>
      <c r="I528" s="32"/>
      <c r="J528" s="9"/>
      <c r="K528" s="9"/>
      <c r="L528" s="9"/>
      <c r="M528" s="9"/>
      <c r="N528" s="9"/>
      <c r="O528" s="9"/>
    </row>
    <row r="529" spans="2:15" ht="12" customHeight="1" x14ac:dyDescent="0.2">
      <c r="B529" s="33"/>
      <c r="C529" s="29"/>
      <c r="D529" s="29"/>
      <c r="E529" s="29"/>
      <c r="F529" s="29"/>
      <c r="G529" s="29"/>
      <c r="H529" s="29"/>
      <c r="I529" s="29"/>
      <c r="J529" s="9"/>
      <c r="K529" s="9"/>
      <c r="L529" s="9"/>
      <c r="M529" s="9"/>
      <c r="N529" s="9"/>
      <c r="O529" s="9"/>
    </row>
    <row r="530" spans="2:15" ht="12" customHeight="1" x14ac:dyDescent="0.2">
      <c r="B530" s="33"/>
      <c r="C530" s="29"/>
      <c r="D530" s="29"/>
      <c r="E530" s="29"/>
      <c r="F530" s="29"/>
      <c r="G530" s="29"/>
      <c r="H530" s="29"/>
      <c r="I530" s="29"/>
      <c r="J530" s="9"/>
      <c r="K530" s="9"/>
      <c r="L530" s="9"/>
      <c r="M530" s="9"/>
      <c r="N530" s="9"/>
      <c r="O530" s="9"/>
    </row>
    <row r="531" spans="2:15" ht="12" customHeight="1" x14ac:dyDescent="0.2">
      <c r="B531" s="131"/>
      <c r="C531" s="131"/>
      <c r="D531" s="34"/>
      <c r="E531" s="35"/>
      <c r="F531" s="9"/>
      <c r="G531" s="9"/>
      <c r="H531" s="9"/>
      <c r="I531" s="29"/>
      <c r="J531" s="9"/>
      <c r="K531" s="9"/>
      <c r="L531" s="9"/>
      <c r="M531" s="9"/>
      <c r="N531" s="9"/>
      <c r="O531" s="9"/>
    </row>
    <row r="532" spans="2:15" ht="12" customHeight="1" x14ac:dyDescent="0.2">
      <c r="B532" s="131"/>
      <c r="C532" s="131"/>
      <c r="D532" s="34"/>
      <c r="E532" s="35"/>
      <c r="F532" s="9"/>
      <c r="G532" s="18"/>
      <c r="H532" s="18"/>
      <c r="I532" s="9"/>
      <c r="J532" s="9"/>
      <c r="K532" s="9"/>
      <c r="L532" s="9"/>
      <c r="M532" s="9"/>
      <c r="N532" s="9"/>
      <c r="O532" s="9"/>
    </row>
    <row r="533" spans="2:15" ht="12" customHeight="1" x14ac:dyDescent="0.2">
      <c r="B533" s="131"/>
      <c r="C533" s="131"/>
      <c r="D533" s="34"/>
      <c r="E533" s="35"/>
      <c r="F533" s="9"/>
      <c r="G533" s="18"/>
      <c r="H533" s="18"/>
      <c r="I533" s="18"/>
      <c r="J533" s="18"/>
      <c r="K533" s="18"/>
      <c r="L533" s="9"/>
      <c r="M533" s="9"/>
      <c r="N533" s="9"/>
      <c r="O533" s="9"/>
    </row>
    <row r="534" spans="2:15" ht="12" customHeight="1" x14ac:dyDescent="0.2">
      <c r="B534" s="131"/>
      <c r="C534" s="131"/>
      <c r="D534" s="30"/>
      <c r="E534" s="36"/>
      <c r="F534" s="9"/>
      <c r="G534" s="18"/>
      <c r="H534" s="18"/>
      <c r="I534" s="18"/>
      <c r="J534" s="18"/>
      <c r="K534" s="18"/>
      <c r="L534" s="9"/>
      <c r="M534" s="9"/>
      <c r="N534" s="9"/>
      <c r="O534" s="9"/>
    </row>
    <row r="535" spans="2:15" ht="12" customHeight="1" x14ac:dyDescent="0.2">
      <c r="B535" s="9"/>
      <c r="C535" s="9"/>
      <c r="D535" s="9"/>
      <c r="E535" s="9"/>
      <c r="F535" s="9"/>
      <c r="G535" s="9"/>
      <c r="H535" s="9"/>
      <c r="I535" s="18"/>
      <c r="J535" s="18"/>
      <c r="K535" s="18"/>
      <c r="L535" s="9"/>
      <c r="M535" s="9"/>
      <c r="N535" s="9"/>
      <c r="O535" s="9"/>
    </row>
    <row r="536" spans="2:15" x14ac:dyDescent="0.2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2:15" x14ac:dyDescent="0.2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2:15" x14ac:dyDescent="0.2">
      <c r="B538" s="9"/>
      <c r="C538" s="9"/>
      <c r="D538" s="9"/>
      <c r="E538" s="9"/>
      <c r="F538" s="9"/>
      <c r="G538" s="9"/>
      <c r="I538" s="9"/>
      <c r="J538" s="9"/>
      <c r="K538" s="9"/>
      <c r="L538" s="9"/>
      <c r="M538" s="9"/>
      <c r="N538" s="9"/>
      <c r="O538" s="9"/>
    </row>
    <row r="539" spans="2:15" x14ac:dyDescent="0.2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2:15" x14ac:dyDescent="0.2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2:15" x14ac:dyDescent="0.2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2:15" x14ac:dyDescent="0.2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2:15" x14ac:dyDescent="0.2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2:15" x14ac:dyDescent="0.2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2:17" x14ac:dyDescent="0.2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2:17" x14ac:dyDescent="0.2">
      <c r="B546" s="71" t="s">
        <v>137</v>
      </c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2:17" x14ac:dyDescent="0.2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2:17" x14ac:dyDescent="0.2">
      <c r="B548" s="71" t="s">
        <v>126</v>
      </c>
      <c r="C548" s="6"/>
      <c r="D548" s="6"/>
      <c r="E548" s="6"/>
      <c r="F548" s="6"/>
      <c r="G548" s="6"/>
      <c r="H548" s="6"/>
      <c r="I548" s="9"/>
      <c r="J548" s="9"/>
      <c r="K548" s="9"/>
      <c r="L548" s="9"/>
      <c r="M548" s="9"/>
      <c r="N548" s="9"/>
      <c r="O548" s="9"/>
    </row>
    <row r="549" spans="2:17" x14ac:dyDescent="0.2">
      <c r="B549" s="129" t="s">
        <v>0</v>
      </c>
      <c r="C549" s="132" t="s">
        <v>26</v>
      </c>
      <c r="D549" s="132"/>
      <c r="E549" s="132"/>
      <c r="F549" s="132"/>
      <c r="G549" s="132"/>
      <c r="H549" s="132"/>
      <c r="I549" s="132"/>
      <c r="J549" s="132"/>
      <c r="K549" s="132"/>
      <c r="L549" s="132"/>
      <c r="M549" s="6"/>
      <c r="N549" s="6"/>
    </row>
    <row r="550" spans="2:17" x14ac:dyDescent="0.2">
      <c r="B550" s="130"/>
      <c r="C550" s="57" t="s">
        <v>27</v>
      </c>
      <c r="D550" s="56" t="s">
        <v>38</v>
      </c>
      <c r="E550" s="56" t="s">
        <v>39</v>
      </c>
      <c r="F550" s="56" t="s">
        <v>40</v>
      </c>
      <c r="G550" s="56" t="s">
        <v>41</v>
      </c>
      <c r="H550" s="55" t="s">
        <v>42</v>
      </c>
      <c r="I550" s="55" t="s">
        <v>43</v>
      </c>
      <c r="J550" s="56" t="s">
        <v>44</v>
      </c>
      <c r="K550" s="56" t="s">
        <v>45</v>
      </c>
      <c r="L550" s="56" t="s">
        <v>46</v>
      </c>
      <c r="M550" s="17" t="s">
        <v>48</v>
      </c>
      <c r="N550" s="56" t="s">
        <v>59</v>
      </c>
      <c r="O550" s="23"/>
      <c r="P550" s="23"/>
      <c r="Q550" s="23"/>
    </row>
    <row r="551" spans="2:17" ht="22.5" customHeight="1" x14ac:dyDescent="0.2">
      <c r="B551" s="73" t="s">
        <v>86</v>
      </c>
      <c r="C551" s="92">
        <v>0.24</v>
      </c>
      <c r="D551" s="92">
        <v>0</v>
      </c>
      <c r="E551" s="92">
        <v>0</v>
      </c>
      <c r="F551" s="101">
        <v>0.39</v>
      </c>
      <c r="G551" s="101">
        <v>0.24</v>
      </c>
      <c r="H551" s="92">
        <v>0.21</v>
      </c>
      <c r="I551" s="99">
        <v>0.18</v>
      </c>
      <c r="J551" s="100">
        <v>0</v>
      </c>
      <c r="K551" s="100">
        <v>0.09</v>
      </c>
      <c r="L551" s="100">
        <v>0.3</v>
      </c>
      <c r="M551" s="128">
        <f>AVERAGE(C551:L552)</f>
        <v>0.1275</v>
      </c>
      <c r="N551" s="128">
        <f>STDEV(C551:L552)</f>
        <v>0.12459935794377108</v>
      </c>
      <c r="O551" s="67"/>
      <c r="P551" s="38"/>
      <c r="Q551" s="38"/>
    </row>
    <row r="552" spans="2:17" ht="21" customHeight="1" x14ac:dyDescent="0.2">
      <c r="B552" s="73" t="s">
        <v>87</v>
      </c>
      <c r="C552" s="92">
        <v>0.3</v>
      </c>
      <c r="D552" s="92">
        <v>0</v>
      </c>
      <c r="E552" s="92">
        <v>0</v>
      </c>
      <c r="F552" s="101">
        <v>0.12</v>
      </c>
      <c r="G552" s="101">
        <v>0.12</v>
      </c>
      <c r="H552" s="92">
        <v>0.03</v>
      </c>
      <c r="I552" s="99">
        <v>0.12</v>
      </c>
      <c r="J552" s="100">
        <v>0</v>
      </c>
      <c r="K552" s="100">
        <v>0</v>
      </c>
      <c r="L552" s="100">
        <v>0.21</v>
      </c>
      <c r="M552" s="128"/>
      <c r="N552" s="128"/>
      <c r="O552" s="67"/>
      <c r="P552" s="38"/>
      <c r="Q552" s="38"/>
    </row>
    <row r="553" spans="2:17" ht="18.75" customHeight="1" x14ac:dyDescent="0.2">
      <c r="B553" s="73" t="s">
        <v>88</v>
      </c>
      <c r="C553" s="92">
        <v>0</v>
      </c>
      <c r="D553" s="92">
        <v>0</v>
      </c>
      <c r="E553" s="92">
        <v>0.18</v>
      </c>
      <c r="F553" s="92">
        <v>0.12</v>
      </c>
      <c r="G553" s="101">
        <v>0.18</v>
      </c>
      <c r="H553" s="92">
        <v>0</v>
      </c>
      <c r="I553" s="92">
        <v>0</v>
      </c>
      <c r="J553" s="92">
        <v>0.24</v>
      </c>
      <c r="K553" s="101">
        <v>0</v>
      </c>
      <c r="L553" s="101">
        <v>0.12</v>
      </c>
      <c r="M553" s="128">
        <f>AVERAGE(C553:L554)</f>
        <v>0.10900000000000001</v>
      </c>
      <c r="N553" s="128">
        <f>STDEV(C553:L554)</f>
        <v>0.12021472017755737</v>
      </c>
      <c r="O553" s="68"/>
      <c r="P553" s="68"/>
      <c r="Q553" s="68"/>
    </row>
    <row r="554" spans="2:17" ht="24" customHeight="1" x14ac:dyDescent="0.2">
      <c r="B554" s="73" t="s">
        <v>89</v>
      </c>
      <c r="C554" s="92">
        <v>0</v>
      </c>
      <c r="D554" s="92">
        <v>0.06</v>
      </c>
      <c r="E554" s="92">
        <v>0.35</v>
      </c>
      <c r="F554" s="92">
        <v>0.12</v>
      </c>
      <c r="G554" s="101">
        <v>0.36</v>
      </c>
      <c r="H554" s="92">
        <v>0</v>
      </c>
      <c r="I554" s="92">
        <v>0</v>
      </c>
      <c r="J554" s="92">
        <v>0.12</v>
      </c>
      <c r="K554" s="101">
        <v>0.06</v>
      </c>
      <c r="L554" s="101">
        <v>0.27</v>
      </c>
      <c r="M554" s="128"/>
      <c r="N554" s="128"/>
      <c r="O554" s="68"/>
      <c r="P554" s="68"/>
      <c r="Q554" s="68"/>
    </row>
    <row r="555" spans="2:17" ht="21" customHeight="1" x14ac:dyDescent="0.2">
      <c r="B555" s="73" t="s">
        <v>90</v>
      </c>
      <c r="C555" s="92">
        <v>0</v>
      </c>
      <c r="D555" s="92">
        <v>0.11</v>
      </c>
      <c r="E555" s="92">
        <v>0</v>
      </c>
      <c r="F555" s="101">
        <v>0</v>
      </c>
      <c r="G555" s="101">
        <v>0</v>
      </c>
      <c r="H555" s="92">
        <v>0.25</v>
      </c>
      <c r="I555" s="92">
        <v>0</v>
      </c>
      <c r="J555" s="92">
        <v>0.27</v>
      </c>
      <c r="K555" s="101">
        <v>0</v>
      </c>
      <c r="L555" s="101">
        <v>0</v>
      </c>
      <c r="M555" s="128">
        <f>AVERAGE(C555:L556)</f>
        <v>7.0499999999999979E-2</v>
      </c>
      <c r="N555" s="128">
        <f>STDEV(C555:L556)</f>
        <v>9.7196220416011544E-2</v>
      </c>
      <c r="O555" s="68"/>
      <c r="P555" s="68"/>
      <c r="Q555" s="68"/>
    </row>
    <row r="556" spans="2:17" ht="21" customHeight="1" x14ac:dyDescent="0.2">
      <c r="B556" s="73" t="s">
        <v>91</v>
      </c>
      <c r="C556" s="92">
        <v>0</v>
      </c>
      <c r="D556" s="92">
        <v>0.24</v>
      </c>
      <c r="E556" s="92">
        <v>0.06</v>
      </c>
      <c r="F556" s="101">
        <v>0.18</v>
      </c>
      <c r="G556" s="101">
        <v>0</v>
      </c>
      <c r="H556" s="92">
        <v>0.03</v>
      </c>
      <c r="I556" s="92">
        <v>0.15</v>
      </c>
      <c r="J556" s="92">
        <v>0</v>
      </c>
      <c r="K556" s="101">
        <v>0.12</v>
      </c>
      <c r="L556" s="101">
        <v>0</v>
      </c>
      <c r="M556" s="128"/>
      <c r="N556" s="128"/>
      <c r="O556" s="68"/>
      <c r="P556" s="68"/>
      <c r="Q556" s="68"/>
    </row>
    <row r="557" spans="2:17" x14ac:dyDescent="0.2">
      <c r="B557" s="85" t="s">
        <v>5</v>
      </c>
      <c r="C557" s="92">
        <v>1.5</v>
      </c>
      <c r="D557" s="92">
        <v>1.5</v>
      </c>
      <c r="E557" s="92">
        <v>1.5</v>
      </c>
      <c r="F557" s="92">
        <v>1.5</v>
      </c>
      <c r="G557" s="92">
        <v>1.5</v>
      </c>
      <c r="H557" s="92">
        <v>1.5</v>
      </c>
      <c r="I557" s="92">
        <v>1.5</v>
      </c>
      <c r="J557" s="92">
        <v>1.5</v>
      </c>
      <c r="K557" s="92">
        <v>1.5</v>
      </c>
      <c r="L557" s="92">
        <v>1.5</v>
      </c>
      <c r="M557" s="68"/>
      <c r="N557" s="68"/>
      <c r="O557" s="68"/>
      <c r="P557" s="68"/>
      <c r="Q557" s="68"/>
    </row>
    <row r="558" spans="2:17" x14ac:dyDescent="0.2">
      <c r="B558" s="72"/>
      <c r="C558" s="72"/>
      <c r="D558" s="72"/>
      <c r="E558" s="72"/>
      <c r="F558" s="72"/>
      <c r="G558" s="72"/>
      <c r="H558" s="72"/>
      <c r="I558" s="14"/>
      <c r="J558" s="14"/>
      <c r="K558" s="9"/>
      <c r="L558" s="9"/>
      <c r="M558" s="9"/>
      <c r="N558" s="9"/>
      <c r="O558" s="9"/>
    </row>
    <row r="559" spans="2:17" ht="12" customHeight="1" x14ac:dyDescent="0.2">
      <c r="B559" s="151"/>
      <c r="C559" s="23"/>
      <c r="D559" s="23"/>
      <c r="E559" s="23"/>
      <c r="F559" s="23"/>
      <c r="G559" s="23"/>
      <c r="H559" s="23"/>
      <c r="I559" s="72"/>
      <c r="J559" s="72"/>
      <c r="K559" s="72"/>
      <c r="L559" s="72"/>
      <c r="M559" s="72"/>
      <c r="N559" s="9"/>
      <c r="O559" s="9"/>
    </row>
    <row r="560" spans="2:17" x14ac:dyDescent="0.2">
      <c r="B560" s="151"/>
      <c r="C560" s="23"/>
      <c r="D560" s="23"/>
      <c r="E560" s="23"/>
      <c r="F560" s="23"/>
      <c r="G560" s="23"/>
      <c r="H560" s="23"/>
      <c r="I560" s="23"/>
      <c r="J560" s="23"/>
      <c r="K560" s="9"/>
      <c r="L560" s="9"/>
      <c r="M560" s="9"/>
      <c r="N560" s="9"/>
      <c r="O560" s="9"/>
    </row>
    <row r="561" spans="2:15" x14ac:dyDescent="0.2">
      <c r="B561" s="23"/>
      <c r="C561" s="13"/>
      <c r="D561" s="13"/>
      <c r="E561" s="13"/>
      <c r="F561" s="13"/>
      <c r="G561" s="13"/>
      <c r="H561" s="13"/>
      <c r="I561" s="38"/>
      <c r="J561" s="38"/>
      <c r="K561" s="9"/>
      <c r="L561" s="9"/>
      <c r="M561" s="9"/>
      <c r="N561" s="9"/>
      <c r="O561" s="9"/>
    </row>
    <row r="562" spans="2:15" x14ac:dyDescent="0.2">
      <c r="B562" s="23"/>
      <c r="C562" s="13"/>
      <c r="D562" s="13"/>
      <c r="E562" s="13"/>
      <c r="F562" s="13"/>
      <c r="G562" s="13"/>
      <c r="H562" s="13"/>
      <c r="I562" s="13"/>
      <c r="J562" s="13"/>
      <c r="K562" s="9"/>
      <c r="L562" s="9"/>
      <c r="M562" s="9"/>
      <c r="N562" s="9"/>
      <c r="O562" s="9"/>
    </row>
    <row r="563" spans="2:15" x14ac:dyDescent="0.2">
      <c r="B563" s="23"/>
      <c r="C563" s="13"/>
      <c r="D563" s="13"/>
      <c r="E563" s="13"/>
      <c r="F563" s="13"/>
      <c r="G563" s="13"/>
      <c r="H563" s="13"/>
      <c r="I563" s="13"/>
      <c r="J563" s="13"/>
      <c r="K563" s="9"/>
      <c r="L563" s="9"/>
      <c r="M563" s="9"/>
      <c r="N563" s="9"/>
      <c r="O563" s="9"/>
    </row>
    <row r="564" spans="2:15" x14ac:dyDescent="0.2">
      <c r="B564" s="150"/>
      <c r="C564" s="150"/>
      <c r="D564" s="150"/>
      <c r="E564" s="150"/>
      <c r="F564" s="150"/>
      <c r="G564" s="150"/>
      <c r="H564" s="9"/>
      <c r="I564" s="13"/>
      <c r="J564" s="13"/>
      <c r="K564" s="9"/>
      <c r="L564" s="9"/>
      <c r="M564" s="9"/>
      <c r="N564" s="9"/>
      <c r="O564" s="9"/>
    </row>
    <row r="565" spans="2:15" ht="15" x14ac:dyDescent="0.2">
      <c r="B565" s="9"/>
      <c r="C565" s="9"/>
      <c r="D565" s="9"/>
      <c r="E565" s="9"/>
      <c r="F565" s="9"/>
      <c r="G565" s="9"/>
      <c r="H565" s="9"/>
      <c r="I565" s="9"/>
      <c r="J565" s="9"/>
      <c r="K565" s="39"/>
      <c r="L565" s="39"/>
      <c r="M565" s="9"/>
      <c r="N565" s="9"/>
      <c r="O565" s="9"/>
    </row>
    <row r="566" spans="2:15" ht="15.75" x14ac:dyDescent="0.25">
      <c r="B566" s="37"/>
      <c r="C566" s="37"/>
      <c r="D566" s="37"/>
      <c r="E566" s="37"/>
      <c r="F566" s="37"/>
      <c r="G566" s="37"/>
      <c r="H566" s="37"/>
      <c r="I566" s="9"/>
      <c r="J566" s="9"/>
      <c r="K566" s="40"/>
      <c r="L566" s="40"/>
      <c r="M566" s="40"/>
      <c r="N566" s="9"/>
      <c r="O566" s="9"/>
    </row>
    <row r="567" spans="2:15" ht="12" customHeight="1" x14ac:dyDescent="0.2">
      <c r="B567" s="151"/>
      <c r="C567" s="23"/>
      <c r="D567" s="23"/>
      <c r="E567" s="23"/>
      <c r="F567" s="23"/>
      <c r="G567" s="23"/>
      <c r="H567" s="23"/>
      <c r="I567" s="37"/>
      <c r="J567" s="37"/>
      <c r="K567" s="37"/>
      <c r="L567" s="37"/>
      <c r="M567" s="37"/>
      <c r="N567" s="9"/>
      <c r="O567" s="9"/>
    </row>
    <row r="568" spans="2:15" x14ac:dyDescent="0.2">
      <c r="B568" s="151"/>
      <c r="C568" s="23"/>
      <c r="D568" s="23"/>
      <c r="E568" s="23"/>
      <c r="F568" s="23"/>
      <c r="G568" s="23"/>
      <c r="H568" s="23"/>
      <c r="I568" s="23"/>
      <c r="J568" s="23"/>
      <c r="K568" s="9"/>
      <c r="L568" s="41"/>
      <c r="M568" s="9"/>
      <c r="N568" s="9"/>
      <c r="O568" s="9"/>
    </row>
    <row r="569" spans="2:15" x14ac:dyDescent="0.2">
      <c r="B569" s="23"/>
      <c r="C569" s="13"/>
      <c r="D569" s="13"/>
      <c r="E569" s="13"/>
      <c r="F569" s="13"/>
      <c r="G569" s="13"/>
      <c r="H569" s="13"/>
      <c r="I569" s="38"/>
      <c r="J569" s="38"/>
      <c r="K569" s="9"/>
      <c r="L569" s="9"/>
      <c r="M569" s="9"/>
      <c r="N569" s="9"/>
      <c r="O569" s="9"/>
    </row>
    <row r="570" spans="2:15" x14ac:dyDescent="0.2">
      <c r="B570" s="23"/>
      <c r="C570" s="13"/>
      <c r="D570" s="13"/>
      <c r="E570" s="13"/>
      <c r="F570" s="13"/>
      <c r="G570" s="13"/>
      <c r="H570" s="13"/>
      <c r="I570" s="13"/>
      <c r="J570" s="13"/>
      <c r="K570" s="9"/>
      <c r="L570" s="9"/>
      <c r="M570" s="9"/>
      <c r="N570" s="9"/>
      <c r="O570" s="9"/>
    </row>
    <row r="571" spans="2:15" x14ac:dyDescent="0.2">
      <c r="B571" s="23"/>
      <c r="C571" s="13"/>
      <c r="D571" s="13"/>
      <c r="E571" s="13"/>
      <c r="F571" s="13"/>
      <c r="G571" s="13"/>
      <c r="H571" s="13"/>
      <c r="I571" s="13"/>
      <c r="J571" s="13"/>
      <c r="K571" s="9"/>
      <c r="L571" s="9"/>
      <c r="M571" s="9"/>
      <c r="N571" s="9"/>
      <c r="O571" s="9"/>
    </row>
    <row r="572" spans="2:15" x14ac:dyDescent="0.2">
      <c r="B572" s="14"/>
      <c r="C572" s="14"/>
      <c r="D572" s="14"/>
      <c r="E572" s="14"/>
      <c r="F572" s="14"/>
      <c r="G572" s="14"/>
      <c r="H572" s="14"/>
      <c r="I572" s="13"/>
      <c r="J572" s="13"/>
      <c r="K572" s="9"/>
      <c r="L572" s="9"/>
      <c r="M572" s="9"/>
      <c r="N572" s="9"/>
      <c r="O572" s="9"/>
    </row>
    <row r="573" spans="2:15" ht="15" x14ac:dyDescent="0.2">
      <c r="B573" s="9"/>
      <c r="C573" s="16"/>
      <c r="D573" s="16"/>
      <c r="E573" s="16"/>
      <c r="F573" s="16"/>
      <c r="G573" s="16"/>
      <c r="H573" s="16"/>
      <c r="I573" s="14"/>
      <c r="J573" s="14"/>
      <c r="K573" s="9"/>
      <c r="L573" s="9"/>
      <c r="M573" s="9"/>
      <c r="N573" s="9"/>
      <c r="O573" s="9"/>
    </row>
    <row r="574" spans="2:15" ht="15" x14ac:dyDescent="0.2">
      <c r="B574" s="37"/>
      <c r="C574" s="37"/>
      <c r="D574" s="37"/>
      <c r="E574" s="37"/>
      <c r="F574" s="37"/>
      <c r="G574" s="37"/>
      <c r="H574" s="37"/>
      <c r="I574" s="16"/>
      <c r="J574" s="16"/>
      <c r="K574" s="16"/>
      <c r="L574" s="16"/>
      <c r="M574" s="16"/>
      <c r="N574" s="9"/>
      <c r="O574" s="9"/>
    </row>
    <row r="575" spans="2:15" ht="12" customHeight="1" x14ac:dyDescent="0.2">
      <c r="B575" s="151"/>
      <c r="C575" s="23"/>
      <c r="D575" s="23"/>
      <c r="E575" s="23"/>
      <c r="F575" s="23"/>
      <c r="G575" s="23"/>
      <c r="H575" s="23"/>
      <c r="I575" s="37"/>
      <c r="J575" s="37"/>
      <c r="K575" s="37"/>
      <c r="L575" s="37"/>
      <c r="M575" s="37"/>
      <c r="N575" s="9"/>
      <c r="O575" s="9"/>
    </row>
    <row r="576" spans="2:15" x14ac:dyDescent="0.2">
      <c r="B576" s="151"/>
      <c r="C576" s="23"/>
      <c r="D576" s="23"/>
      <c r="E576" s="23"/>
      <c r="F576" s="23"/>
      <c r="G576" s="23"/>
      <c r="H576" s="23"/>
      <c r="I576" s="23"/>
      <c r="J576" s="23"/>
      <c r="K576" s="11"/>
      <c r="L576" s="11"/>
      <c r="M576" s="9"/>
      <c r="N576" s="9"/>
      <c r="O576" s="9"/>
    </row>
    <row r="577" spans="2:29" x14ac:dyDescent="0.2">
      <c r="B577" s="23"/>
      <c r="C577" s="13"/>
      <c r="D577" s="13"/>
      <c r="E577" s="13"/>
      <c r="F577" s="13"/>
      <c r="G577" s="13"/>
      <c r="H577" s="13"/>
      <c r="I577" s="38"/>
      <c r="J577" s="38"/>
      <c r="K577" s="19"/>
      <c r="L577" s="19"/>
      <c r="M577" s="9"/>
      <c r="N577" s="9"/>
      <c r="O577" s="9"/>
    </row>
    <row r="578" spans="2:29" x14ac:dyDescent="0.2">
      <c r="B578" s="2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9"/>
      <c r="N578" s="9"/>
      <c r="O578" s="9"/>
    </row>
    <row r="579" spans="2:29" x14ac:dyDescent="0.2">
      <c r="B579" s="6" t="s">
        <v>66</v>
      </c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9"/>
      <c r="N579" s="9"/>
      <c r="O579" s="9"/>
    </row>
    <row r="580" spans="2:29" x14ac:dyDescent="0.2">
      <c r="B580" s="71" t="s">
        <v>138</v>
      </c>
      <c r="C580" s="9"/>
      <c r="D580" s="9"/>
      <c r="E580" s="9"/>
      <c r="F580" s="9"/>
      <c r="G580" s="9"/>
      <c r="H580" s="9"/>
      <c r="I580" s="9"/>
      <c r="J580" s="13"/>
      <c r="K580" s="13"/>
      <c r="L580" s="13"/>
      <c r="M580" s="9"/>
      <c r="N580" s="9"/>
      <c r="O580" s="9"/>
    </row>
    <row r="581" spans="2:29" x14ac:dyDescent="0.2">
      <c r="B581" s="6"/>
      <c r="C581" s="9"/>
      <c r="D581" s="9"/>
      <c r="E581" s="9"/>
      <c r="F581" s="9"/>
      <c r="G581" s="9"/>
      <c r="H581" s="9"/>
      <c r="I581" s="9"/>
      <c r="J581" s="13"/>
      <c r="K581" s="13"/>
      <c r="L581" s="13"/>
      <c r="M581" s="9"/>
      <c r="N581" s="9"/>
      <c r="O581" s="9"/>
    </row>
    <row r="582" spans="2:29" x14ac:dyDescent="0.2">
      <c r="B582" s="6"/>
      <c r="C582" s="9"/>
      <c r="D582" s="9"/>
      <c r="E582" s="9"/>
      <c r="F582" s="9"/>
      <c r="G582" s="9"/>
      <c r="H582" s="9"/>
      <c r="I582" s="9"/>
      <c r="J582" s="13"/>
      <c r="K582" s="13"/>
      <c r="L582" s="13"/>
      <c r="M582" s="9"/>
      <c r="N582" s="9"/>
      <c r="O582" s="9"/>
    </row>
    <row r="583" spans="2:29" x14ac:dyDescent="0.2">
      <c r="B583" s="142" t="s">
        <v>127</v>
      </c>
      <c r="C583" s="142"/>
      <c r="D583" s="142"/>
      <c r="E583" s="142"/>
      <c r="F583" s="142"/>
      <c r="G583" s="142"/>
      <c r="H583" s="142"/>
      <c r="I583" s="142"/>
      <c r="J583" s="142"/>
      <c r="K583" s="142"/>
      <c r="L583" s="143"/>
      <c r="M583" s="143"/>
      <c r="N583" s="143"/>
      <c r="O583" s="143"/>
    </row>
    <row r="584" spans="2:29" x14ac:dyDescent="0.2">
      <c r="B584" s="129" t="s">
        <v>140</v>
      </c>
      <c r="C584" s="132" t="s">
        <v>0</v>
      </c>
      <c r="D584" s="132"/>
      <c r="E584" s="132"/>
      <c r="F584" s="132"/>
      <c r="G584" s="132"/>
      <c r="H584" s="132"/>
      <c r="I584" s="45"/>
      <c r="J584" s="45"/>
      <c r="K584" s="45"/>
      <c r="L584" s="45"/>
    </row>
    <row r="585" spans="2:29" x14ac:dyDescent="0.2">
      <c r="B585" s="130"/>
      <c r="C585" s="55" t="s">
        <v>1</v>
      </c>
      <c r="D585" s="56" t="s">
        <v>2</v>
      </c>
      <c r="E585" s="56" t="s">
        <v>18</v>
      </c>
      <c r="F585" s="56" t="s">
        <v>19</v>
      </c>
      <c r="G585" s="56" t="s">
        <v>20</v>
      </c>
      <c r="H585" s="55" t="s">
        <v>21</v>
      </c>
      <c r="I585" s="55" t="s">
        <v>48</v>
      </c>
      <c r="J585" s="2" t="s">
        <v>98</v>
      </c>
      <c r="K585" s="2" t="s">
        <v>57</v>
      </c>
      <c r="L585" s="23"/>
      <c r="S585" s="124"/>
      <c r="T585" s="122" t="s">
        <v>1</v>
      </c>
      <c r="U585" s="123" t="s">
        <v>2</v>
      </c>
      <c r="V585" s="123" t="s">
        <v>18</v>
      </c>
      <c r="W585" s="123" t="s">
        <v>19</v>
      </c>
      <c r="X585" s="123" t="s">
        <v>20</v>
      </c>
      <c r="Y585" s="122" t="s">
        <v>21</v>
      </c>
    </row>
    <row r="586" spans="2:29" x14ac:dyDescent="0.2">
      <c r="B586" s="73" t="s">
        <v>99</v>
      </c>
      <c r="C586" s="118">
        <v>97.86</v>
      </c>
      <c r="D586" s="118">
        <v>99.36</v>
      </c>
      <c r="E586" s="118">
        <v>98.93</v>
      </c>
      <c r="F586" s="118">
        <v>97.21</v>
      </c>
      <c r="G586" s="118">
        <v>100.01</v>
      </c>
      <c r="H586" s="118">
        <v>99.15</v>
      </c>
      <c r="I586" s="163">
        <f>AVERAGE(C586:H588)</f>
        <v>98.366666666666646</v>
      </c>
      <c r="J586" s="164">
        <f>STDEV(C586:H588)</f>
        <v>1.4187608512153072</v>
      </c>
      <c r="K586" s="164">
        <f>J586/I586*100</f>
        <v>1.4423187237024473</v>
      </c>
      <c r="L586" s="38"/>
      <c r="S586" s="125">
        <v>164816</v>
      </c>
      <c r="T586" s="92">
        <f t="shared" ref="T586:Y586" si="27">AVERAGE(C586:C588)</f>
        <v>97.363333333333344</v>
      </c>
      <c r="U586" s="92">
        <f t="shared" si="27"/>
        <v>99.08</v>
      </c>
      <c r="V586" s="92">
        <f t="shared" si="27"/>
        <v>98.94</v>
      </c>
      <c r="W586" s="92">
        <f t="shared" si="27"/>
        <v>96.79</v>
      </c>
      <c r="X586" s="92">
        <f t="shared" si="27"/>
        <v>99.37</v>
      </c>
      <c r="Y586" s="92">
        <f t="shared" si="27"/>
        <v>98.65666666666668</v>
      </c>
      <c r="Z586" s="117"/>
      <c r="AA586" s="117"/>
      <c r="AB586" s="117"/>
      <c r="AC586" s="117"/>
    </row>
    <row r="587" spans="2:29" x14ac:dyDescent="0.2">
      <c r="B587" s="73" t="s">
        <v>100</v>
      </c>
      <c r="C587" s="118">
        <v>96.8</v>
      </c>
      <c r="D587" s="118">
        <v>98.52</v>
      </c>
      <c r="E587" s="118">
        <v>97.02</v>
      </c>
      <c r="F587" s="118">
        <v>96.59</v>
      </c>
      <c r="G587" s="118">
        <v>98.95</v>
      </c>
      <c r="H587" s="118">
        <v>96.38</v>
      </c>
      <c r="I587" s="163"/>
      <c r="J587" s="164"/>
      <c r="K587" s="164"/>
      <c r="L587" s="65"/>
      <c r="S587" s="125">
        <v>164861</v>
      </c>
      <c r="T587" s="92">
        <f t="shared" ref="T587:Y587" si="28">AVERAGE(C589:C591)</f>
        <v>101.62</v>
      </c>
      <c r="U587" s="92">
        <f t="shared" si="28"/>
        <v>99.14</v>
      </c>
      <c r="V587" s="92">
        <f t="shared" si="28"/>
        <v>102.01333333333334</v>
      </c>
      <c r="W587" s="92">
        <f t="shared" si="28"/>
        <v>100.32333333333334</v>
      </c>
      <c r="X587" s="92">
        <f t="shared" si="28"/>
        <v>101.33333333333333</v>
      </c>
      <c r="Y587" s="92">
        <f t="shared" si="28"/>
        <v>102.23</v>
      </c>
    </row>
    <row r="588" spans="2:29" x14ac:dyDescent="0.2">
      <c r="B588" s="73" t="s">
        <v>101</v>
      </c>
      <c r="C588" s="118">
        <v>97.43</v>
      </c>
      <c r="D588" s="118">
        <v>99.36</v>
      </c>
      <c r="E588" s="118">
        <v>100.87</v>
      </c>
      <c r="F588" s="118">
        <v>96.57</v>
      </c>
      <c r="G588" s="118">
        <v>99.15</v>
      </c>
      <c r="H588" s="118">
        <v>100.44</v>
      </c>
      <c r="I588" s="163"/>
      <c r="J588" s="164"/>
      <c r="K588" s="164"/>
      <c r="L588" s="65"/>
      <c r="S588" s="125">
        <v>164862</v>
      </c>
      <c r="T588" s="92">
        <f t="shared" ref="T588:Y588" si="29">AVERAGE(C592:C594)</f>
        <v>97.536666666666676</v>
      </c>
      <c r="U588" s="92">
        <f t="shared" si="29"/>
        <v>98.333333333333329</v>
      </c>
      <c r="V588" s="92">
        <f t="shared" si="29"/>
        <v>98.763333333333335</v>
      </c>
      <c r="W588" s="92">
        <f t="shared" si="29"/>
        <v>98.043333333333337</v>
      </c>
      <c r="X588" s="92">
        <f t="shared" si="29"/>
        <v>97.24666666666667</v>
      </c>
      <c r="Y588" s="92">
        <f t="shared" si="29"/>
        <v>98.90666666666668</v>
      </c>
    </row>
    <row r="589" spans="2:29" x14ac:dyDescent="0.2">
      <c r="B589" s="73" t="s">
        <v>102</v>
      </c>
      <c r="C589" s="118">
        <v>99.68</v>
      </c>
      <c r="D589" s="118">
        <v>96.66</v>
      </c>
      <c r="E589" s="118">
        <v>101.3</v>
      </c>
      <c r="F589" s="118">
        <v>97.84</v>
      </c>
      <c r="G589" s="118">
        <v>97.63</v>
      </c>
      <c r="H589" s="118">
        <v>100.97</v>
      </c>
      <c r="I589" s="163">
        <f>AVERAGE(C589:H591)</f>
        <v>101.11000000000001</v>
      </c>
      <c r="J589" s="164">
        <f>STDEV(C589:H591)</f>
        <v>2.194734340080688</v>
      </c>
      <c r="K589" s="164">
        <f>J589/I589*100</f>
        <v>2.1706402334889603</v>
      </c>
      <c r="L589" s="13"/>
      <c r="M589" s="9"/>
      <c r="N589" s="9"/>
      <c r="O589" s="9"/>
      <c r="S589" s="125" t="s">
        <v>4</v>
      </c>
      <c r="T589" s="92">
        <v>80</v>
      </c>
      <c r="U589" s="92">
        <v>80</v>
      </c>
      <c r="V589" s="92">
        <v>80</v>
      </c>
      <c r="W589" s="92">
        <v>80</v>
      </c>
      <c r="X589" s="92">
        <v>80</v>
      </c>
      <c r="Y589" s="92">
        <v>80</v>
      </c>
    </row>
    <row r="590" spans="2:29" x14ac:dyDescent="0.2">
      <c r="B590" s="73" t="s">
        <v>103</v>
      </c>
      <c r="C590" s="118">
        <v>101.51</v>
      </c>
      <c r="D590" s="118">
        <v>102.59</v>
      </c>
      <c r="E590" s="118">
        <v>102.37</v>
      </c>
      <c r="F590" s="118">
        <v>102.37</v>
      </c>
      <c r="G590" s="118">
        <v>103.24</v>
      </c>
      <c r="H590" s="118">
        <v>102.81</v>
      </c>
      <c r="I590" s="163"/>
      <c r="J590" s="164"/>
      <c r="K590" s="164"/>
      <c r="L590" s="13"/>
      <c r="M590" s="9"/>
      <c r="N590" s="9"/>
      <c r="O590" s="9"/>
    </row>
    <row r="591" spans="2:29" x14ac:dyDescent="0.2">
      <c r="B591" s="73" t="s">
        <v>104</v>
      </c>
      <c r="C591" s="118">
        <v>103.67</v>
      </c>
      <c r="D591" s="118">
        <v>98.17</v>
      </c>
      <c r="E591" s="118">
        <v>102.37</v>
      </c>
      <c r="F591" s="118">
        <v>100.76</v>
      </c>
      <c r="G591" s="118">
        <v>103.13</v>
      </c>
      <c r="H591" s="118">
        <v>102.91</v>
      </c>
      <c r="I591" s="163"/>
      <c r="J591" s="164"/>
      <c r="K591" s="164"/>
      <c r="L591" s="13"/>
      <c r="M591" s="9"/>
      <c r="N591" s="9"/>
      <c r="O591" s="9"/>
    </row>
    <row r="592" spans="2:29" x14ac:dyDescent="0.2">
      <c r="B592" s="73" t="s">
        <v>105</v>
      </c>
      <c r="C592" s="118">
        <v>101.29</v>
      </c>
      <c r="D592" s="118">
        <v>98.91</v>
      </c>
      <c r="E592" s="118">
        <v>98.15</v>
      </c>
      <c r="F592" s="118">
        <v>96.85</v>
      </c>
      <c r="G592" s="118">
        <v>97.72</v>
      </c>
      <c r="H592" s="118">
        <v>96.96</v>
      </c>
      <c r="I592" s="163">
        <f>AVERAGE(C592:H594)</f>
        <v>98.138333333333335</v>
      </c>
      <c r="J592" s="164">
        <v>2.17</v>
      </c>
      <c r="K592" s="164">
        <f>J592/I592*100</f>
        <v>2.2111645126776827</v>
      </c>
      <c r="L592" s="13"/>
      <c r="M592" s="9"/>
      <c r="N592" s="9"/>
      <c r="O592" s="9"/>
    </row>
    <row r="593" spans="2:15" x14ac:dyDescent="0.2">
      <c r="B593" s="73" t="s">
        <v>106</v>
      </c>
      <c r="C593" s="118">
        <v>95.23</v>
      </c>
      <c r="D593" s="118">
        <v>97.83</v>
      </c>
      <c r="E593" s="118">
        <v>98.15</v>
      </c>
      <c r="F593" s="118">
        <v>97.07</v>
      </c>
      <c r="G593" s="118">
        <v>97.28</v>
      </c>
      <c r="H593" s="118">
        <v>100.53</v>
      </c>
      <c r="I593" s="163"/>
      <c r="J593" s="164"/>
      <c r="K593" s="164"/>
      <c r="L593" s="13"/>
      <c r="M593" s="9"/>
      <c r="N593" s="9"/>
      <c r="O593" s="9"/>
    </row>
    <row r="594" spans="2:15" x14ac:dyDescent="0.2">
      <c r="B594" s="73" t="s">
        <v>107</v>
      </c>
      <c r="C594" s="118">
        <v>96.09</v>
      </c>
      <c r="D594" s="118">
        <v>98.26</v>
      </c>
      <c r="E594" s="118">
        <v>99.99</v>
      </c>
      <c r="F594" s="118">
        <v>100.21</v>
      </c>
      <c r="G594" s="118">
        <v>96.74</v>
      </c>
      <c r="H594" s="118">
        <v>99.23</v>
      </c>
      <c r="I594" s="163"/>
      <c r="J594" s="164"/>
      <c r="K594" s="164"/>
      <c r="L594" s="13"/>
      <c r="M594" s="9"/>
      <c r="N594" s="9"/>
      <c r="O594" s="9"/>
    </row>
    <row r="595" spans="2:15" x14ac:dyDescent="0.2">
      <c r="B595" s="22"/>
      <c r="C595" s="120"/>
      <c r="D595" s="120"/>
      <c r="E595" s="120"/>
      <c r="F595" s="120"/>
      <c r="G595" s="120"/>
      <c r="H595" s="120"/>
      <c r="I595" s="102"/>
      <c r="J595" s="121"/>
      <c r="K595" s="121"/>
      <c r="L595" s="13"/>
      <c r="M595" s="9"/>
      <c r="N595" s="9"/>
      <c r="O595" s="9"/>
    </row>
    <row r="596" spans="2:15" x14ac:dyDescent="0.2">
      <c r="B596" s="6"/>
      <c r="C596" s="9"/>
      <c r="D596" s="9"/>
      <c r="E596" s="9"/>
      <c r="F596" s="9"/>
      <c r="G596" s="9"/>
      <c r="H596" s="9"/>
      <c r="I596" s="9"/>
      <c r="J596" s="13"/>
      <c r="K596" s="13"/>
      <c r="L596" s="13"/>
      <c r="M596" s="9"/>
      <c r="N596" s="9"/>
      <c r="O596" s="9"/>
    </row>
    <row r="597" spans="2:15" x14ac:dyDescent="0.2">
      <c r="B597" s="6"/>
      <c r="C597" s="9"/>
      <c r="D597" s="9"/>
      <c r="E597" s="9"/>
      <c r="F597" s="9"/>
      <c r="G597" s="9"/>
      <c r="H597" s="9"/>
      <c r="I597" s="9"/>
      <c r="J597" s="13"/>
      <c r="K597" s="13"/>
      <c r="L597" s="13"/>
      <c r="M597" s="9"/>
      <c r="N597" s="9"/>
      <c r="O597" s="9"/>
    </row>
    <row r="598" spans="2:15" x14ac:dyDescent="0.2">
      <c r="B598" s="6"/>
      <c r="C598" s="9"/>
      <c r="D598" s="9"/>
      <c r="E598" s="9"/>
      <c r="F598" s="9"/>
      <c r="G598" s="9"/>
      <c r="H598" s="9"/>
      <c r="I598" s="9"/>
      <c r="J598" s="13"/>
      <c r="K598" s="13"/>
      <c r="L598" s="13"/>
      <c r="M598" s="9"/>
      <c r="N598" s="9"/>
      <c r="O598" s="9"/>
    </row>
    <row r="599" spans="2:15" x14ac:dyDescent="0.2">
      <c r="B599" s="6"/>
      <c r="C599" s="9"/>
      <c r="D599" s="9"/>
      <c r="E599" s="9"/>
      <c r="F599" s="9"/>
      <c r="G599" s="9"/>
      <c r="H599" s="9"/>
      <c r="I599" s="9"/>
      <c r="J599" s="13"/>
      <c r="K599" s="13"/>
      <c r="L599" s="13"/>
      <c r="M599" s="9"/>
      <c r="N599" s="9"/>
      <c r="O599" s="9"/>
    </row>
    <row r="600" spans="2:15" x14ac:dyDescent="0.2">
      <c r="B600" s="6"/>
      <c r="C600" s="9"/>
      <c r="D600" s="9"/>
      <c r="E600" s="9"/>
      <c r="F600" s="9"/>
      <c r="G600" s="9"/>
      <c r="H600" s="9"/>
      <c r="I600" s="9"/>
      <c r="J600" s="13"/>
      <c r="K600" s="13"/>
      <c r="L600" s="13"/>
      <c r="M600" s="9"/>
      <c r="N600" s="9"/>
      <c r="O600" s="9"/>
    </row>
    <row r="601" spans="2:15" x14ac:dyDescent="0.2">
      <c r="B601" s="6"/>
      <c r="C601" s="9"/>
      <c r="D601" s="9"/>
      <c r="E601" s="9"/>
      <c r="F601" s="9"/>
      <c r="G601" s="9"/>
      <c r="H601" s="9"/>
      <c r="I601" s="9"/>
      <c r="J601" s="13"/>
      <c r="K601" s="13"/>
      <c r="L601" s="13"/>
      <c r="M601" s="9"/>
      <c r="N601" s="9"/>
      <c r="O601" s="9"/>
    </row>
    <row r="602" spans="2:15" x14ac:dyDescent="0.2">
      <c r="B602" s="6"/>
      <c r="C602" s="9"/>
      <c r="D602" s="9"/>
      <c r="E602" s="9"/>
      <c r="F602" s="9"/>
      <c r="G602" s="9"/>
      <c r="H602" s="9"/>
      <c r="I602" s="9"/>
      <c r="J602" s="13"/>
      <c r="K602" s="13"/>
      <c r="L602" s="13"/>
      <c r="M602" s="9"/>
      <c r="N602" s="9"/>
      <c r="O602" s="9"/>
    </row>
    <row r="603" spans="2:15" x14ac:dyDescent="0.2">
      <c r="B603" s="6"/>
      <c r="C603" s="9"/>
      <c r="D603" s="9"/>
      <c r="E603" s="9"/>
      <c r="F603" s="9"/>
      <c r="G603" s="9"/>
      <c r="H603" s="9"/>
      <c r="I603" s="9"/>
      <c r="J603" s="13"/>
      <c r="K603" s="13"/>
      <c r="L603" s="13"/>
      <c r="M603" s="9"/>
      <c r="N603" s="9"/>
      <c r="O603" s="9"/>
    </row>
    <row r="604" spans="2:15" x14ac:dyDescent="0.2">
      <c r="B604" s="6"/>
      <c r="C604" s="9"/>
      <c r="D604" s="9"/>
      <c r="E604" s="9"/>
      <c r="F604" s="9"/>
      <c r="G604" s="9"/>
      <c r="H604" s="9"/>
      <c r="I604" s="9"/>
      <c r="J604" s="13"/>
      <c r="K604" s="13"/>
      <c r="L604" s="13"/>
      <c r="M604" s="9"/>
      <c r="N604" s="9"/>
      <c r="O604" s="9"/>
    </row>
    <row r="605" spans="2:15" x14ac:dyDescent="0.2">
      <c r="B605" s="6"/>
      <c r="C605" s="9"/>
      <c r="D605" s="9"/>
      <c r="E605" s="9"/>
      <c r="F605" s="9"/>
      <c r="G605" s="9"/>
      <c r="H605" s="9"/>
      <c r="I605" s="9"/>
      <c r="J605" s="13"/>
      <c r="K605" s="13"/>
      <c r="L605" s="13"/>
      <c r="M605" s="9"/>
      <c r="N605" s="9"/>
      <c r="O605" s="9"/>
    </row>
    <row r="606" spans="2:15" x14ac:dyDescent="0.2">
      <c r="B606" s="6"/>
      <c r="C606" s="9"/>
      <c r="D606" s="9"/>
      <c r="E606" s="9"/>
      <c r="F606" s="9"/>
      <c r="G606" s="9"/>
      <c r="H606" s="9"/>
      <c r="I606" s="9"/>
      <c r="J606" s="13"/>
      <c r="K606" s="13"/>
      <c r="L606" s="13"/>
      <c r="M606" s="9"/>
      <c r="N606" s="9"/>
      <c r="O606" s="9"/>
    </row>
    <row r="607" spans="2:15" x14ac:dyDescent="0.2">
      <c r="B607" s="6"/>
      <c r="C607" s="9"/>
      <c r="D607" s="9"/>
      <c r="E607" s="9"/>
      <c r="F607" s="9"/>
      <c r="G607" s="9"/>
      <c r="H607" s="9"/>
      <c r="I607" s="9"/>
      <c r="J607" s="13"/>
      <c r="K607" s="13"/>
      <c r="L607" s="13"/>
      <c r="M607" s="9"/>
      <c r="N607" s="9"/>
      <c r="O607" s="9"/>
    </row>
    <row r="608" spans="2:15" x14ac:dyDescent="0.2">
      <c r="B608" s="6"/>
      <c r="C608" s="9"/>
      <c r="D608" s="9"/>
      <c r="E608" s="9"/>
      <c r="F608" s="9"/>
      <c r="G608" s="9"/>
      <c r="H608" s="9"/>
      <c r="I608" s="9"/>
      <c r="J608" s="13"/>
      <c r="K608" s="13"/>
      <c r="L608" s="13"/>
      <c r="M608" s="9"/>
      <c r="N608" s="9"/>
      <c r="O608" s="9"/>
    </row>
    <row r="609" spans="2:15" x14ac:dyDescent="0.2">
      <c r="B609" s="6"/>
      <c r="C609" s="9"/>
      <c r="D609" s="9"/>
      <c r="E609" s="9"/>
      <c r="F609" s="9"/>
      <c r="G609" s="9"/>
      <c r="H609" s="9"/>
      <c r="I609" s="9"/>
      <c r="J609" s="13"/>
      <c r="K609" s="13"/>
      <c r="L609" s="13"/>
      <c r="M609" s="9"/>
      <c r="N609" s="9"/>
      <c r="O609" s="9"/>
    </row>
    <row r="610" spans="2:15" x14ac:dyDescent="0.2">
      <c r="B610" s="6"/>
      <c r="C610" s="9"/>
      <c r="D610" s="9"/>
      <c r="E610" s="9"/>
      <c r="F610" s="9"/>
      <c r="G610" s="9"/>
      <c r="H610" s="9"/>
      <c r="I610" s="9"/>
      <c r="J610" s="13"/>
      <c r="K610" s="13"/>
      <c r="L610" s="13"/>
      <c r="M610" s="9"/>
      <c r="N610" s="9"/>
      <c r="O610" s="9"/>
    </row>
    <row r="611" spans="2:15" x14ac:dyDescent="0.2">
      <c r="B611" s="6"/>
      <c r="C611" s="9"/>
      <c r="D611" s="9"/>
      <c r="E611" s="9"/>
      <c r="F611" s="9"/>
      <c r="G611" s="9"/>
      <c r="H611" s="9"/>
      <c r="I611" s="9"/>
      <c r="J611" s="13"/>
      <c r="K611" s="13"/>
      <c r="L611" s="13"/>
      <c r="M611" s="9"/>
      <c r="N611" s="9"/>
      <c r="O611" s="9"/>
    </row>
    <row r="612" spans="2:15" x14ac:dyDescent="0.2">
      <c r="B612" s="6"/>
      <c r="C612" s="9"/>
      <c r="D612" s="9"/>
      <c r="E612" s="9"/>
      <c r="F612" s="9"/>
      <c r="G612" s="9"/>
      <c r="H612" s="9"/>
      <c r="I612" s="9"/>
      <c r="J612" s="13"/>
      <c r="K612" s="13"/>
      <c r="L612" s="13"/>
      <c r="M612" s="9"/>
      <c r="N612" s="9"/>
      <c r="O612" s="9"/>
    </row>
    <row r="613" spans="2:15" x14ac:dyDescent="0.2">
      <c r="B613" s="6"/>
      <c r="C613" s="9"/>
      <c r="D613" s="9"/>
      <c r="E613" s="9"/>
      <c r="F613" s="9"/>
      <c r="G613" s="9"/>
      <c r="H613" s="9"/>
      <c r="I613" s="9"/>
      <c r="J613" s="13"/>
      <c r="K613" s="13"/>
      <c r="L613" s="13"/>
      <c r="M613" s="9"/>
      <c r="N613" s="9"/>
      <c r="O613" s="9"/>
    </row>
    <row r="614" spans="2:15" x14ac:dyDescent="0.2">
      <c r="B614" s="6"/>
      <c r="C614" s="9"/>
      <c r="D614" s="9"/>
      <c r="E614" s="9"/>
      <c r="F614" s="9"/>
      <c r="G614" s="9"/>
      <c r="H614" s="9"/>
      <c r="I614" s="9"/>
      <c r="J614" s="13"/>
      <c r="K614" s="13"/>
      <c r="L614" s="13"/>
      <c r="M614" s="9"/>
      <c r="N614" s="9"/>
      <c r="O614" s="9"/>
    </row>
    <row r="615" spans="2:15" x14ac:dyDescent="0.2">
      <c r="B615" s="6"/>
      <c r="C615" s="9"/>
      <c r="D615" s="9"/>
      <c r="E615" s="9"/>
      <c r="F615" s="9"/>
      <c r="G615" s="9"/>
      <c r="H615" s="9"/>
      <c r="I615" s="9"/>
      <c r="J615" s="13"/>
      <c r="K615" s="13"/>
      <c r="L615" s="13"/>
      <c r="M615" s="9"/>
      <c r="N615" s="9"/>
      <c r="O615" s="9"/>
    </row>
    <row r="616" spans="2:15" x14ac:dyDescent="0.2">
      <c r="B616" s="6"/>
      <c r="C616" s="9"/>
      <c r="D616" s="9"/>
      <c r="E616" s="9"/>
      <c r="F616" s="9"/>
      <c r="G616" s="9"/>
      <c r="H616" s="9"/>
      <c r="I616" s="9"/>
      <c r="J616" s="13"/>
      <c r="K616" s="13"/>
      <c r="L616" s="13"/>
      <c r="M616" s="9"/>
      <c r="N616" s="9"/>
      <c r="O616" s="9"/>
    </row>
    <row r="617" spans="2:15" x14ac:dyDescent="0.2">
      <c r="B617" s="71" t="s">
        <v>139</v>
      </c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9"/>
      <c r="N617" s="9"/>
      <c r="O617" s="9"/>
    </row>
    <row r="618" spans="2:15" x14ac:dyDescent="0.2">
      <c r="B618" s="37"/>
      <c r="C618" s="37"/>
      <c r="D618" s="37"/>
      <c r="E618" s="37"/>
      <c r="F618" s="37"/>
      <c r="G618" s="37"/>
      <c r="H618" s="37"/>
      <c r="I618" s="14"/>
      <c r="J618" s="14"/>
      <c r="K618" s="14"/>
      <c r="L618" s="14"/>
      <c r="M618" s="9"/>
      <c r="N618" s="9"/>
      <c r="O618" s="9"/>
    </row>
    <row r="619" spans="2:15" ht="12" customHeight="1" x14ac:dyDescent="0.2">
      <c r="B619" s="151"/>
      <c r="C619" s="23"/>
      <c r="D619" s="23"/>
      <c r="E619" s="23"/>
      <c r="F619" s="23"/>
      <c r="G619" s="23"/>
      <c r="H619" s="23"/>
      <c r="I619" s="37"/>
      <c r="J619" s="37"/>
      <c r="K619" s="37"/>
      <c r="L619" s="37"/>
      <c r="M619" s="37"/>
      <c r="N619" s="9"/>
      <c r="O619" s="9"/>
    </row>
    <row r="620" spans="2:15" x14ac:dyDescent="0.2">
      <c r="B620" s="151"/>
      <c r="C620" s="23"/>
      <c r="D620" s="23"/>
      <c r="E620" s="23"/>
      <c r="F620" s="23"/>
      <c r="G620" s="23"/>
      <c r="H620" s="23"/>
      <c r="I620" s="23"/>
      <c r="J620" s="23"/>
      <c r="K620" s="11"/>
      <c r="L620" s="11"/>
      <c r="M620" s="9"/>
      <c r="N620" s="9"/>
      <c r="O620" s="9"/>
    </row>
    <row r="621" spans="2:15" x14ac:dyDescent="0.2">
      <c r="B621" s="23"/>
      <c r="C621" s="13"/>
      <c r="D621" s="13"/>
      <c r="E621" s="13"/>
      <c r="F621" s="13"/>
      <c r="G621" s="13"/>
      <c r="H621" s="13"/>
      <c r="I621" s="38"/>
      <c r="J621" s="38"/>
      <c r="K621" s="19"/>
      <c r="L621" s="19"/>
      <c r="M621" s="9"/>
      <c r="N621" s="9"/>
      <c r="O621" s="9"/>
    </row>
    <row r="622" spans="2:15" x14ac:dyDescent="0.2">
      <c r="B622" s="2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9"/>
      <c r="N622" s="9"/>
      <c r="O622" s="9"/>
    </row>
    <row r="623" spans="2:15" x14ac:dyDescent="0.2">
      <c r="B623" s="2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9"/>
      <c r="N623" s="9"/>
      <c r="O623" s="9"/>
    </row>
    <row r="624" spans="2:15" x14ac:dyDescent="0.2">
      <c r="B624" s="150"/>
      <c r="C624" s="150"/>
      <c r="D624" s="150"/>
      <c r="E624" s="150"/>
      <c r="F624" s="14"/>
      <c r="G624" s="14"/>
      <c r="H624" s="9"/>
      <c r="I624" s="13"/>
      <c r="J624" s="13"/>
      <c r="K624" s="13"/>
      <c r="L624" s="13"/>
      <c r="M624" s="9"/>
      <c r="N624" s="9"/>
      <c r="O624" s="9"/>
    </row>
    <row r="625" spans="9:15" x14ac:dyDescent="0.2">
      <c r="I625" s="9"/>
      <c r="J625" s="9"/>
      <c r="K625" s="9"/>
      <c r="L625" s="9"/>
      <c r="M625" s="24"/>
      <c r="N625" s="9"/>
      <c r="O625" s="9"/>
    </row>
  </sheetData>
  <mergeCells count="139">
    <mergeCell ref="C389:L389"/>
    <mergeCell ref="B583:O583"/>
    <mergeCell ref="B584:B585"/>
    <mergeCell ref="C584:H584"/>
    <mergeCell ref="N435:N441"/>
    <mergeCell ref="N424:N430"/>
    <mergeCell ref="B411:B412"/>
    <mergeCell ref="K589:K591"/>
    <mergeCell ref="K592:K594"/>
    <mergeCell ref="I589:I591"/>
    <mergeCell ref="I592:I594"/>
    <mergeCell ref="J589:J591"/>
    <mergeCell ref="J592:J594"/>
    <mergeCell ref="I586:I588"/>
    <mergeCell ref="J586:J588"/>
    <mergeCell ref="K586:K588"/>
    <mergeCell ref="O347:O348"/>
    <mergeCell ref="N347:N348"/>
    <mergeCell ref="N343:N344"/>
    <mergeCell ref="N380:N386"/>
    <mergeCell ref="M391:M397"/>
    <mergeCell ref="N391:N397"/>
    <mergeCell ref="M380:M386"/>
    <mergeCell ref="N345:N346"/>
    <mergeCell ref="O343:O344"/>
    <mergeCell ref="O345:O346"/>
    <mergeCell ref="P152:P154"/>
    <mergeCell ref="B213:B214"/>
    <mergeCell ref="C213:L213"/>
    <mergeCell ref="P43:P44"/>
    <mergeCell ref="P45:P46"/>
    <mergeCell ref="P47:P48"/>
    <mergeCell ref="O43:O44"/>
    <mergeCell ref="O47:O48"/>
    <mergeCell ref="P155:P157"/>
    <mergeCell ref="P149:P151"/>
    <mergeCell ref="B112:O112"/>
    <mergeCell ref="B113:B114"/>
    <mergeCell ref="C113:H113"/>
    <mergeCell ref="H79:H80"/>
    <mergeCell ref="H81:H82"/>
    <mergeCell ref="M152:M154"/>
    <mergeCell ref="H117:H118"/>
    <mergeCell ref="H119:H120"/>
    <mergeCell ref="B144:O144"/>
    <mergeCell ref="C121:G121"/>
    <mergeCell ref="C6:L6"/>
    <mergeCell ref="B109:O109"/>
    <mergeCell ref="O149:O151"/>
    <mergeCell ref="M8:M9"/>
    <mergeCell ref="B87:H87"/>
    <mergeCell ref="M43:M44"/>
    <mergeCell ref="B239:B240"/>
    <mergeCell ref="C239:L239"/>
    <mergeCell ref="B264:B265"/>
    <mergeCell ref="C264:L264"/>
    <mergeCell ref="N155:N157"/>
    <mergeCell ref="B188:B189"/>
    <mergeCell ref="B161:C161"/>
    <mergeCell ref="M155:M157"/>
    <mergeCell ref="B162:F162"/>
    <mergeCell ref="B160:C160"/>
    <mergeCell ref="B3:R3"/>
    <mergeCell ref="M149:M151"/>
    <mergeCell ref="C41:L41"/>
    <mergeCell ref="B76:O76"/>
    <mergeCell ref="C147:L147"/>
    <mergeCell ref="B575:B576"/>
    <mergeCell ref="B567:B568"/>
    <mergeCell ref="B5:O5"/>
    <mergeCell ref="M47:M48"/>
    <mergeCell ref="H83:H84"/>
    <mergeCell ref="N43:N44"/>
    <mergeCell ref="N555:N556"/>
    <mergeCell ref="M413:M419"/>
    <mergeCell ref="N413:N419"/>
    <mergeCell ref="B6:B7"/>
    <mergeCell ref="C378:L378"/>
    <mergeCell ref="M343:M344"/>
    <mergeCell ref="M345:M346"/>
    <mergeCell ref="M347:M348"/>
    <mergeCell ref="B290:B291"/>
    <mergeCell ref="C290:L290"/>
    <mergeCell ref="O45:O46"/>
    <mergeCell ref="N45:N46"/>
    <mergeCell ref="N47:N48"/>
    <mergeCell ref="M402:M408"/>
    <mergeCell ref="N402:N408"/>
    <mergeCell ref="B147:B148"/>
    <mergeCell ref="B315:B316"/>
    <mergeCell ref="B77:B78"/>
    <mergeCell ref="H115:H116"/>
    <mergeCell ref="B164:F164"/>
    <mergeCell ref="B163:F163"/>
    <mergeCell ref="B624:E624"/>
    <mergeCell ref="C315:L315"/>
    <mergeCell ref="B378:B379"/>
    <mergeCell ref="C549:L549"/>
    <mergeCell ref="C515:E515"/>
    <mergeCell ref="B531:C531"/>
    <mergeCell ref="B532:C532"/>
    <mergeCell ref="C411:L411"/>
    <mergeCell ref="B619:B620"/>
    <mergeCell ref="B564:G564"/>
    <mergeCell ref="B559:B560"/>
    <mergeCell ref="C341:L341"/>
    <mergeCell ref="B389:B390"/>
    <mergeCell ref="B400:B401"/>
    <mergeCell ref="C400:L400"/>
    <mergeCell ref="N149:N151"/>
    <mergeCell ref="B184:O184"/>
    <mergeCell ref="C188:L188"/>
    <mergeCell ref="M10:M11"/>
    <mergeCell ref="M12:M13"/>
    <mergeCell ref="O152:O154"/>
    <mergeCell ref="B40:O40"/>
    <mergeCell ref="B41:B42"/>
    <mergeCell ref="C77:H77"/>
    <mergeCell ref="O155:O157"/>
    <mergeCell ref="M45:M46"/>
    <mergeCell ref="N152:N154"/>
    <mergeCell ref="B422:B423"/>
    <mergeCell ref="C422:L422"/>
    <mergeCell ref="M424:M430"/>
    <mergeCell ref="C444:L444"/>
    <mergeCell ref="B480:B481"/>
    <mergeCell ref="B433:B434"/>
    <mergeCell ref="C433:L433"/>
    <mergeCell ref="C480:E480"/>
    <mergeCell ref="M435:M441"/>
    <mergeCell ref="N553:N554"/>
    <mergeCell ref="N551:N552"/>
    <mergeCell ref="B444:B445"/>
    <mergeCell ref="M551:M552"/>
    <mergeCell ref="M553:M554"/>
    <mergeCell ref="B549:B550"/>
    <mergeCell ref="B533:C533"/>
    <mergeCell ref="B534:C534"/>
    <mergeCell ref="M555:M556"/>
  </mergeCells>
  <phoneticPr fontId="5" type="noConversion"/>
  <pageMargins left="0.36" right="0.63" top="0.65" bottom="0.7" header="0.49212598499999999" footer="0.49212598499999999"/>
  <pageSetup paperSize="9" scale="70" orientation="landscape" r:id="rId1"/>
  <headerFooter alignWithMargins="0"/>
  <rowBreaks count="14" manualBreakCount="14">
    <brk id="38" max="16" man="1"/>
    <brk id="74" max="16" man="1"/>
    <brk id="110" max="16" man="1"/>
    <brk id="145" max="16" man="1"/>
    <brk id="185" max="16" man="1"/>
    <brk id="236" max="16" man="1"/>
    <brk id="287" max="16" man="1"/>
    <brk id="338" max="16" man="1"/>
    <brk id="376" max="16" man="1"/>
    <brk id="420" max="16" man="1"/>
    <brk id="477" max="16" man="1"/>
    <brk id="512" max="16" man="1"/>
    <brk id="547" max="16" man="1"/>
    <brk id="58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Resultados </vt:lpstr>
      <vt:lpstr>'Resultados 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danielli.hackbarth</dc:creator>
  <cp:lastModifiedBy>Nadia</cp:lastModifiedBy>
  <cp:lastPrinted>2009-09-03T14:05:58Z</cp:lastPrinted>
  <dcterms:created xsi:type="dcterms:W3CDTF">2007-08-03T11:17:20Z</dcterms:created>
  <dcterms:modified xsi:type="dcterms:W3CDTF">2016-09-15T21:36:34Z</dcterms:modified>
</cp:coreProperties>
</file>