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G11" i="2"/>
  <c r="G10" i="2"/>
  <c r="G9" i="2"/>
  <c r="G8" i="2"/>
  <c r="C46" i="2"/>
  <c r="C45" i="2"/>
  <c r="C44" i="2"/>
  <c r="D53" i="1"/>
  <c r="D50" i="1"/>
  <c r="C50" i="1"/>
  <c r="C49" i="1"/>
  <c r="B50" i="1"/>
  <c r="B49" i="1"/>
  <c r="D49" i="1" s="1"/>
  <c r="B48" i="1"/>
  <c r="G44" i="1"/>
  <c r="G43" i="1"/>
  <c r="G42" i="1"/>
  <c r="C48" i="1" s="1"/>
  <c r="D44" i="1"/>
  <c r="D43" i="1"/>
  <c r="D42" i="1"/>
  <c r="C44" i="1"/>
  <c r="C43" i="1"/>
  <c r="C42" i="1"/>
  <c r="G38" i="1"/>
  <c r="G37" i="1"/>
  <c r="G36" i="1"/>
  <c r="E38" i="1"/>
  <c r="E37" i="1"/>
  <c r="E36" i="1"/>
  <c r="G31" i="1"/>
  <c r="D38" i="1"/>
  <c r="D37" i="1"/>
  <c r="D36" i="1"/>
  <c r="G30" i="1"/>
  <c r="G29" i="1"/>
  <c r="G28" i="1"/>
  <c r="D30" i="1"/>
  <c r="D29" i="1"/>
  <c r="D28" i="1"/>
  <c r="D31" i="1" s="1"/>
  <c r="C30" i="1"/>
  <c r="C29" i="1"/>
  <c r="C28" i="1"/>
  <c r="C31" i="1" s="1"/>
  <c r="B30" i="1"/>
  <c r="B29" i="1"/>
  <c r="B28" i="1"/>
  <c r="E6" i="1"/>
  <c r="F6" i="1"/>
  <c r="G27" i="1"/>
  <c r="D27" i="1"/>
  <c r="C27" i="1"/>
  <c r="B27" i="1"/>
  <c r="D26" i="1"/>
  <c r="C26" i="1"/>
  <c r="B26" i="1"/>
  <c r="G25" i="1"/>
  <c r="E25" i="1"/>
  <c r="D25" i="1"/>
  <c r="C25" i="1"/>
  <c r="B25" i="1"/>
  <c r="E24" i="1"/>
  <c r="D24" i="1"/>
  <c r="C24" i="1"/>
  <c r="B24" i="1"/>
  <c r="G23" i="1"/>
  <c r="F23" i="1"/>
  <c r="E23" i="1"/>
  <c r="D23" i="1"/>
  <c r="C23" i="1"/>
  <c r="B23" i="1"/>
  <c r="C21" i="1"/>
  <c r="D21" i="1"/>
  <c r="E21" i="1"/>
  <c r="F21" i="1"/>
  <c r="B21" i="1"/>
  <c r="C20" i="1"/>
  <c r="D20" i="1"/>
  <c r="E20" i="1"/>
  <c r="F20" i="1"/>
  <c r="B20" i="1"/>
  <c r="G22" i="1"/>
  <c r="C22" i="1"/>
  <c r="D22" i="1"/>
  <c r="E22" i="1"/>
  <c r="F22" i="1"/>
  <c r="B22" i="1"/>
  <c r="G19" i="1"/>
  <c r="F19" i="1"/>
  <c r="E19" i="1"/>
  <c r="D19" i="1"/>
  <c r="C19" i="1"/>
  <c r="B19" i="1"/>
  <c r="G15" i="1"/>
  <c r="G14" i="1"/>
  <c r="G11" i="1"/>
  <c r="G10" i="1"/>
  <c r="G9" i="1"/>
  <c r="G8" i="1"/>
  <c r="D48" i="1" l="1"/>
  <c r="D51" i="1" s="1"/>
  <c r="B31" i="1"/>
  <c r="G21" i="1"/>
  <c r="G20" i="1"/>
  <c r="B46" i="2" l="1"/>
  <c r="D46" i="2" s="1"/>
  <c r="B45" i="2"/>
  <c r="D45" i="2" s="1"/>
  <c r="B44" i="2" l="1"/>
  <c r="D44" i="2" s="1"/>
  <c r="D47" i="2" s="1"/>
</calcChain>
</file>

<file path=xl/sharedStrings.xml><?xml version="1.0" encoding="utf-8"?>
<sst xmlns="http://schemas.openxmlformats.org/spreadsheetml/2006/main" count="144" uniqueCount="44">
  <si>
    <t>Produtivo 1</t>
  </si>
  <si>
    <t>Produtivo 2</t>
  </si>
  <si>
    <t>Produtivo 3</t>
  </si>
  <si>
    <t>Manutenção</t>
  </si>
  <si>
    <t>Adm Produção</t>
  </si>
  <si>
    <t>Total</t>
  </si>
  <si>
    <t>Aluguel Área (m2)</t>
  </si>
  <si>
    <t>MOI - Horas de Mão de obra</t>
  </si>
  <si>
    <t>EE-Consumo Kwh</t>
  </si>
  <si>
    <t>Sal Adm Prod - Número de funcionários</t>
  </si>
  <si>
    <t>Distribuição Adm Prod</t>
  </si>
  <si>
    <t>Distribuição manute</t>
  </si>
  <si>
    <t>Produto A</t>
  </si>
  <si>
    <t>Produto B</t>
  </si>
  <si>
    <t>Produto C</t>
  </si>
  <si>
    <t>Aluguel</t>
  </si>
  <si>
    <t>Salarios Adm Produção</t>
  </si>
  <si>
    <t>Mão de obra indireta</t>
  </si>
  <si>
    <t>Energia Eletrica</t>
  </si>
  <si>
    <t>Área (m2)</t>
  </si>
  <si>
    <t>Horas de Mão de obra</t>
  </si>
  <si>
    <t>Consumo Kwh</t>
  </si>
  <si>
    <t>Número de funcionários</t>
  </si>
  <si>
    <t/>
  </si>
  <si>
    <t>Horas de acompanhamento</t>
  </si>
  <si>
    <t>Horas de manutenção</t>
  </si>
  <si>
    <t>Custos Diretos</t>
  </si>
  <si>
    <t>Gasto MP</t>
  </si>
  <si>
    <t>Gasto MOD</t>
  </si>
  <si>
    <t>Indireto</t>
  </si>
  <si>
    <t>Custo total</t>
  </si>
  <si>
    <t>Quantidade Prod</t>
  </si>
  <si>
    <t>Custo unitário</t>
  </si>
  <si>
    <t>Preço de Venda</t>
  </si>
  <si>
    <t>Custo Unitário</t>
  </si>
  <si>
    <t>Lucro bruto unitário</t>
  </si>
  <si>
    <t>Vendas</t>
  </si>
  <si>
    <t>Volume vendido</t>
  </si>
  <si>
    <t>Volume</t>
  </si>
  <si>
    <t>Margem bruta total</t>
  </si>
  <si>
    <t>Despesas</t>
  </si>
  <si>
    <t>Resultado</t>
  </si>
  <si>
    <t>Sal Adm Prod - Núm de funcion</t>
  </si>
  <si>
    <t>Distribuição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</si>
</sst>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0" fillId="0" borderId="0" xfId="0" quotePrefix="1"/>
    <xf numFmtId="0" fontId="0" fillId="2" borderId="1" xfId="0" applyFill="1" applyBorder="1"/>
    <xf numFmtId="8" fontId="0" fillId="0" borderId="0" xfId="0" applyNumberFormat="1"/>
    <xf numFmtId="8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44" fontId="0" fillId="0" borderId="1" xfId="0" applyNumberFormat="1" applyBorder="1"/>
    <xf numFmtId="9" fontId="0" fillId="0" borderId="0" xfId="0" applyNumberFormat="1"/>
    <xf numFmtId="44" fontId="0" fillId="0" borderId="0" xfId="1" applyFont="1"/>
    <xf numFmtId="0" fontId="2" fillId="0" borderId="1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3" fillId="2" borderId="1" xfId="0" applyFont="1" applyFill="1" applyBorder="1"/>
    <xf numFmtId="0" fontId="3" fillId="0" borderId="0" xfId="0" quotePrefix="1" applyFont="1"/>
    <xf numFmtId="44" fontId="3" fillId="0" borderId="1" xfId="0" applyNumberFormat="1" applyFont="1" applyBorder="1"/>
    <xf numFmtId="4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9" fontId="3" fillId="0" borderId="1" xfId="0" applyNumberFormat="1" applyFont="1" applyBorder="1"/>
    <xf numFmtId="0" fontId="4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7" workbookViewId="0">
      <selection activeCell="E56" sqref="E56"/>
    </sheetView>
  </sheetViews>
  <sheetFormatPr defaultRowHeight="15" x14ac:dyDescent="0.25"/>
  <cols>
    <col min="1" max="1" width="36.5703125" bestFit="1" customWidth="1"/>
    <col min="2" max="4" width="13.28515625" bestFit="1" customWidth="1"/>
    <col min="5" max="5" width="14.28515625" bestFit="1" customWidth="1"/>
    <col min="6" max="6" width="14" bestFit="1" customWidth="1"/>
    <col min="7" max="7" width="13.28515625" bestFit="1" customWidth="1"/>
  </cols>
  <sheetData>
    <row r="1" spans="1:7" x14ac:dyDescent="0.25">
      <c r="D1" s="8" t="s">
        <v>26</v>
      </c>
      <c r="E1" s="9"/>
      <c r="F1" s="10"/>
    </row>
    <row r="2" spans="1:7" x14ac:dyDescent="0.25">
      <c r="A2" s="2" t="s">
        <v>15</v>
      </c>
      <c r="B2" s="3">
        <v>25000</v>
      </c>
      <c r="D2" s="2"/>
      <c r="E2" s="2" t="s">
        <v>27</v>
      </c>
      <c r="F2" s="2" t="s">
        <v>28</v>
      </c>
    </row>
    <row r="3" spans="1:7" x14ac:dyDescent="0.25">
      <c r="A3" s="2" t="s">
        <v>16</v>
      </c>
      <c r="B3" s="3">
        <v>10000</v>
      </c>
      <c r="D3" s="2" t="s">
        <v>12</v>
      </c>
      <c r="E3" s="7">
        <v>55000</v>
      </c>
      <c r="F3" s="7">
        <v>27000</v>
      </c>
    </row>
    <row r="4" spans="1:7" x14ac:dyDescent="0.25">
      <c r="A4" s="2" t="s">
        <v>17</v>
      </c>
      <c r="B4" s="3">
        <v>20000</v>
      </c>
      <c r="D4" s="2" t="s">
        <v>13</v>
      </c>
      <c r="E4" s="7">
        <v>67000</v>
      </c>
      <c r="F4" s="7">
        <v>35000</v>
      </c>
    </row>
    <row r="5" spans="1:7" x14ac:dyDescent="0.25">
      <c r="A5" s="2" t="s">
        <v>18</v>
      </c>
      <c r="B5" s="3">
        <v>15000</v>
      </c>
      <c r="D5" s="2" t="s">
        <v>14</v>
      </c>
      <c r="E5" s="7">
        <v>30000</v>
      </c>
      <c r="F5" s="7">
        <v>18000</v>
      </c>
    </row>
    <row r="6" spans="1:7" x14ac:dyDescent="0.25">
      <c r="E6" s="6">
        <f>SUM(E3:E5)</f>
        <v>152000</v>
      </c>
      <c r="F6" s="6">
        <f>SUM(F3:F5)</f>
        <v>80000</v>
      </c>
    </row>
    <row r="7" spans="1:7" x14ac:dyDescent="0.25">
      <c r="A7" s="2"/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</row>
    <row r="8" spans="1:7" x14ac:dyDescent="0.25">
      <c r="A8" s="2" t="s">
        <v>19</v>
      </c>
      <c r="B8" s="2">
        <v>1970</v>
      </c>
      <c r="C8" s="2">
        <v>2080</v>
      </c>
      <c r="D8" s="2">
        <v>500</v>
      </c>
      <c r="E8" s="2">
        <v>200</v>
      </c>
      <c r="F8" s="2">
        <v>250</v>
      </c>
      <c r="G8">
        <f>SUM(B8:F8)</f>
        <v>5000</v>
      </c>
    </row>
    <row r="9" spans="1:7" x14ac:dyDescent="0.25">
      <c r="A9" s="2" t="s">
        <v>20</v>
      </c>
      <c r="B9" s="2">
        <v>25000</v>
      </c>
      <c r="C9" s="2">
        <v>12000</v>
      </c>
      <c r="D9" s="2">
        <v>7500</v>
      </c>
      <c r="E9" s="2">
        <v>500</v>
      </c>
      <c r="F9" s="2">
        <v>650</v>
      </c>
      <c r="G9">
        <f t="shared" ref="G9:G11" si="0">SUM(B9:F9)</f>
        <v>45650</v>
      </c>
    </row>
    <row r="10" spans="1:7" x14ac:dyDescent="0.25">
      <c r="A10" s="2" t="s">
        <v>21</v>
      </c>
      <c r="B10" s="2">
        <v>3000</v>
      </c>
      <c r="C10" s="2">
        <v>2000</v>
      </c>
      <c r="D10" s="2">
        <v>5600</v>
      </c>
      <c r="E10" s="2">
        <v>300</v>
      </c>
      <c r="F10" s="2">
        <v>100</v>
      </c>
      <c r="G10">
        <f t="shared" si="0"/>
        <v>11000</v>
      </c>
    </row>
    <row r="11" spans="1:7" x14ac:dyDescent="0.25">
      <c r="A11" s="2" t="s">
        <v>22</v>
      </c>
      <c r="B11" s="2">
        <v>20</v>
      </c>
      <c r="C11" s="2">
        <v>15</v>
      </c>
      <c r="D11" s="2">
        <v>30</v>
      </c>
      <c r="E11" s="2">
        <v>5</v>
      </c>
      <c r="F11" s="2">
        <v>5</v>
      </c>
      <c r="G11">
        <f t="shared" si="0"/>
        <v>75</v>
      </c>
    </row>
    <row r="13" spans="1:7" x14ac:dyDescent="0.25">
      <c r="A13" s="2"/>
      <c r="B13" s="2" t="s">
        <v>0</v>
      </c>
      <c r="C13" s="2" t="s">
        <v>1</v>
      </c>
      <c r="D13" s="2" t="s">
        <v>2</v>
      </c>
      <c r="E13" s="2" t="s">
        <v>3</v>
      </c>
    </row>
    <row r="14" spans="1:7" x14ac:dyDescent="0.25">
      <c r="A14" s="2" t="s">
        <v>24</v>
      </c>
      <c r="B14" s="2">
        <v>500</v>
      </c>
      <c r="C14" s="2">
        <v>100</v>
      </c>
      <c r="D14" s="2">
        <v>200</v>
      </c>
      <c r="E14" s="2">
        <v>50</v>
      </c>
      <c r="G14">
        <f t="shared" ref="G14:G15" si="1">SUM(B14:F14)</f>
        <v>850</v>
      </c>
    </row>
    <row r="15" spans="1:7" x14ac:dyDescent="0.25">
      <c r="A15" s="2" t="s">
        <v>25</v>
      </c>
      <c r="B15" s="2">
        <v>1000</v>
      </c>
      <c r="C15" s="2">
        <v>200</v>
      </c>
      <c r="D15" s="2">
        <v>300</v>
      </c>
      <c r="E15" s="5"/>
      <c r="G15">
        <f t="shared" si="1"/>
        <v>1500</v>
      </c>
    </row>
    <row r="16" spans="1:7" x14ac:dyDescent="0.25">
      <c r="A16" s="4" t="s">
        <v>23</v>
      </c>
    </row>
    <row r="18" spans="1:7" x14ac:dyDescent="0.25">
      <c r="B18" t="s">
        <v>0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</row>
    <row r="19" spans="1:7" x14ac:dyDescent="0.25">
      <c r="A19" t="s">
        <v>6</v>
      </c>
      <c r="B19" s="1">
        <f>B8/$G8*$B$2</f>
        <v>9850</v>
      </c>
      <c r="C19" s="1">
        <f t="shared" ref="C19:F19" si="2">C8/$G8*$B$2</f>
        <v>10400</v>
      </c>
      <c r="D19" s="1">
        <f t="shared" si="2"/>
        <v>2500</v>
      </c>
      <c r="E19" s="1">
        <f t="shared" si="2"/>
        <v>1000</v>
      </c>
      <c r="F19" s="1">
        <f t="shared" si="2"/>
        <v>1250</v>
      </c>
      <c r="G19" s="1">
        <f>SUM(B19:F19)</f>
        <v>25000</v>
      </c>
    </row>
    <row r="20" spans="1:7" x14ac:dyDescent="0.25">
      <c r="A20" t="s">
        <v>7</v>
      </c>
      <c r="B20" s="1">
        <f>B9/$G9*$B$4</f>
        <v>10952.902519167579</v>
      </c>
      <c r="C20" s="1">
        <f t="shared" ref="C20:F20" si="3">C9/$G9*$B$4</f>
        <v>5257.3932092004379</v>
      </c>
      <c r="D20" s="1">
        <f t="shared" si="3"/>
        <v>3285.8707557502735</v>
      </c>
      <c r="E20" s="1">
        <f t="shared" si="3"/>
        <v>219.05805038335157</v>
      </c>
      <c r="F20" s="1">
        <f t="shared" si="3"/>
        <v>284.77546549835705</v>
      </c>
      <c r="G20" s="1">
        <f t="shared" ref="G20:G22" si="4">SUM(B20:F20)</f>
        <v>20000</v>
      </c>
    </row>
    <row r="21" spans="1:7" x14ac:dyDescent="0.25">
      <c r="A21" t="s">
        <v>8</v>
      </c>
      <c r="B21" s="1">
        <f>B10/$G10*$B$5</f>
        <v>4090.9090909090905</v>
      </c>
      <c r="C21" s="1">
        <f t="shared" ref="C21:F21" si="5">C10/$G10*$B$5</f>
        <v>2727.2727272727275</v>
      </c>
      <c r="D21" s="1">
        <f t="shared" si="5"/>
        <v>7636.3636363636351</v>
      </c>
      <c r="E21" s="1">
        <f t="shared" si="5"/>
        <v>409.09090909090907</v>
      </c>
      <c r="F21" s="1">
        <f t="shared" si="5"/>
        <v>136.36363636363635</v>
      </c>
      <c r="G21" s="1">
        <f t="shared" si="4"/>
        <v>14999.999999999998</v>
      </c>
    </row>
    <row r="22" spans="1:7" x14ac:dyDescent="0.25">
      <c r="A22" t="s">
        <v>9</v>
      </c>
      <c r="B22" s="1">
        <f>B11/$G11*$B$3</f>
        <v>2666.6666666666665</v>
      </c>
      <c r="C22" s="1">
        <f t="shared" ref="C22:F22" si="6">C11/$G11*$B$3</f>
        <v>2000</v>
      </c>
      <c r="D22" s="1">
        <f t="shared" si="6"/>
        <v>4000</v>
      </c>
      <c r="E22" s="1">
        <f t="shared" si="6"/>
        <v>666.66666666666663</v>
      </c>
      <c r="F22" s="1">
        <f t="shared" si="6"/>
        <v>666.66666666666663</v>
      </c>
      <c r="G22" s="1">
        <f t="shared" si="4"/>
        <v>9999.9999999999982</v>
      </c>
    </row>
    <row r="23" spans="1:7" x14ac:dyDescent="0.25">
      <c r="A23" t="s">
        <v>5</v>
      </c>
      <c r="B23" s="1">
        <f>SUM(B19:B22)</f>
        <v>27560.478276743339</v>
      </c>
      <c r="C23" s="1">
        <f t="shared" ref="C23:G25" si="7">SUM(C19:C22)</f>
        <v>20384.665936473164</v>
      </c>
      <c r="D23" s="1">
        <f t="shared" si="7"/>
        <v>17422.234392113907</v>
      </c>
      <c r="E23" s="1">
        <f t="shared" si="7"/>
        <v>2294.8156261409272</v>
      </c>
      <c r="F23" s="1">
        <f t="shared" si="7"/>
        <v>2337.8057685286599</v>
      </c>
      <c r="G23" s="1">
        <f t="shared" si="7"/>
        <v>70000</v>
      </c>
    </row>
    <row r="24" spans="1:7" x14ac:dyDescent="0.25">
      <c r="A24" t="s">
        <v>10</v>
      </c>
      <c r="B24" s="1">
        <f>B14/$G14*$F$23</f>
        <v>1375.1798638403882</v>
      </c>
      <c r="C24" s="1">
        <f t="shared" ref="C24:E24" si="8">C14/$G14*$F$23</f>
        <v>275.03597276807761</v>
      </c>
      <c r="D24" s="1">
        <f t="shared" si="8"/>
        <v>550.07194553615523</v>
      </c>
      <c r="E24" s="1">
        <f t="shared" si="8"/>
        <v>137.51798638403881</v>
      </c>
      <c r="F24" s="1"/>
      <c r="G24" s="1"/>
    </row>
    <row r="25" spans="1:7" x14ac:dyDescent="0.25">
      <c r="A25" t="s">
        <v>5</v>
      </c>
      <c r="B25" s="1">
        <f>B23+B24</f>
        <v>28935.658140583728</v>
      </c>
      <c r="C25" s="1">
        <f t="shared" ref="C25:E25" si="9">C23+C24</f>
        <v>20659.701909241241</v>
      </c>
      <c r="D25" s="1">
        <f t="shared" si="9"/>
        <v>17972.306337650061</v>
      </c>
      <c r="E25" s="1">
        <f t="shared" si="9"/>
        <v>2432.3336125249662</v>
      </c>
      <c r="G25" s="1">
        <f>SUM(B25:E25)</f>
        <v>70000</v>
      </c>
    </row>
    <row r="26" spans="1:7" x14ac:dyDescent="0.25">
      <c r="A26" t="s">
        <v>11</v>
      </c>
      <c r="B26" s="1">
        <f>B15/$G15*$E$25</f>
        <v>1621.5557416833108</v>
      </c>
      <c r="C26" s="1">
        <f t="shared" ref="C26:D26" si="10">C15/$G15*$E$25</f>
        <v>324.31114833666214</v>
      </c>
      <c r="D26" s="1">
        <f t="shared" si="10"/>
        <v>486.46672250499324</v>
      </c>
      <c r="E26" s="1"/>
      <c r="G26" s="1"/>
    </row>
    <row r="27" spans="1:7" x14ac:dyDescent="0.25">
      <c r="A27" t="s">
        <v>5</v>
      </c>
      <c r="B27" s="1">
        <f>B26+B25</f>
        <v>30557.213882267039</v>
      </c>
      <c r="C27" s="1">
        <f t="shared" ref="C27:D27" si="11">C26+C25</f>
        <v>20984.013057577904</v>
      </c>
      <c r="D27" s="1">
        <f t="shared" si="11"/>
        <v>18458.773060155054</v>
      </c>
      <c r="E27" s="1"/>
      <c r="G27" s="1">
        <f>SUM(B27:E27)</f>
        <v>70000</v>
      </c>
    </row>
    <row r="28" spans="1:7" x14ac:dyDescent="0.25">
      <c r="A28" t="s">
        <v>12</v>
      </c>
      <c r="B28" s="1">
        <f>F3/F$6*$B$27</f>
        <v>10313.059685265127</v>
      </c>
      <c r="C28" s="1">
        <f>$E3/$E$6*$C$27</f>
        <v>7592.8994616235841</v>
      </c>
      <c r="D28" s="1">
        <f>$E3/$E$6*$D$27</f>
        <v>6679.1613046613684</v>
      </c>
      <c r="G28" s="1">
        <f>SUM(B28:D28)</f>
        <v>24585.120451550079</v>
      </c>
    </row>
    <row r="29" spans="1:7" x14ac:dyDescent="0.25">
      <c r="A29" t="s">
        <v>13</v>
      </c>
      <c r="B29" s="1">
        <f t="shared" ref="B29:B30" si="12">F4/F$6*$B$27</f>
        <v>13368.781073491829</v>
      </c>
      <c r="C29" s="1">
        <f t="shared" ref="C29:D30" si="13">$E4/$E$6*$C$27</f>
        <v>9249.5320714323643</v>
      </c>
      <c r="D29" s="1">
        <f t="shared" ref="D29:D30" si="14">$E4/$E$6*$D$27</f>
        <v>8136.4328620420301</v>
      </c>
      <c r="G29" s="1">
        <f t="shared" ref="G29:G30" si="15">SUM(B29:D29)</f>
        <v>30754.746006966223</v>
      </c>
    </row>
    <row r="30" spans="1:7" x14ac:dyDescent="0.25">
      <c r="A30" t="s">
        <v>14</v>
      </c>
      <c r="B30" s="1">
        <f t="shared" si="12"/>
        <v>6875.373123510084</v>
      </c>
      <c r="C30" s="1">
        <f t="shared" si="13"/>
        <v>4141.5815245219546</v>
      </c>
      <c r="D30" s="1">
        <f t="shared" si="14"/>
        <v>3643.1788934516553</v>
      </c>
      <c r="G30" s="1">
        <f t="shared" si="15"/>
        <v>14660.133541483694</v>
      </c>
    </row>
    <row r="31" spans="1:7" x14ac:dyDescent="0.25">
      <c r="B31" s="1">
        <f>SUM(B28:B30)</f>
        <v>30557.213882267039</v>
      </c>
      <c r="C31" s="1">
        <f>SUM(C28:C30)</f>
        <v>20984.013057577904</v>
      </c>
      <c r="D31" s="1">
        <f>SUM(D28:D30)</f>
        <v>18458.773060155054</v>
      </c>
      <c r="G31" s="1">
        <f>SUM(G28:G30)</f>
        <v>70000</v>
      </c>
    </row>
    <row r="34" spans="1:7" x14ac:dyDescent="0.25">
      <c r="A34" s="8" t="s">
        <v>26</v>
      </c>
      <c r="B34" s="9"/>
      <c r="C34" s="10"/>
    </row>
    <row r="35" spans="1:7" x14ac:dyDescent="0.25">
      <c r="A35" s="2"/>
      <c r="B35" s="2" t="s">
        <v>27</v>
      </c>
      <c r="C35" s="2" t="s">
        <v>28</v>
      </c>
      <c r="D35" t="s">
        <v>29</v>
      </c>
      <c r="E35" t="s">
        <v>30</v>
      </c>
      <c r="F35" t="s">
        <v>31</v>
      </c>
      <c r="G35" t="s">
        <v>32</v>
      </c>
    </row>
    <row r="36" spans="1:7" x14ac:dyDescent="0.25">
      <c r="A36" s="2" t="s">
        <v>12</v>
      </c>
      <c r="B36" s="7">
        <v>55000</v>
      </c>
      <c r="C36" s="7">
        <v>27000</v>
      </c>
      <c r="D36" s="1">
        <f>G28</f>
        <v>24585.120451550079</v>
      </c>
      <c r="E36" s="1">
        <f>D36+C36+B36</f>
        <v>106585.12045155009</v>
      </c>
      <c r="F36">
        <v>10000</v>
      </c>
      <c r="G36" s="1">
        <f>E36/F36</f>
        <v>10.658512045155009</v>
      </c>
    </row>
    <row r="37" spans="1:7" x14ac:dyDescent="0.25">
      <c r="A37" s="2" t="s">
        <v>13</v>
      </c>
      <c r="B37" s="7">
        <v>67000</v>
      </c>
      <c r="C37" s="7">
        <v>35000</v>
      </c>
      <c r="D37" s="1">
        <f t="shared" ref="D37:D38" si="16">G29</f>
        <v>30754.746006966223</v>
      </c>
      <c r="E37" s="1">
        <f t="shared" ref="E37:E38" si="17">D37+C37+B37</f>
        <v>132754.74600696622</v>
      </c>
      <c r="F37">
        <v>5500</v>
      </c>
      <c r="G37" s="1">
        <f t="shared" ref="G37:G38" si="18">E37/F37</f>
        <v>24.137226546721131</v>
      </c>
    </row>
    <row r="38" spans="1:7" x14ac:dyDescent="0.25">
      <c r="A38" s="2" t="s">
        <v>14</v>
      </c>
      <c r="B38" s="7">
        <v>30000</v>
      </c>
      <c r="C38" s="7">
        <v>18000</v>
      </c>
      <c r="D38" s="1">
        <f t="shared" si="16"/>
        <v>14660.133541483694</v>
      </c>
      <c r="E38" s="1">
        <f t="shared" si="17"/>
        <v>62660.133541483694</v>
      </c>
      <c r="F38">
        <v>8500</v>
      </c>
      <c r="G38" s="1">
        <f t="shared" si="18"/>
        <v>7.3717804166451408</v>
      </c>
    </row>
    <row r="41" spans="1:7" x14ac:dyDescent="0.25">
      <c r="B41" s="2" t="s">
        <v>33</v>
      </c>
      <c r="C41" s="2" t="s">
        <v>34</v>
      </c>
      <c r="D41" t="s">
        <v>35</v>
      </c>
      <c r="E41" t="s">
        <v>31</v>
      </c>
      <c r="F41" t="s">
        <v>36</v>
      </c>
      <c r="G41" t="s">
        <v>37</v>
      </c>
    </row>
    <row r="42" spans="1:7" x14ac:dyDescent="0.25">
      <c r="A42" s="11" t="s">
        <v>12</v>
      </c>
      <c r="B42" s="7">
        <v>14</v>
      </c>
      <c r="C42" s="12">
        <f>G36</f>
        <v>10.658512045155009</v>
      </c>
      <c r="D42" s="6">
        <f>B42-C42</f>
        <v>3.3414879548449914</v>
      </c>
      <c r="E42">
        <v>10000</v>
      </c>
      <c r="F42" s="13">
        <v>0.65</v>
      </c>
      <c r="G42">
        <f>F42*E42</f>
        <v>6500</v>
      </c>
    </row>
    <row r="43" spans="1:7" x14ac:dyDescent="0.25">
      <c r="A43" s="11" t="s">
        <v>13</v>
      </c>
      <c r="B43" s="7">
        <v>22</v>
      </c>
      <c r="C43" s="12">
        <f t="shared" ref="C43:C44" si="19">G37</f>
        <v>24.137226546721131</v>
      </c>
      <c r="D43" s="6">
        <f t="shared" ref="D43:D44" si="20">B43-C43</f>
        <v>-2.1372265467211307</v>
      </c>
      <c r="E43">
        <v>5500</v>
      </c>
      <c r="F43" s="13">
        <v>0.8</v>
      </c>
      <c r="G43">
        <f t="shared" ref="G43:G44" si="21">F43*E43</f>
        <v>4400</v>
      </c>
    </row>
    <row r="44" spans="1:7" x14ac:dyDescent="0.25">
      <c r="A44" s="11" t="s">
        <v>14</v>
      </c>
      <c r="B44" s="7">
        <v>10</v>
      </c>
      <c r="C44" s="12">
        <f t="shared" si="19"/>
        <v>7.3717804166451408</v>
      </c>
      <c r="D44" s="6">
        <f t="shared" si="20"/>
        <v>2.6282195833548592</v>
      </c>
      <c r="E44">
        <v>8500</v>
      </c>
      <c r="F44" s="13">
        <v>0.7</v>
      </c>
      <c r="G44">
        <f t="shared" si="21"/>
        <v>5950</v>
      </c>
    </row>
    <row r="47" spans="1:7" x14ac:dyDescent="0.25">
      <c r="B47" t="s">
        <v>35</v>
      </c>
      <c r="C47" t="s">
        <v>38</v>
      </c>
      <c r="D47" t="s">
        <v>39</v>
      </c>
    </row>
    <row r="48" spans="1:7" x14ac:dyDescent="0.25">
      <c r="A48" s="11" t="s">
        <v>12</v>
      </c>
      <c r="B48" s="6">
        <f>D42</f>
        <v>3.3414879548449914</v>
      </c>
      <c r="C48">
        <f>G42</f>
        <v>6500</v>
      </c>
      <c r="D48" s="6">
        <f>C48*B48</f>
        <v>21719.671706492445</v>
      </c>
    </row>
    <row r="49" spans="1:4" x14ac:dyDescent="0.25">
      <c r="A49" s="11" t="s">
        <v>13</v>
      </c>
      <c r="B49" s="6">
        <f t="shared" ref="B49:B50" si="22">D43</f>
        <v>-2.1372265467211307</v>
      </c>
      <c r="C49">
        <f t="shared" ref="C49:C50" si="23">G43</f>
        <v>4400</v>
      </c>
      <c r="D49" s="6">
        <f t="shared" ref="D49:D50" si="24">C49*B49</f>
        <v>-9403.7968055729743</v>
      </c>
    </row>
    <row r="50" spans="1:4" x14ac:dyDescent="0.25">
      <c r="A50" s="11" t="s">
        <v>14</v>
      </c>
      <c r="B50" s="6">
        <f t="shared" si="22"/>
        <v>2.6282195833548592</v>
      </c>
      <c r="C50">
        <f t="shared" si="23"/>
        <v>5950</v>
      </c>
      <c r="D50" s="6">
        <f t="shared" si="24"/>
        <v>15637.906520961413</v>
      </c>
    </row>
    <row r="51" spans="1:4" x14ac:dyDescent="0.25">
      <c r="D51" s="6">
        <f>SUM(D48:D50)</f>
        <v>27953.781421880885</v>
      </c>
    </row>
    <row r="52" spans="1:4" x14ac:dyDescent="0.25">
      <c r="C52" t="s">
        <v>40</v>
      </c>
      <c r="D52" s="14">
        <v>-30000</v>
      </c>
    </row>
    <row r="53" spans="1:4" x14ac:dyDescent="0.25">
      <c r="C53" t="s">
        <v>41</v>
      </c>
      <c r="D53" s="6">
        <f>D51+D52</f>
        <v>-2046.2185781191147</v>
      </c>
    </row>
  </sheetData>
  <mergeCells count="2">
    <mergeCell ref="D1:F1"/>
    <mergeCell ref="A34:C3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K14" sqref="K14"/>
    </sheetView>
  </sheetViews>
  <sheetFormatPr defaultRowHeight="15" x14ac:dyDescent="0.2"/>
  <cols>
    <col min="1" max="1" width="36.5703125" style="16" bestFit="1" customWidth="1"/>
    <col min="2" max="2" width="16.42578125" style="16" bestFit="1" customWidth="1"/>
    <col min="3" max="3" width="15" style="16" bestFit="1" customWidth="1"/>
    <col min="4" max="4" width="16.42578125" style="16" bestFit="1" customWidth="1"/>
    <col min="5" max="6" width="15" style="16" bestFit="1" customWidth="1"/>
    <col min="7" max="7" width="13.5703125" style="16" bestFit="1" customWidth="1"/>
    <col min="8" max="16384" width="9.140625" style="16"/>
  </cols>
  <sheetData>
    <row r="1" spans="1:7" x14ac:dyDescent="0.2">
      <c r="D1" s="17" t="s">
        <v>26</v>
      </c>
      <c r="E1" s="18"/>
      <c r="F1" s="19"/>
    </row>
    <row r="2" spans="1:7" x14ac:dyDescent="0.2">
      <c r="A2" s="20" t="s">
        <v>15</v>
      </c>
      <c r="B2" s="21">
        <v>25000</v>
      </c>
      <c r="D2" s="20"/>
      <c r="E2" s="20" t="s">
        <v>27</v>
      </c>
      <c r="F2" s="20" t="s">
        <v>28</v>
      </c>
    </row>
    <row r="3" spans="1:7" x14ac:dyDescent="0.2">
      <c r="A3" s="20" t="s">
        <v>16</v>
      </c>
      <c r="B3" s="21">
        <v>10000</v>
      </c>
      <c r="D3" s="20" t="s">
        <v>12</v>
      </c>
      <c r="E3" s="22">
        <v>55000</v>
      </c>
      <c r="F3" s="22">
        <v>27000</v>
      </c>
    </row>
    <row r="4" spans="1:7" x14ac:dyDescent="0.2">
      <c r="A4" s="20" t="s">
        <v>17</v>
      </c>
      <c r="B4" s="21">
        <v>20000</v>
      </c>
      <c r="D4" s="20" t="s">
        <v>13</v>
      </c>
      <c r="E4" s="22">
        <v>67000</v>
      </c>
      <c r="F4" s="22">
        <v>35000</v>
      </c>
    </row>
    <row r="5" spans="1:7" x14ac:dyDescent="0.2">
      <c r="A5" s="20" t="s">
        <v>18</v>
      </c>
      <c r="B5" s="21">
        <v>15000</v>
      </c>
      <c r="D5" s="20" t="s">
        <v>14</v>
      </c>
      <c r="E5" s="22">
        <v>30000</v>
      </c>
      <c r="F5" s="22">
        <v>18000</v>
      </c>
    </row>
    <row r="6" spans="1:7" x14ac:dyDescent="0.2">
      <c r="E6" s="23"/>
      <c r="F6" s="23"/>
    </row>
    <row r="7" spans="1:7" ht="15.75" x14ac:dyDescent="0.25">
      <c r="A7" s="20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33" t="s">
        <v>5</v>
      </c>
    </row>
    <row r="8" spans="1:7" ht="15.75" x14ac:dyDescent="0.25">
      <c r="A8" s="20" t="s">
        <v>19</v>
      </c>
      <c r="B8" s="20">
        <v>1970</v>
      </c>
      <c r="C8" s="20">
        <v>2080</v>
      </c>
      <c r="D8" s="20">
        <v>500</v>
      </c>
      <c r="E8" s="20">
        <v>200</v>
      </c>
      <c r="F8" s="20">
        <v>250</v>
      </c>
      <c r="G8" s="33">
        <f>SUM(B8:F8)</f>
        <v>5000</v>
      </c>
    </row>
    <row r="9" spans="1:7" ht="15.75" x14ac:dyDescent="0.25">
      <c r="A9" s="20" t="s">
        <v>20</v>
      </c>
      <c r="B9" s="20">
        <v>25000</v>
      </c>
      <c r="C9" s="20">
        <v>12000</v>
      </c>
      <c r="D9" s="20">
        <v>7500</v>
      </c>
      <c r="E9" s="20">
        <v>500</v>
      </c>
      <c r="F9" s="20">
        <v>650</v>
      </c>
      <c r="G9" s="33">
        <f t="shared" ref="G9:G11" si="0">SUM(B9:F9)</f>
        <v>45650</v>
      </c>
    </row>
    <row r="10" spans="1:7" ht="15.75" x14ac:dyDescent="0.25">
      <c r="A10" s="20" t="s">
        <v>21</v>
      </c>
      <c r="B10" s="20">
        <v>3000</v>
      </c>
      <c r="C10" s="20">
        <v>2000</v>
      </c>
      <c r="D10" s="20">
        <v>5600</v>
      </c>
      <c r="E10" s="20">
        <v>300</v>
      </c>
      <c r="F10" s="20">
        <v>100</v>
      </c>
      <c r="G10" s="33">
        <f t="shared" si="0"/>
        <v>11000</v>
      </c>
    </row>
    <row r="11" spans="1:7" ht="15.75" x14ac:dyDescent="0.25">
      <c r="A11" s="20" t="s">
        <v>22</v>
      </c>
      <c r="B11" s="20">
        <v>20</v>
      </c>
      <c r="C11" s="20">
        <v>15</v>
      </c>
      <c r="D11" s="20">
        <v>30</v>
      </c>
      <c r="E11" s="20">
        <v>5</v>
      </c>
      <c r="F11" s="20">
        <v>5</v>
      </c>
      <c r="G11" s="33">
        <f t="shared" si="0"/>
        <v>75</v>
      </c>
    </row>
    <row r="13" spans="1:7" ht="15.75" x14ac:dyDescent="0.25">
      <c r="A13" s="20"/>
      <c r="B13" s="20" t="s">
        <v>0</v>
      </c>
      <c r="C13" s="20" t="s">
        <v>1</v>
      </c>
      <c r="D13" s="20" t="s">
        <v>2</v>
      </c>
      <c r="E13" s="20" t="s">
        <v>3</v>
      </c>
      <c r="F13" s="33" t="s">
        <v>5</v>
      </c>
    </row>
    <row r="14" spans="1:7" ht="15.75" x14ac:dyDescent="0.25">
      <c r="A14" s="20" t="s">
        <v>24</v>
      </c>
      <c r="B14" s="20">
        <v>500</v>
      </c>
      <c r="C14" s="20">
        <v>100</v>
      </c>
      <c r="D14" s="20">
        <v>200</v>
      </c>
      <c r="E14" s="20">
        <v>50</v>
      </c>
      <c r="F14" s="33">
        <f>SUM(B14:E14)</f>
        <v>850</v>
      </c>
    </row>
    <row r="15" spans="1:7" ht="15.75" x14ac:dyDescent="0.25">
      <c r="A15" s="20" t="s">
        <v>25</v>
      </c>
      <c r="B15" s="20">
        <v>1000</v>
      </c>
      <c r="C15" s="20">
        <v>200</v>
      </c>
      <c r="D15" s="20">
        <v>300</v>
      </c>
      <c r="E15" s="24"/>
      <c r="F15" s="33">
        <f>SUM(B15:E15)</f>
        <v>1500</v>
      </c>
    </row>
    <row r="16" spans="1:7" x14ac:dyDescent="0.2">
      <c r="A16" s="25" t="s">
        <v>23</v>
      </c>
    </row>
    <row r="17" spans="1:7" x14ac:dyDescent="0.2">
      <c r="A17" s="20"/>
      <c r="B17" s="15" t="s">
        <v>0</v>
      </c>
      <c r="C17" s="15" t="s">
        <v>1</v>
      </c>
      <c r="D17" s="15" t="s">
        <v>2</v>
      </c>
      <c r="E17" s="15" t="s">
        <v>3</v>
      </c>
      <c r="F17" s="15" t="s">
        <v>4</v>
      </c>
      <c r="G17" s="20" t="s">
        <v>5</v>
      </c>
    </row>
    <row r="18" spans="1:7" ht="24.95" customHeight="1" x14ac:dyDescent="0.2">
      <c r="A18" s="20" t="s">
        <v>6</v>
      </c>
      <c r="B18" s="26"/>
      <c r="C18" s="26"/>
      <c r="D18" s="26"/>
      <c r="E18" s="26"/>
      <c r="F18" s="26"/>
      <c r="G18" s="26"/>
    </row>
    <row r="19" spans="1:7" ht="24.95" customHeight="1" x14ac:dyDescent="0.2">
      <c r="A19" s="20" t="s">
        <v>7</v>
      </c>
      <c r="B19" s="26"/>
      <c r="C19" s="26"/>
      <c r="D19" s="26"/>
      <c r="E19" s="26"/>
      <c r="F19" s="26"/>
      <c r="G19" s="26"/>
    </row>
    <row r="20" spans="1:7" ht="24.95" customHeight="1" x14ac:dyDescent="0.2">
      <c r="A20" s="20" t="s">
        <v>8</v>
      </c>
      <c r="B20" s="26"/>
      <c r="C20" s="26"/>
      <c r="D20" s="26"/>
      <c r="E20" s="26"/>
      <c r="F20" s="26"/>
      <c r="G20" s="26"/>
    </row>
    <row r="21" spans="1:7" ht="24.95" customHeight="1" x14ac:dyDescent="0.2">
      <c r="A21" s="20" t="s">
        <v>42</v>
      </c>
      <c r="B21" s="26"/>
      <c r="C21" s="26"/>
      <c r="D21" s="26"/>
      <c r="E21" s="26"/>
      <c r="F21" s="26"/>
      <c r="G21" s="26"/>
    </row>
    <row r="22" spans="1:7" ht="24.95" customHeight="1" x14ac:dyDescent="0.2">
      <c r="A22" s="20" t="s">
        <v>5</v>
      </c>
      <c r="B22" s="26"/>
      <c r="C22" s="26"/>
      <c r="D22" s="26"/>
      <c r="E22" s="26"/>
      <c r="F22" s="26"/>
      <c r="G22" s="26"/>
    </row>
    <row r="23" spans="1:7" ht="24.95" customHeight="1" x14ac:dyDescent="0.2">
      <c r="A23" s="20" t="s">
        <v>10</v>
      </c>
      <c r="B23" s="26"/>
      <c r="C23" s="26"/>
      <c r="D23" s="26"/>
      <c r="E23" s="26"/>
      <c r="F23" s="26"/>
      <c r="G23" s="26"/>
    </row>
    <row r="24" spans="1:7" ht="24.95" customHeight="1" x14ac:dyDescent="0.2">
      <c r="A24" s="20" t="s">
        <v>5</v>
      </c>
      <c r="B24" s="26"/>
      <c r="C24" s="26"/>
      <c r="D24" s="26"/>
      <c r="E24" s="26"/>
      <c r="F24" s="20"/>
      <c r="G24" s="26"/>
    </row>
    <row r="25" spans="1:7" ht="24.95" customHeight="1" x14ac:dyDescent="0.2">
      <c r="A25" s="20" t="s">
        <v>43</v>
      </c>
      <c r="B25" s="26"/>
      <c r="C25" s="26"/>
      <c r="D25" s="26"/>
      <c r="E25" s="26"/>
      <c r="F25" s="20"/>
      <c r="G25" s="26"/>
    </row>
    <row r="26" spans="1:7" ht="24.95" customHeight="1" x14ac:dyDescent="0.2">
      <c r="A26" s="20" t="s">
        <v>5</v>
      </c>
      <c r="B26" s="26"/>
      <c r="C26" s="26"/>
      <c r="D26" s="26"/>
      <c r="E26" s="26"/>
      <c r="F26" s="20"/>
      <c r="G26" s="26"/>
    </row>
    <row r="27" spans="1:7" ht="24.95" customHeight="1" x14ac:dyDescent="0.2">
      <c r="A27" s="20" t="s">
        <v>12</v>
      </c>
      <c r="B27" s="26"/>
      <c r="C27" s="26"/>
      <c r="D27" s="26"/>
      <c r="E27" s="20"/>
      <c r="F27" s="20"/>
      <c r="G27" s="26"/>
    </row>
    <row r="28" spans="1:7" ht="24.95" customHeight="1" x14ac:dyDescent="0.2">
      <c r="A28" s="20" t="s">
        <v>13</v>
      </c>
      <c r="B28" s="26"/>
      <c r="C28" s="26"/>
      <c r="D28" s="26"/>
      <c r="E28" s="20"/>
      <c r="F28" s="20"/>
      <c r="G28" s="26"/>
    </row>
    <row r="29" spans="1:7" ht="24.95" customHeight="1" x14ac:dyDescent="0.2">
      <c r="A29" s="20" t="s">
        <v>14</v>
      </c>
      <c r="B29" s="26"/>
      <c r="C29" s="26"/>
      <c r="D29" s="26"/>
      <c r="E29" s="20"/>
      <c r="F29" s="20"/>
      <c r="G29" s="26"/>
    </row>
    <row r="30" spans="1:7" x14ac:dyDescent="0.2">
      <c r="B30" s="27"/>
      <c r="C30" s="27"/>
      <c r="D30" s="27"/>
      <c r="G30" s="27"/>
    </row>
    <row r="31" spans="1:7" x14ac:dyDescent="0.2">
      <c r="A31" s="28" t="s">
        <v>26</v>
      </c>
      <c r="B31" s="29"/>
      <c r="C31" s="30"/>
    </row>
    <row r="32" spans="1:7" x14ac:dyDescent="0.2">
      <c r="A32" s="20"/>
      <c r="B32" s="20" t="s">
        <v>27</v>
      </c>
      <c r="C32" s="20" t="s">
        <v>28</v>
      </c>
      <c r="D32" s="20" t="s">
        <v>29</v>
      </c>
      <c r="E32" s="20" t="s">
        <v>30</v>
      </c>
      <c r="F32" s="15" t="s">
        <v>31</v>
      </c>
      <c r="G32" s="15" t="s">
        <v>32</v>
      </c>
    </row>
    <row r="33" spans="1:7" ht="24.95" customHeight="1" x14ac:dyDescent="0.2">
      <c r="A33" s="20" t="s">
        <v>12</v>
      </c>
      <c r="B33" s="22">
        <v>55000</v>
      </c>
      <c r="C33" s="22">
        <v>27000</v>
      </c>
      <c r="D33" s="26"/>
      <c r="E33" s="26"/>
      <c r="F33" s="20">
        <v>10000</v>
      </c>
      <c r="G33" s="26"/>
    </row>
    <row r="34" spans="1:7" ht="24.95" customHeight="1" x14ac:dyDescent="0.2">
      <c r="A34" s="20" t="s">
        <v>13</v>
      </c>
      <c r="B34" s="22">
        <v>67000</v>
      </c>
      <c r="C34" s="22">
        <v>35000</v>
      </c>
      <c r="D34" s="26"/>
      <c r="E34" s="26"/>
      <c r="F34" s="20">
        <v>5500</v>
      </c>
      <c r="G34" s="26"/>
    </row>
    <row r="35" spans="1:7" ht="24.95" customHeight="1" x14ac:dyDescent="0.2">
      <c r="A35" s="20" t="s">
        <v>14</v>
      </c>
      <c r="B35" s="22">
        <v>30000</v>
      </c>
      <c r="C35" s="22">
        <v>18000</v>
      </c>
      <c r="D35" s="26"/>
      <c r="E35" s="26"/>
      <c r="F35" s="20">
        <v>8500</v>
      </c>
      <c r="G35" s="26"/>
    </row>
    <row r="38" spans="1:7" x14ac:dyDescent="0.2">
      <c r="B38" s="15" t="s">
        <v>33</v>
      </c>
      <c r="C38" s="15" t="s">
        <v>34</v>
      </c>
      <c r="D38" s="15" t="s">
        <v>35</v>
      </c>
      <c r="E38" s="15" t="s">
        <v>31</v>
      </c>
      <c r="F38" s="15" t="s">
        <v>36</v>
      </c>
      <c r="G38" s="15" t="s">
        <v>37</v>
      </c>
    </row>
    <row r="39" spans="1:7" ht="24.95" customHeight="1" x14ac:dyDescent="0.2">
      <c r="A39" s="31" t="s">
        <v>12</v>
      </c>
      <c r="B39" s="22">
        <v>14</v>
      </c>
      <c r="C39" s="26"/>
      <c r="D39" s="22"/>
      <c r="E39" s="20">
        <v>10000</v>
      </c>
      <c r="F39" s="32">
        <v>0.65</v>
      </c>
      <c r="G39" s="20"/>
    </row>
    <row r="40" spans="1:7" ht="24.95" customHeight="1" x14ac:dyDescent="0.2">
      <c r="A40" s="31" t="s">
        <v>13</v>
      </c>
      <c r="B40" s="22">
        <v>22</v>
      </c>
      <c r="C40" s="26"/>
      <c r="D40" s="22"/>
      <c r="E40" s="20">
        <v>5500</v>
      </c>
      <c r="F40" s="32">
        <v>0.8</v>
      </c>
      <c r="G40" s="20"/>
    </row>
    <row r="41" spans="1:7" ht="24.95" customHeight="1" x14ac:dyDescent="0.2">
      <c r="A41" s="31" t="s">
        <v>14</v>
      </c>
      <c r="B41" s="22">
        <v>10</v>
      </c>
      <c r="C41" s="26"/>
      <c r="D41" s="22"/>
      <c r="E41" s="20">
        <v>8500</v>
      </c>
      <c r="F41" s="32">
        <v>0.7</v>
      </c>
      <c r="G41" s="20"/>
    </row>
    <row r="43" spans="1:7" x14ac:dyDescent="0.2">
      <c r="B43" s="20" t="s">
        <v>35</v>
      </c>
      <c r="C43" s="20" t="s">
        <v>38</v>
      </c>
      <c r="D43" s="20" t="s">
        <v>39</v>
      </c>
    </row>
    <row r="44" spans="1:7" ht="24.95" customHeight="1" x14ac:dyDescent="0.2">
      <c r="A44" s="31" t="s">
        <v>12</v>
      </c>
      <c r="B44" s="22">
        <f>D39</f>
        <v>0</v>
      </c>
      <c r="C44" s="20">
        <f>G39</f>
        <v>0</v>
      </c>
      <c r="D44" s="22">
        <f>C44*B44</f>
        <v>0</v>
      </c>
    </row>
    <row r="45" spans="1:7" ht="24.95" customHeight="1" x14ac:dyDescent="0.2">
      <c r="A45" s="31" t="s">
        <v>13</v>
      </c>
      <c r="B45" s="22">
        <f>D40</f>
        <v>0</v>
      </c>
      <c r="C45" s="20">
        <f>G40</f>
        <v>0</v>
      </c>
      <c r="D45" s="22">
        <f t="shared" ref="D45:D46" si="1">C45*B45</f>
        <v>0</v>
      </c>
    </row>
    <row r="46" spans="1:7" ht="24.95" customHeight="1" x14ac:dyDescent="0.2">
      <c r="A46" s="31" t="s">
        <v>14</v>
      </c>
      <c r="B46" s="22">
        <f>D41</f>
        <v>0</v>
      </c>
      <c r="C46" s="20">
        <f>G41</f>
        <v>0</v>
      </c>
      <c r="D46" s="22">
        <f t="shared" si="1"/>
        <v>0</v>
      </c>
    </row>
    <row r="47" spans="1:7" ht="24.95" customHeight="1" x14ac:dyDescent="0.2">
      <c r="C47" s="20"/>
      <c r="D47" s="22">
        <f>SUM(D44:D46)</f>
        <v>0</v>
      </c>
    </row>
    <row r="48" spans="1:7" ht="24.95" customHeight="1" x14ac:dyDescent="0.2">
      <c r="C48" s="20" t="s">
        <v>40</v>
      </c>
      <c r="D48" s="21">
        <v>-30000</v>
      </c>
    </row>
    <row r="49" spans="3:4" ht="24.95" customHeight="1" x14ac:dyDescent="0.2">
      <c r="C49" s="20" t="s">
        <v>41</v>
      </c>
      <c r="D49" s="22"/>
    </row>
  </sheetData>
  <mergeCells count="2">
    <mergeCell ref="D1:F1"/>
    <mergeCell ref="A31:C31"/>
  </mergeCells>
  <pageMargins left="0.31496062992125984" right="0.31496062992125984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cp:lastPrinted>2017-09-20T00:51:09Z</cp:lastPrinted>
  <dcterms:created xsi:type="dcterms:W3CDTF">2017-09-20T00:20:35Z</dcterms:created>
  <dcterms:modified xsi:type="dcterms:W3CDTF">2017-09-20T03:38:39Z</dcterms:modified>
</cp:coreProperties>
</file>