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915" windowHeight="8220" activeTab="1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<sst xmlns="http://schemas.openxmlformats.org/spreadsheetml/2006/main" count="1538" uniqueCount="62">
  <si>
    <t>Avião</t>
  </si>
  <si>
    <t>B 747-400 Pax</t>
  </si>
  <si>
    <t>B 747-400 Combi</t>
  </si>
  <si>
    <t>peso básico operacional</t>
  </si>
  <si>
    <t>ton</t>
  </si>
  <si>
    <t>% PMED</t>
  </si>
  <si>
    <t>%</t>
  </si>
  <si>
    <t>carga paga máxima</t>
  </si>
  <si>
    <t>peso máximo zero combustível</t>
  </si>
  <si>
    <t>peso máximo de combustível</t>
  </si>
  <si>
    <t>peso máximo estrutural de decolagem</t>
  </si>
  <si>
    <t>peso max zero comb + comb max</t>
  </si>
  <si>
    <t>excesso PMED</t>
  </si>
  <si>
    <t>número usual de assentos</t>
  </si>
  <si>
    <t>23 F+80 C+313 Y = 416</t>
  </si>
  <si>
    <t>21 F+77 C+168 Y = 266</t>
  </si>
  <si>
    <t>número máximo de assentos</t>
  </si>
  <si>
    <t>624 Y</t>
  </si>
  <si>
    <t>456 Y</t>
  </si>
  <si>
    <t>assentos por classe: F (primeira)+ C (intermediária) + Y (econômica)</t>
  </si>
  <si>
    <t>volume de porão (m3)                           total</t>
  </si>
  <si>
    <t>containers</t>
  </si>
  <si>
    <t>bulk</t>
  </si>
  <si>
    <t>main deck</t>
  </si>
  <si>
    <t>configuração</t>
  </si>
  <si>
    <t>usual</t>
  </si>
  <si>
    <t xml:space="preserve"> </t>
  </si>
  <si>
    <t>peso de passageiros @ 75 kg/pax (ton)</t>
  </si>
  <si>
    <t>peso de bagagens @ 25 kg/pax (ton)</t>
  </si>
  <si>
    <t>peso pax + bag (ton)</t>
  </si>
  <si>
    <t>peso pax + bag (% carga paga max - limite de peso)</t>
  </si>
  <si>
    <t>volume de bagagens @ densidade de 160 kg/m3</t>
  </si>
  <si>
    <r>
      <t>m</t>
    </r>
    <r>
      <rPr>
        <vertAlign val="superscript"/>
        <sz val="10"/>
        <rFont val="Arial"/>
        <family val="2"/>
      </rPr>
      <t>3</t>
    </r>
  </si>
  <si>
    <t>volume residual para carga nos porões</t>
  </si>
  <si>
    <t>peso de carga equivalente (@ densidade de 160 kg/m3)</t>
  </si>
  <si>
    <t>peso crg (% carga paga max)</t>
  </si>
  <si>
    <t>peso máximo nos porões, limitado por volume</t>
  </si>
  <si>
    <t>carga paga máxima, limitada por volume</t>
  </si>
  <si>
    <t>% carga paga máxima</t>
  </si>
  <si>
    <t>peso disponível para carga nos porões</t>
  </si>
  <si>
    <t>densidade de carga para equilibrar limites de cpmax</t>
  </si>
  <si>
    <r>
      <t>kg/m</t>
    </r>
    <r>
      <rPr>
        <vertAlign val="superscript"/>
        <sz val="10"/>
        <rFont val="Arial"/>
        <family val="2"/>
      </rPr>
      <t>3</t>
    </r>
  </si>
  <si>
    <t>densidade crg+bag para equilibrar limites de cpmax</t>
  </si>
  <si>
    <t>A 380-861 Pax</t>
  </si>
  <si>
    <t>B 747-400 F</t>
  </si>
  <si>
    <t>22 F+96 C+437 Y = 555</t>
  </si>
  <si>
    <t>número máximo de assentos (ver manual)</t>
  </si>
  <si>
    <t>n/a</t>
  </si>
  <si>
    <t>853 Y</t>
  </si>
  <si>
    <t>A 380-863 F</t>
  </si>
  <si>
    <t>max</t>
  </si>
  <si>
    <t>B 737-800</t>
  </si>
  <si>
    <t>A 320-200</t>
  </si>
  <si>
    <t>B 777-200 GE</t>
  </si>
  <si>
    <t>A 330-300</t>
  </si>
  <si>
    <t>24 F+54 C+227 Y = 305</t>
  </si>
  <si>
    <t>12 F+42 C+241 Y = 295</t>
  </si>
  <si>
    <t>440 Y</t>
  </si>
  <si>
    <t>EMB 195</t>
  </si>
  <si>
    <t>Nome</t>
  </si>
  <si>
    <t>bulk (granel)</t>
  </si>
  <si>
    <t>número máximo de assentos - limitado por ............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</si>
</sst>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9" fontId="5" fillId="0" borderId="16" xfId="49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right"/>
    </xf>
    <xf numFmtId="3" fontId="2" fillId="0" borderId="19" xfId="0" applyNumberFormat="1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9" fontId="5" fillId="0" borderId="20" xfId="49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22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7" fillId="0" borderId="23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7" xfId="0" applyFont="1" applyBorder="1" applyAlignment="1">
      <alignment horizontal="right"/>
    </xf>
    <xf numFmtId="0" fontId="2" fillId="33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9" fontId="5" fillId="0" borderId="19" xfId="49" applyFont="1" applyBorder="1" applyAlignment="1">
      <alignment horizontal="center"/>
    </xf>
    <xf numFmtId="9" fontId="2" fillId="0" borderId="19" xfId="49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3" xfId="0" applyFont="1" applyBorder="1" applyAlignment="1">
      <alignment/>
    </xf>
    <xf numFmtId="3" fontId="2" fillId="0" borderId="24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34" borderId="29" xfId="0" applyFont="1" applyFill="1" applyBorder="1" applyAlignment="1">
      <alignment vertical="center"/>
    </xf>
    <xf numFmtId="0" fontId="4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9" fontId="5" fillId="0" borderId="30" xfId="49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0" fillId="33" borderId="24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34" borderId="33" xfId="0" applyFont="1" applyFill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7" xfId="0" applyBorder="1" applyAlignment="1">
      <alignment/>
    </xf>
    <xf numFmtId="0" fontId="2" fillId="33" borderId="2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3" xfId="0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3"/>
  <sheetViews>
    <sheetView zoomScale="70" zoomScaleNormal="70" zoomScalePageLayoutView="0" workbookViewId="0" topLeftCell="A24">
      <selection activeCell="A1" sqref="A1:C39"/>
    </sheetView>
  </sheetViews>
  <sheetFormatPr defaultColWidth="9.140625" defaultRowHeight="15"/>
  <cols>
    <col min="1" max="1" width="53.140625" style="0" bestFit="1" customWidth="1"/>
    <col min="3" max="3" width="18.7109375" style="0" customWidth="1"/>
    <col min="5" max="5" width="49.57421875" style="0" bestFit="1" customWidth="1"/>
    <col min="7" max="7" width="18.7109375" style="0" customWidth="1"/>
    <col min="9" max="9" width="49.57421875" style="0" bestFit="1" customWidth="1"/>
    <col min="11" max="11" width="19.57421875" style="0" bestFit="1" customWidth="1"/>
    <col min="13" max="13" width="49.57421875" style="0" bestFit="1" customWidth="1"/>
    <col min="14" max="14" width="5.8515625" style="0" bestFit="1" customWidth="1"/>
    <col min="15" max="15" width="19.57421875" style="0" bestFit="1" customWidth="1"/>
  </cols>
  <sheetData>
    <row r="1" spans="1:15" s="2" customFormat="1" ht="34.5" customHeight="1" thickBot="1">
      <c r="A1" s="70" t="s">
        <v>0</v>
      </c>
      <c r="B1" s="71"/>
      <c r="C1" s="1" t="s">
        <v>1</v>
      </c>
      <c r="E1" s="70" t="s">
        <v>0</v>
      </c>
      <c r="F1" s="71"/>
      <c r="G1" s="1" t="s">
        <v>2</v>
      </c>
      <c r="I1" s="70" t="s">
        <v>0</v>
      </c>
      <c r="J1" s="71"/>
      <c r="K1" s="1" t="s">
        <v>1</v>
      </c>
      <c r="M1" s="70" t="s">
        <v>0</v>
      </c>
      <c r="N1" s="71"/>
      <c r="O1" s="1" t="s">
        <v>2</v>
      </c>
    </row>
    <row r="2" spans="1:15" ht="19.5" customHeight="1">
      <c r="A2" s="3" t="s">
        <v>3</v>
      </c>
      <c r="B2" s="4" t="s">
        <v>4</v>
      </c>
      <c r="C2" s="5">
        <v>178800</v>
      </c>
      <c r="E2" s="3" t="s">
        <v>3</v>
      </c>
      <c r="F2" s="4" t="s">
        <v>4</v>
      </c>
      <c r="G2" s="5">
        <v>182800</v>
      </c>
      <c r="I2" s="3" t="s">
        <v>3</v>
      </c>
      <c r="J2" s="4" t="s">
        <v>4</v>
      </c>
      <c r="K2" s="5">
        <v>178800</v>
      </c>
      <c r="M2" s="3" t="s">
        <v>3</v>
      </c>
      <c r="N2" s="4" t="s">
        <v>4</v>
      </c>
      <c r="O2" s="5">
        <v>182800</v>
      </c>
    </row>
    <row r="3" spans="1:15" ht="19.5" customHeight="1" thickBot="1">
      <c r="A3" s="6" t="s">
        <v>5</v>
      </c>
      <c r="B3" s="7" t="s">
        <v>6</v>
      </c>
      <c r="C3" s="8">
        <f>C2/C10</f>
        <v>0.4504913076341648</v>
      </c>
      <c r="E3" s="6" t="s">
        <v>5</v>
      </c>
      <c r="F3" s="7" t="s">
        <v>6</v>
      </c>
      <c r="G3" s="8">
        <f>G2/G10</f>
        <v>0.46056941295036535</v>
      </c>
      <c r="I3" s="6" t="s">
        <v>5</v>
      </c>
      <c r="J3" s="7" t="s">
        <v>6</v>
      </c>
      <c r="K3" s="8">
        <f>K2/K10</f>
        <v>0.4504913076341648</v>
      </c>
      <c r="M3" s="6" t="s">
        <v>5</v>
      </c>
      <c r="N3" s="7" t="s">
        <v>6</v>
      </c>
      <c r="O3" s="8">
        <f>O2/O10</f>
        <v>0.46056941295036535</v>
      </c>
    </row>
    <row r="4" spans="1:15" ht="19.5" customHeight="1">
      <c r="A4" s="9" t="s">
        <v>7</v>
      </c>
      <c r="B4" s="10" t="s">
        <v>4</v>
      </c>
      <c r="C4" s="5">
        <f>C6-C2</f>
        <v>67300</v>
      </c>
      <c r="E4" s="9" t="s">
        <v>7</v>
      </c>
      <c r="F4" s="10" t="s">
        <v>4</v>
      </c>
      <c r="G4" s="5">
        <f>G6-G2</f>
        <v>73500</v>
      </c>
      <c r="I4" s="9" t="s">
        <v>7</v>
      </c>
      <c r="J4" s="10" t="s">
        <v>4</v>
      </c>
      <c r="K4" s="5">
        <f>K6-K2</f>
        <v>67300</v>
      </c>
      <c r="M4" s="9" t="s">
        <v>7</v>
      </c>
      <c r="N4" s="10" t="s">
        <v>4</v>
      </c>
      <c r="O4" s="5">
        <f>O6-O2</f>
        <v>73500</v>
      </c>
    </row>
    <row r="5" spans="1:15" ht="19.5" customHeight="1" thickBot="1">
      <c r="A5" s="6" t="s">
        <v>5</v>
      </c>
      <c r="B5" s="7" t="s">
        <v>6</v>
      </c>
      <c r="C5" s="8">
        <f>C4/C10</f>
        <v>0.16956412194507434</v>
      </c>
      <c r="E5" s="6" t="s">
        <v>5</v>
      </c>
      <c r="F5" s="7" t="s">
        <v>6</v>
      </c>
      <c r="G5" s="8">
        <f>G4/G10</f>
        <v>0.18518518518518517</v>
      </c>
      <c r="I5" s="6" t="s">
        <v>5</v>
      </c>
      <c r="J5" s="7" t="s">
        <v>6</v>
      </c>
      <c r="K5" s="8">
        <f>K4/K10</f>
        <v>0.16956412194507434</v>
      </c>
      <c r="M5" s="6" t="s">
        <v>5</v>
      </c>
      <c r="N5" s="7" t="s">
        <v>6</v>
      </c>
      <c r="O5" s="8">
        <f>O4/O10</f>
        <v>0.18518518518518517</v>
      </c>
    </row>
    <row r="6" spans="1:15" ht="19.5" customHeight="1">
      <c r="A6" s="9" t="s">
        <v>8</v>
      </c>
      <c r="B6" s="10" t="s">
        <v>4</v>
      </c>
      <c r="C6" s="5">
        <v>246100</v>
      </c>
      <c r="E6" s="9" t="s">
        <v>8</v>
      </c>
      <c r="F6" s="10" t="s">
        <v>4</v>
      </c>
      <c r="G6" s="5">
        <v>256300</v>
      </c>
      <c r="I6" s="9" t="s">
        <v>8</v>
      </c>
      <c r="J6" s="10" t="s">
        <v>4</v>
      </c>
      <c r="K6" s="5">
        <v>246100</v>
      </c>
      <c r="M6" s="9" t="s">
        <v>8</v>
      </c>
      <c r="N6" s="10" t="s">
        <v>4</v>
      </c>
      <c r="O6" s="5">
        <v>256300</v>
      </c>
    </row>
    <row r="7" spans="1:15" ht="19.5" customHeight="1" thickBot="1">
      <c r="A7" s="6" t="s">
        <v>5</v>
      </c>
      <c r="B7" s="7" t="s">
        <v>6</v>
      </c>
      <c r="C7" s="8">
        <f>C6/C10</f>
        <v>0.6200554295792391</v>
      </c>
      <c r="E7" s="6" t="s">
        <v>5</v>
      </c>
      <c r="F7" s="7" t="s">
        <v>6</v>
      </c>
      <c r="G7" s="8">
        <f>G6/G10</f>
        <v>0.6457545981355505</v>
      </c>
      <c r="I7" s="6" t="s">
        <v>5</v>
      </c>
      <c r="J7" s="7" t="s">
        <v>6</v>
      </c>
      <c r="K7" s="8">
        <f>K6/K10</f>
        <v>0.6200554295792391</v>
      </c>
      <c r="M7" s="6" t="s">
        <v>5</v>
      </c>
      <c r="N7" s="7" t="s">
        <v>6</v>
      </c>
      <c r="O7" s="8">
        <f>O6/O10</f>
        <v>0.6457545981355505</v>
      </c>
    </row>
    <row r="8" spans="1:15" ht="19.5" customHeight="1">
      <c r="A8" s="9" t="s">
        <v>9</v>
      </c>
      <c r="B8" s="10" t="s">
        <v>4</v>
      </c>
      <c r="C8" s="5">
        <v>173400</v>
      </c>
      <c r="E8" s="9" t="s">
        <v>9</v>
      </c>
      <c r="F8" s="10" t="s">
        <v>4</v>
      </c>
      <c r="G8" s="5">
        <v>173400</v>
      </c>
      <c r="I8" s="9" t="s">
        <v>9</v>
      </c>
      <c r="J8" s="10" t="s">
        <v>4</v>
      </c>
      <c r="K8" s="5">
        <v>173400</v>
      </c>
      <c r="M8" s="9" t="s">
        <v>9</v>
      </c>
      <c r="N8" s="10" t="s">
        <v>4</v>
      </c>
      <c r="O8" s="5">
        <v>173400</v>
      </c>
    </row>
    <row r="9" spans="1:15" ht="19.5" customHeight="1" thickBot="1">
      <c r="A9" s="6" t="s">
        <v>5</v>
      </c>
      <c r="B9" s="7" t="s">
        <v>6</v>
      </c>
      <c r="C9" s="8">
        <f>C8/C10</f>
        <v>0.436885865457294</v>
      </c>
      <c r="E9" s="6" t="s">
        <v>5</v>
      </c>
      <c r="F9" s="7" t="s">
        <v>6</v>
      </c>
      <c r="G9" s="8">
        <f>G8/G10</f>
        <v>0.436885865457294</v>
      </c>
      <c r="I9" s="6" t="s">
        <v>5</v>
      </c>
      <c r="J9" s="7" t="s">
        <v>6</v>
      </c>
      <c r="K9" s="8">
        <f>K8/K10</f>
        <v>0.436885865457294</v>
      </c>
      <c r="M9" s="6" t="s">
        <v>5</v>
      </c>
      <c r="N9" s="7" t="s">
        <v>6</v>
      </c>
      <c r="O9" s="8">
        <f>O8/O10</f>
        <v>0.436885865457294</v>
      </c>
    </row>
    <row r="10" spans="1:15" ht="19.5" customHeight="1">
      <c r="A10" s="9" t="s">
        <v>10</v>
      </c>
      <c r="B10" s="10" t="s">
        <v>4</v>
      </c>
      <c r="C10" s="5">
        <v>396900</v>
      </c>
      <c r="E10" s="9" t="s">
        <v>10</v>
      </c>
      <c r="F10" s="10" t="s">
        <v>4</v>
      </c>
      <c r="G10" s="5">
        <v>396900</v>
      </c>
      <c r="I10" s="9" t="s">
        <v>10</v>
      </c>
      <c r="J10" s="10" t="s">
        <v>4</v>
      </c>
      <c r="K10" s="5">
        <v>396900</v>
      </c>
      <c r="M10" s="9" t="s">
        <v>10</v>
      </c>
      <c r="N10" s="10" t="s">
        <v>4</v>
      </c>
      <c r="O10" s="5">
        <v>396900</v>
      </c>
    </row>
    <row r="11" spans="1:15" ht="19.5" customHeight="1" thickBot="1">
      <c r="A11" s="6" t="s">
        <v>5</v>
      </c>
      <c r="B11" s="11" t="s">
        <v>6</v>
      </c>
      <c r="C11" s="8">
        <f>C10/C10</f>
        <v>1</v>
      </c>
      <c r="E11" s="6" t="s">
        <v>5</v>
      </c>
      <c r="F11" s="11" t="s">
        <v>6</v>
      </c>
      <c r="G11" s="8">
        <f>G10/G10</f>
        <v>1</v>
      </c>
      <c r="I11" s="6" t="s">
        <v>5</v>
      </c>
      <c r="J11" s="11" t="s">
        <v>6</v>
      </c>
      <c r="K11" s="8">
        <f>K10/K10</f>
        <v>1</v>
      </c>
      <c r="M11" s="6" t="s">
        <v>5</v>
      </c>
      <c r="N11" s="11" t="s">
        <v>6</v>
      </c>
      <c r="O11" s="8">
        <f>O10/O10</f>
        <v>1</v>
      </c>
    </row>
    <row r="12" spans="1:15" ht="19.5" customHeight="1">
      <c r="A12" s="3" t="s">
        <v>11</v>
      </c>
      <c r="B12" s="4" t="s">
        <v>4</v>
      </c>
      <c r="C12" s="5">
        <f>C8+C6</f>
        <v>419500</v>
      </c>
      <c r="E12" s="3" t="s">
        <v>11</v>
      </c>
      <c r="F12" s="4" t="s">
        <v>4</v>
      </c>
      <c r="G12" s="5">
        <f>G8+G6</f>
        <v>429700</v>
      </c>
      <c r="I12" s="3" t="s">
        <v>11</v>
      </c>
      <c r="J12" s="4" t="s">
        <v>4</v>
      </c>
      <c r="K12" s="5">
        <f>K8+K6</f>
        <v>419500</v>
      </c>
      <c r="M12" s="3" t="s">
        <v>11</v>
      </c>
      <c r="N12" s="4" t="s">
        <v>4</v>
      </c>
      <c r="O12" s="5">
        <f>O8+O6</f>
        <v>429700</v>
      </c>
    </row>
    <row r="13" spans="1:15" ht="19.5" customHeight="1">
      <c r="A13" s="6" t="s">
        <v>5</v>
      </c>
      <c r="B13" s="12" t="s">
        <v>6</v>
      </c>
      <c r="C13" s="8">
        <f>C12/C10</f>
        <v>1.0569412950365331</v>
      </c>
      <c r="E13" s="6" t="s">
        <v>5</v>
      </c>
      <c r="F13" s="12" t="s">
        <v>6</v>
      </c>
      <c r="G13" s="8">
        <f>G12/G10</f>
        <v>1.0826404635928446</v>
      </c>
      <c r="I13" s="6" t="s">
        <v>5</v>
      </c>
      <c r="J13" s="12" t="s">
        <v>6</v>
      </c>
      <c r="K13" s="8">
        <f>K12/K10</f>
        <v>1.0569412950365331</v>
      </c>
      <c r="M13" s="6" t="s">
        <v>5</v>
      </c>
      <c r="N13" s="12" t="s">
        <v>6</v>
      </c>
      <c r="O13" s="8">
        <f>O12/O10</f>
        <v>1.0826404635928446</v>
      </c>
    </row>
    <row r="14" spans="1:15" ht="19.5" customHeight="1">
      <c r="A14" s="13" t="s">
        <v>12</v>
      </c>
      <c r="B14" s="10" t="s">
        <v>4</v>
      </c>
      <c r="C14" s="14">
        <f>C12-C10</f>
        <v>22600</v>
      </c>
      <c r="E14" s="13" t="s">
        <v>12</v>
      </c>
      <c r="F14" s="10" t="s">
        <v>4</v>
      </c>
      <c r="G14" s="14">
        <f>G12-G10</f>
        <v>32800</v>
      </c>
      <c r="I14" s="13" t="s">
        <v>12</v>
      </c>
      <c r="J14" s="10" t="s">
        <v>4</v>
      </c>
      <c r="K14" s="14">
        <f>K12-K10</f>
        <v>22600</v>
      </c>
      <c r="M14" s="13" t="s">
        <v>12</v>
      </c>
      <c r="N14" s="10" t="s">
        <v>4</v>
      </c>
      <c r="O14" s="14">
        <f>O12-O10</f>
        <v>32800</v>
      </c>
    </row>
    <row r="15" spans="1:15" ht="19.5" customHeight="1" thickBot="1">
      <c r="A15" s="15" t="s">
        <v>5</v>
      </c>
      <c r="B15" s="10" t="s">
        <v>6</v>
      </c>
      <c r="C15" s="16">
        <f>C14/C10</f>
        <v>0.056941295036533134</v>
      </c>
      <c r="E15" s="6" t="s">
        <v>5</v>
      </c>
      <c r="F15" s="17" t="s">
        <v>6</v>
      </c>
      <c r="G15" s="8">
        <f>G14/G10</f>
        <v>0.08264046359284455</v>
      </c>
      <c r="I15" s="15" t="s">
        <v>5</v>
      </c>
      <c r="J15" s="10" t="s">
        <v>6</v>
      </c>
      <c r="K15" s="16">
        <f>K14/K10</f>
        <v>0.056941295036533134</v>
      </c>
      <c r="M15" s="6" t="s">
        <v>5</v>
      </c>
      <c r="N15" s="17" t="s">
        <v>6</v>
      </c>
      <c r="O15" s="8">
        <f>O14/O10</f>
        <v>0.08264046359284455</v>
      </c>
    </row>
    <row r="16" spans="1:15" ht="19.5" customHeight="1">
      <c r="A16" s="18" t="s">
        <v>13</v>
      </c>
      <c r="B16" s="19"/>
      <c r="C16" s="20" t="s">
        <v>14</v>
      </c>
      <c r="E16" s="18" t="s">
        <v>13</v>
      </c>
      <c r="F16" s="19"/>
      <c r="G16" s="20" t="s">
        <v>15</v>
      </c>
      <c r="I16" s="18" t="s">
        <v>13</v>
      </c>
      <c r="J16" s="19"/>
      <c r="K16" s="20" t="s">
        <v>14</v>
      </c>
      <c r="M16" s="18" t="s">
        <v>13</v>
      </c>
      <c r="N16" s="19"/>
      <c r="O16" s="20" t="s">
        <v>15</v>
      </c>
    </row>
    <row r="17" spans="1:15" ht="19.5" customHeight="1">
      <c r="A17" s="21" t="s">
        <v>16</v>
      </c>
      <c r="B17" s="12"/>
      <c r="C17" s="22" t="s">
        <v>17</v>
      </c>
      <c r="E17" s="21" t="s">
        <v>16</v>
      </c>
      <c r="F17" s="12"/>
      <c r="G17" s="22" t="s">
        <v>18</v>
      </c>
      <c r="I17" s="21" t="s">
        <v>16</v>
      </c>
      <c r="J17" s="12"/>
      <c r="K17" s="22" t="s">
        <v>17</v>
      </c>
      <c r="M17" s="21" t="s">
        <v>16</v>
      </c>
      <c r="N17" s="12"/>
      <c r="O17" s="22" t="s">
        <v>18</v>
      </c>
    </row>
    <row r="18" spans="1:15" ht="19.5" customHeight="1" thickBot="1">
      <c r="A18" s="23" t="s">
        <v>19</v>
      </c>
      <c r="B18" s="17"/>
      <c r="C18" s="24"/>
      <c r="E18" s="23" t="s">
        <v>19</v>
      </c>
      <c r="F18" s="17"/>
      <c r="G18" s="24"/>
      <c r="I18" s="23" t="s">
        <v>19</v>
      </c>
      <c r="J18" s="17"/>
      <c r="K18" s="24"/>
      <c r="M18" s="23" t="s">
        <v>19</v>
      </c>
      <c r="N18" s="17"/>
      <c r="O18" s="24"/>
    </row>
    <row r="19" spans="2:15" ht="19.5" customHeight="1" thickBot="1">
      <c r="B19" s="25"/>
      <c r="C19" s="25"/>
      <c r="F19" s="25"/>
      <c r="G19" s="25"/>
      <c r="J19" s="25"/>
      <c r="K19" s="25"/>
      <c r="N19" s="25"/>
      <c r="O19" s="25"/>
    </row>
    <row r="20" spans="1:15" ht="19.5" customHeight="1">
      <c r="A20" s="18" t="s">
        <v>20</v>
      </c>
      <c r="B20" s="19"/>
      <c r="C20" s="26">
        <f>C21+C22</f>
        <v>181</v>
      </c>
      <c r="E20" s="18" t="s">
        <v>20</v>
      </c>
      <c r="F20" s="19"/>
      <c r="G20" s="26">
        <f>G21+G22+G23</f>
        <v>299</v>
      </c>
      <c r="I20" s="18" t="s">
        <v>20</v>
      </c>
      <c r="J20" s="19"/>
      <c r="K20" s="26">
        <f>K21+K22</f>
        <v>181</v>
      </c>
      <c r="M20" s="18" t="s">
        <v>20</v>
      </c>
      <c r="N20" s="19"/>
      <c r="O20" s="26">
        <f>O21+O22+O23</f>
        <v>299</v>
      </c>
    </row>
    <row r="21" spans="1:15" ht="19.5" customHeight="1">
      <c r="A21" s="27" t="s">
        <v>21</v>
      </c>
      <c r="B21" s="12"/>
      <c r="C21" s="28">
        <v>157</v>
      </c>
      <c r="E21" s="27" t="s">
        <v>21</v>
      </c>
      <c r="F21" s="12"/>
      <c r="G21" s="28">
        <v>157</v>
      </c>
      <c r="I21" s="27" t="s">
        <v>21</v>
      </c>
      <c r="J21" s="12"/>
      <c r="K21" s="28">
        <v>157</v>
      </c>
      <c r="M21" s="27" t="s">
        <v>21</v>
      </c>
      <c r="N21" s="12"/>
      <c r="O21" s="28">
        <v>157</v>
      </c>
    </row>
    <row r="22" spans="1:15" ht="19.5" customHeight="1" thickBot="1">
      <c r="A22" s="29" t="s">
        <v>22</v>
      </c>
      <c r="B22" s="17"/>
      <c r="C22" s="30">
        <v>24</v>
      </c>
      <c r="E22" s="27" t="s">
        <v>22</v>
      </c>
      <c r="F22" s="12"/>
      <c r="G22" s="28">
        <v>20</v>
      </c>
      <c r="I22" s="29" t="s">
        <v>22</v>
      </c>
      <c r="J22" s="17"/>
      <c r="K22" s="30">
        <v>24</v>
      </c>
      <c r="M22" s="27" t="s">
        <v>22</v>
      </c>
      <c r="N22" s="12"/>
      <c r="O22" s="28">
        <v>20</v>
      </c>
    </row>
    <row r="23" spans="1:15" ht="19.5" customHeight="1" thickBot="1">
      <c r="A23" s="31"/>
      <c r="B23" s="25"/>
      <c r="C23" s="25"/>
      <c r="E23" s="32" t="s">
        <v>23</v>
      </c>
      <c r="F23" s="17"/>
      <c r="G23" s="30">
        <v>122</v>
      </c>
      <c r="I23" s="31"/>
      <c r="J23" s="25"/>
      <c r="K23" s="25"/>
      <c r="M23" s="32" t="s">
        <v>23</v>
      </c>
      <c r="N23" s="17"/>
      <c r="O23" s="30">
        <v>122</v>
      </c>
    </row>
    <row r="24" spans="1:15" ht="19.5" customHeight="1" thickBot="1">
      <c r="A24" s="33" t="s">
        <v>24</v>
      </c>
      <c r="B24" s="34" t="s">
        <v>25</v>
      </c>
      <c r="C24" s="1" t="s">
        <v>26</v>
      </c>
      <c r="E24" s="33" t="s">
        <v>24</v>
      </c>
      <c r="F24" s="34" t="s">
        <v>26</v>
      </c>
      <c r="G24" s="1" t="s">
        <v>26</v>
      </c>
      <c r="I24" s="33" t="s">
        <v>24</v>
      </c>
      <c r="J24" s="34" t="s">
        <v>26</v>
      </c>
      <c r="K24" s="1" t="s">
        <v>26</v>
      </c>
      <c r="L24" t="s">
        <v>26</v>
      </c>
      <c r="M24" s="33" t="s">
        <v>24</v>
      </c>
      <c r="N24" s="34" t="s">
        <v>26</v>
      </c>
      <c r="O24" s="1" t="s">
        <v>26</v>
      </c>
    </row>
    <row r="25" spans="1:15" ht="19.5" customHeight="1">
      <c r="A25" s="35" t="s">
        <v>27</v>
      </c>
      <c r="B25" s="7" t="s">
        <v>4</v>
      </c>
      <c r="C25" s="14">
        <f>416*75</f>
        <v>31200</v>
      </c>
      <c r="E25" s="35" t="s">
        <v>27</v>
      </c>
      <c r="F25" s="7" t="s">
        <v>4</v>
      </c>
      <c r="G25" s="14" t="s">
        <v>26</v>
      </c>
      <c r="I25" s="35" t="s">
        <v>27</v>
      </c>
      <c r="J25" s="7" t="s">
        <v>4</v>
      </c>
      <c r="K25" s="14"/>
      <c r="M25" s="35" t="s">
        <v>27</v>
      </c>
      <c r="N25" s="7" t="s">
        <v>4</v>
      </c>
      <c r="O25" s="14"/>
    </row>
    <row r="26" spans="1:15" ht="19.5" customHeight="1">
      <c r="A26" s="35" t="s">
        <v>28</v>
      </c>
      <c r="B26" s="7" t="s">
        <v>4</v>
      </c>
      <c r="C26" s="14">
        <f>416*25</f>
        <v>10400</v>
      </c>
      <c r="E26" s="35" t="s">
        <v>28</v>
      </c>
      <c r="F26" s="7" t="s">
        <v>4</v>
      </c>
      <c r="G26" s="14" t="s">
        <v>26</v>
      </c>
      <c r="I26" s="35" t="s">
        <v>28</v>
      </c>
      <c r="J26" s="7" t="s">
        <v>4</v>
      </c>
      <c r="K26" s="14"/>
      <c r="M26" s="35" t="s">
        <v>28</v>
      </c>
      <c r="N26" s="7" t="s">
        <v>4</v>
      </c>
      <c r="O26" s="14"/>
    </row>
    <row r="27" spans="1:15" ht="19.5" customHeight="1">
      <c r="A27" s="36" t="s">
        <v>29</v>
      </c>
      <c r="B27" s="7" t="s">
        <v>4</v>
      </c>
      <c r="C27" s="14">
        <f>SUM(C25:C26)</f>
        <v>41600</v>
      </c>
      <c r="E27" s="36" t="s">
        <v>29</v>
      </c>
      <c r="F27" s="7" t="s">
        <v>4</v>
      </c>
      <c r="G27" s="14" t="s">
        <v>26</v>
      </c>
      <c r="I27" s="36" t="s">
        <v>29</v>
      </c>
      <c r="J27" s="7" t="s">
        <v>4</v>
      </c>
      <c r="K27" s="14"/>
      <c r="M27" s="36" t="s">
        <v>29</v>
      </c>
      <c r="N27" s="7" t="s">
        <v>4</v>
      </c>
      <c r="O27" s="14"/>
    </row>
    <row r="28" spans="1:15" ht="19.5" customHeight="1">
      <c r="A28" s="37" t="s">
        <v>30</v>
      </c>
      <c r="B28" s="7" t="s">
        <v>6</v>
      </c>
      <c r="C28" s="38">
        <f>C27/C4</f>
        <v>0.6181277860326895</v>
      </c>
      <c r="E28" s="37" t="s">
        <v>30</v>
      </c>
      <c r="F28" s="7" t="s">
        <v>6</v>
      </c>
      <c r="G28" s="38" t="s">
        <v>26</v>
      </c>
      <c r="I28" s="37" t="s">
        <v>30</v>
      </c>
      <c r="J28" s="7" t="s">
        <v>6</v>
      </c>
      <c r="K28" s="38"/>
      <c r="M28" s="37" t="s">
        <v>30</v>
      </c>
      <c r="N28" s="7" t="s">
        <v>6</v>
      </c>
      <c r="O28" s="38"/>
    </row>
    <row r="29" spans="1:15" ht="19.5" customHeight="1">
      <c r="A29" s="35" t="s">
        <v>31</v>
      </c>
      <c r="B29" s="7" t="s">
        <v>32</v>
      </c>
      <c r="C29" s="14" t="s">
        <v>26</v>
      </c>
      <c r="E29" s="35" t="s">
        <v>31</v>
      </c>
      <c r="F29" s="7" t="s">
        <v>32</v>
      </c>
      <c r="G29" s="14" t="s">
        <v>26</v>
      </c>
      <c r="I29" s="35" t="s">
        <v>31</v>
      </c>
      <c r="J29" s="7" t="s">
        <v>32</v>
      </c>
      <c r="K29" s="14"/>
      <c r="M29" s="35" t="s">
        <v>31</v>
      </c>
      <c r="N29" s="7" t="s">
        <v>32</v>
      </c>
      <c r="O29" s="14"/>
    </row>
    <row r="30" spans="1:15" ht="19.5" customHeight="1">
      <c r="A30" s="35" t="s">
        <v>33</v>
      </c>
      <c r="B30" s="7" t="s">
        <v>32</v>
      </c>
      <c r="C30" s="14" t="s">
        <v>26</v>
      </c>
      <c r="E30" s="35" t="s">
        <v>33</v>
      </c>
      <c r="F30" s="7" t="s">
        <v>32</v>
      </c>
      <c r="G30" s="14" t="s">
        <v>26</v>
      </c>
      <c r="I30" s="35" t="s">
        <v>33</v>
      </c>
      <c r="J30" s="7" t="s">
        <v>32</v>
      </c>
      <c r="K30" s="14"/>
      <c r="M30" s="35" t="s">
        <v>33</v>
      </c>
      <c r="N30" s="7" t="s">
        <v>32</v>
      </c>
      <c r="O30" s="14"/>
    </row>
    <row r="31" spans="1:15" ht="19.5" customHeight="1">
      <c r="A31" s="35"/>
      <c r="B31" s="7" t="s">
        <v>6</v>
      </c>
      <c r="C31" s="39" t="s">
        <v>26</v>
      </c>
      <c r="E31" s="35"/>
      <c r="F31" s="7" t="s">
        <v>6</v>
      </c>
      <c r="G31" s="39" t="s">
        <v>26</v>
      </c>
      <c r="I31" s="35"/>
      <c r="J31" s="7" t="s">
        <v>6</v>
      </c>
      <c r="K31" s="39"/>
      <c r="M31" s="35"/>
      <c r="N31" s="7" t="s">
        <v>6</v>
      </c>
      <c r="O31" s="39"/>
    </row>
    <row r="32" spans="1:15" ht="19.5" customHeight="1">
      <c r="A32" s="35" t="s">
        <v>34</v>
      </c>
      <c r="B32" s="7" t="s">
        <v>4</v>
      </c>
      <c r="C32" s="14" t="s">
        <v>26</v>
      </c>
      <c r="E32" s="35" t="s">
        <v>34</v>
      </c>
      <c r="F32" s="7" t="s">
        <v>4</v>
      </c>
      <c r="G32" s="14" t="s">
        <v>26</v>
      </c>
      <c r="I32" s="35" t="s">
        <v>34</v>
      </c>
      <c r="J32" s="7" t="s">
        <v>4</v>
      </c>
      <c r="K32" s="14"/>
      <c r="M32" s="35" t="s">
        <v>34</v>
      </c>
      <c r="N32" s="7" t="s">
        <v>4</v>
      </c>
      <c r="O32" s="14"/>
    </row>
    <row r="33" spans="1:15" ht="19.5" customHeight="1">
      <c r="A33" s="37" t="s">
        <v>35</v>
      </c>
      <c r="B33" s="7"/>
      <c r="C33" s="39" t="s">
        <v>26</v>
      </c>
      <c r="E33" s="37" t="s">
        <v>35</v>
      </c>
      <c r="F33" s="7"/>
      <c r="G33" s="39" t="s">
        <v>26</v>
      </c>
      <c r="I33" s="37" t="s">
        <v>35</v>
      </c>
      <c r="J33" s="7"/>
      <c r="K33" s="39"/>
      <c r="M33" s="37" t="s">
        <v>35</v>
      </c>
      <c r="N33" s="7"/>
      <c r="O33" s="39"/>
    </row>
    <row r="34" spans="1:15" ht="19.5" customHeight="1">
      <c r="A34" s="35" t="s">
        <v>36</v>
      </c>
      <c r="B34" s="7" t="s">
        <v>4</v>
      </c>
      <c r="C34" s="14" t="s">
        <v>26</v>
      </c>
      <c r="E34" s="35" t="s">
        <v>36</v>
      </c>
      <c r="F34" s="7" t="s">
        <v>4</v>
      </c>
      <c r="G34" s="14" t="s">
        <v>26</v>
      </c>
      <c r="I34" s="35" t="s">
        <v>36</v>
      </c>
      <c r="J34" s="7" t="s">
        <v>4</v>
      </c>
      <c r="K34" s="14"/>
      <c r="M34" s="35" t="s">
        <v>36</v>
      </c>
      <c r="N34" s="7" t="s">
        <v>4</v>
      </c>
      <c r="O34" s="14"/>
    </row>
    <row r="35" spans="1:15" ht="19.5" customHeight="1">
      <c r="A35" s="35" t="s">
        <v>37</v>
      </c>
      <c r="B35" s="7" t="s">
        <v>4</v>
      </c>
      <c r="C35" s="14" t="s">
        <v>26</v>
      </c>
      <c r="E35" s="35" t="s">
        <v>37</v>
      </c>
      <c r="F35" s="7" t="s">
        <v>4</v>
      </c>
      <c r="G35" s="14" t="s">
        <v>26</v>
      </c>
      <c r="I35" s="35" t="s">
        <v>37</v>
      </c>
      <c r="J35" s="7" t="s">
        <v>4</v>
      </c>
      <c r="K35" s="14"/>
      <c r="M35" s="35" t="s">
        <v>37</v>
      </c>
      <c r="N35" s="7" t="s">
        <v>4</v>
      </c>
      <c r="O35" s="14"/>
    </row>
    <row r="36" spans="1:15" ht="19.5" customHeight="1">
      <c r="A36" s="37" t="s">
        <v>38</v>
      </c>
      <c r="B36" s="7" t="s">
        <v>6</v>
      </c>
      <c r="C36" s="39" t="s">
        <v>26</v>
      </c>
      <c r="E36" s="37" t="s">
        <v>38</v>
      </c>
      <c r="F36" s="7" t="s">
        <v>6</v>
      </c>
      <c r="G36" s="39" t="s">
        <v>26</v>
      </c>
      <c r="I36" s="37" t="s">
        <v>38</v>
      </c>
      <c r="J36" s="7" t="s">
        <v>6</v>
      </c>
      <c r="K36" s="39"/>
      <c r="M36" s="37" t="s">
        <v>38</v>
      </c>
      <c r="N36" s="7" t="s">
        <v>6</v>
      </c>
      <c r="O36" s="39"/>
    </row>
    <row r="37" spans="1:15" ht="19.5" customHeight="1">
      <c r="A37" s="40" t="s">
        <v>39</v>
      </c>
      <c r="B37" s="41" t="s">
        <v>4</v>
      </c>
      <c r="C37" s="14" t="s">
        <v>26</v>
      </c>
      <c r="E37" s="40" t="s">
        <v>39</v>
      </c>
      <c r="F37" s="41" t="s">
        <v>4</v>
      </c>
      <c r="G37" s="14" t="s">
        <v>26</v>
      </c>
      <c r="I37" s="40" t="s">
        <v>39</v>
      </c>
      <c r="J37" s="41" t="s">
        <v>4</v>
      </c>
      <c r="K37" s="14"/>
      <c r="M37" s="40" t="s">
        <v>39</v>
      </c>
      <c r="N37" s="41" t="s">
        <v>4</v>
      </c>
      <c r="O37" s="14"/>
    </row>
    <row r="38" spans="1:15" ht="19.5" customHeight="1">
      <c r="A38" s="35" t="s">
        <v>40</v>
      </c>
      <c r="B38" s="7" t="s">
        <v>41</v>
      </c>
      <c r="C38" s="14" t="s">
        <v>26</v>
      </c>
      <c r="E38" s="35" t="s">
        <v>40</v>
      </c>
      <c r="F38" s="7" t="s">
        <v>41</v>
      </c>
      <c r="G38" s="14" t="s">
        <v>26</v>
      </c>
      <c r="I38" s="35" t="s">
        <v>40</v>
      </c>
      <c r="J38" s="7" t="s">
        <v>41</v>
      </c>
      <c r="K38" s="14"/>
      <c r="M38" s="35" t="s">
        <v>40</v>
      </c>
      <c r="N38" s="7" t="s">
        <v>41</v>
      </c>
      <c r="O38" s="14"/>
    </row>
    <row r="39" spans="1:15" ht="19.5" customHeight="1" thickBot="1">
      <c r="A39" s="42" t="s">
        <v>42</v>
      </c>
      <c r="B39" s="11" t="s">
        <v>41</v>
      </c>
      <c r="C39" s="43" t="s">
        <v>26</v>
      </c>
      <c r="E39" s="42" t="s">
        <v>42</v>
      </c>
      <c r="F39" s="11" t="s">
        <v>41</v>
      </c>
      <c r="G39" s="43" t="s">
        <v>26</v>
      </c>
      <c r="I39" s="42" t="s">
        <v>42</v>
      </c>
      <c r="J39" s="11" t="s">
        <v>41</v>
      </c>
      <c r="K39" s="43"/>
      <c r="M39" s="42" t="s">
        <v>42</v>
      </c>
      <c r="N39" s="11" t="s">
        <v>41</v>
      </c>
      <c r="O39" s="43"/>
    </row>
    <row r="40" ht="19.5" customHeight="1"/>
    <row r="41" ht="15.75" thickBot="1"/>
    <row r="42" spans="1:15" ht="34.5" customHeight="1" thickBot="1">
      <c r="A42" s="70" t="s">
        <v>0</v>
      </c>
      <c r="B42" s="71"/>
      <c r="C42" s="1" t="s">
        <v>43</v>
      </c>
      <c r="E42" s="70" t="s">
        <v>0</v>
      </c>
      <c r="F42" s="71"/>
      <c r="G42" s="1" t="s">
        <v>44</v>
      </c>
      <c r="I42" s="70" t="s">
        <v>0</v>
      </c>
      <c r="J42" s="71"/>
      <c r="K42" s="1" t="s">
        <v>43</v>
      </c>
      <c r="M42" s="70" t="s">
        <v>0</v>
      </c>
      <c r="N42" s="71"/>
      <c r="O42" s="1" t="s">
        <v>44</v>
      </c>
    </row>
    <row r="43" spans="1:15" ht="19.5" customHeight="1">
      <c r="A43" s="3" t="s">
        <v>3</v>
      </c>
      <c r="B43" s="4" t="s">
        <v>4</v>
      </c>
      <c r="C43" s="5">
        <v>270300</v>
      </c>
      <c r="E43" s="3" t="s">
        <v>3</v>
      </c>
      <c r="F43" s="4" t="s">
        <v>4</v>
      </c>
      <c r="G43" s="5">
        <v>165100</v>
      </c>
      <c r="I43" s="3" t="s">
        <v>3</v>
      </c>
      <c r="J43" s="4" t="s">
        <v>4</v>
      </c>
      <c r="K43" s="5">
        <v>270300</v>
      </c>
      <c r="M43" s="3" t="s">
        <v>3</v>
      </c>
      <c r="N43" s="4" t="s">
        <v>4</v>
      </c>
      <c r="O43" s="5">
        <v>165100</v>
      </c>
    </row>
    <row r="44" spans="1:15" ht="19.5" customHeight="1" thickBot="1">
      <c r="A44" s="6" t="s">
        <v>5</v>
      </c>
      <c r="B44" s="7" t="s">
        <v>6</v>
      </c>
      <c r="C44" s="8">
        <f>C43/C51</f>
        <v>0.4826785714285714</v>
      </c>
      <c r="E44" s="6" t="s">
        <v>5</v>
      </c>
      <c r="F44" s="7" t="s">
        <v>6</v>
      </c>
      <c r="G44" s="8">
        <f>G43/G51</f>
        <v>0.41597379692617786</v>
      </c>
      <c r="I44" s="6" t="s">
        <v>5</v>
      </c>
      <c r="J44" s="7" t="s">
        <v>6</v>
      </c>
      <c r="K44" s="8">
        <f>K43/K51</f>
        <v>0.4826785714285714</v>
      </c>
      <c r="M44" s="6" t="s">
        <v>5</v>
      </c>
      <c r="N44" s="7" t="s">
        <v>6</v>
      </c>
      <c r="O44" s="8">
        <f>O43/O51</f>
        <v>0.41597379692617786</v>
      </c>
    </row>
    <row r="45" spans="1:15" ht="19.5" customHeight="1">
      <c r="A45" s="9" t="s">
        <v>7</v>
      </c>
      <c r="B45" s="10" t="s">
        <v>4</v>
      </c>
      <c r="C45" s="5">
        <f>C47-C43</f>
        <v>90700</v>
      </c>
      <c r="E45" s="9" t="s">
        <v>7</v>
      </c>
      <c r="F45" s="10" t="s">
        <v>4</v>
      </c>
      <c r="G45" s="5">
        <f>G47-G43</f>
        <v>122900</v>
      </c>
      <c r="I45" s="9" t="s">
        <v>7</v>
      </c>
      <c r="J45" s="10" t="s">
        <v>4</v>
      </c>
      <c r="K45" s="5">
        <f>K47-K43</f>
        <v>90700</v>
      </c>
      <c r="M45" s="9" t="s">
        <v>7</v>
      </c>
      <c r="N45" s="10" t="s">
        <v>4</v>
      </c>
      <c r="O45" s="5">
        <f>O47-O43</f>
        <v>122900</v>
      </c>
    </row>
    <row r="46" spans="1:15" ht="19.5" customHeight="1" thickBot="1">
      <c r="A46" s="6" t="s">
        <v>5</v>
      </c>
      <c r="B46" s="7" t="s">
        <v>6</v>
      </c>
      <c r="C46" s="8">
        <f>C45/C51</f>
        <v>0.16196428571428573</v>
      </c>
      <c r="E46" s="6" t="s">
        <v>5</v>
      </c>
      <c r="F46" s="7" t="s">
        <v>6</v>
      </c>
      <c r="G46" s="8">
        <f>G45/G51</f>
        <v>0.30964978584026204</v>
      </c>
      <c r="I46" s="6" t="s">
        <v>5</v>
      </c>
      <c r="J46" s="7" t="s">
        <v>6</v>
      </c>
      <c r="K46" s="8">
        <f>K45/K51</f>
        <v>0.16196428571428573</v>
      </c>
      <c r="M46" s="6" t="s">
        <v>5</v>
      </c>
      <c r="N46" s="7" t="s">
        <v>6</v>
      </c>
      <c r="O46" s="8">
        <f>O45/O51</f>
        <v>0.30964978584026204</v>
      </c>
    </row>
    <row r="47" spans="1:15" ht="19.5" customHeight="1">
      <c r="A47" s="9" t="s">
        <v>8</v>
      </c>
      <c r="B47" s="10" t="s">
        <v>4</v>
      </c>
      <c r="C47" s="5">
        <v>361000</v>
      </c>
      <c r="E47" s="9" t="s">
        <v>8</v>
      </c>
      <c r="F47" s="10" t="s">
        <v>4</v>
      </c>
      <c r="G47" s="5">
        <v>288000</v>
      </c>
      <c r="I47" s="9" t="s">
        <v>8</v>
      </c>
      <c r="J47" s="10" t="s">
        <v>4</v>
      </c>
      <c r="K47" s="5">
        <v>361000</v>
      </c>
      <c r="M47" s="9" t="s">
        <v>8</v>
      </c>
      <c r="N47" s="10" t="s">
        <v>4</v>
      </c>
      <c r="O47" s="5">
        <v>288000</v>
      </c>
    </row>
    <row r="48" spans="1:15" ht="19.5" customHeight="1" thickBot="1">
      <c r="A48" s="6" t="s">
        <v>5</v>
      </c>
      <c r="B48" s="7" t="s">
        <v>6</v>
      </c>
      <c r="C48" s="8">
        <f>C47/C51</f>
        <v>0.6446428571428572</v>
      </c>
      <c r="E48" s="6" t="s">
        <v>5</v>
      </c>
      <c r="F48" s="7" t="s">
        <v>6</v>
      </c>
      <c r="G48" s="8">
        <f>G47/G51</f>
        <v>0.7256235827664399</v>
      </c>
      <c r="I48" s="6" t="s">
        <v>5</v>
      </c>
      <c r="J48" s="7" t="s">
        <v>6</v>
      </c>
      <c r="K48" s="8">
        <f>K47/K51</f>
        <v>0.6446428571428572</v>
      </c>
      <c r="M48" s="6" t="s">
        <v>5</v>
      </c>
      <c r="N48" s="7" t="s">
        <v>6</v>
      </c>
      <c r="O48" s="8">
        <f>O47/O51</f>
        <v>0.7256235827664399</v>
      </c>
    </row>
    <row r="49" spans="1:15" ht="19.5" customHeight="1">
      <c r="A49" s="9" t="s">
        <v>9</v>
      </c>
      <c r="B49" s="10" t="s">
        <v>4</v>
      </c>
      <c r="C49" s="5">
        <v>247500</v>
      </c>
      <c r="E49" s="9" t="s">
        <v>9</v>
      </c>
      <c r="F49" s="10" t="s">
        <v>4</v>
      </c>
      <c r="G49" s="5">
        <v>173400</v>
      </c>
      <c r="I49" s="9" t="s">
        <v>9</v>
      </c>
      <c r="J49" s="10" t="s">
        <v>4</v>
      </c>
      <c r="K49" s="5">
        <v>247500</v>
      </c>
      <c r="M49" s="9" t="s">
        <v>9</v>
      </c>
      <c r="N49" s="10" t="s">
        <v>4</v>
      </c>
      <c r="O49" s="5">
        <v>173400</v>
      </c>
    </row>
    <row r="50" spans="1:15" ht="19.5" customHeight="1" thickBot="1">
      <c r="A50" s="6" t="s">
        <v>5</v>
      </c>
      <c r="B50" s="7" t="s">
        <v>6</v>
      </c>
      <c r="C50" s="8">
        <f>C49/C51</f>
        <v>0.4419642857142857</v>
      </c>
      <c r="E50" s="6" t="s">
        <v>5</v>
      </c>
      <c r="F50" s="7" t="s">
        <v>6</v>
      </c>
      <c r="G50" s="8">
        <f>G49/G51</f>
        <v>0.436885865457294</v>
      </c>
      <c r="I50" s="6" t="s">
        <v>5</v>
      </c>
      <c r="J50" s="7" t="s">
        <v>6</v>
      </c>
      <c r="K50" s="8">
        <f>K49/K51</f>
        <v>0.4419642857142857</v>
      </c>
      <c r="M50" s="6" t="s">
        <v>5</v>
      </c>
      <c r="N50" s="7" t="s">
        <v>6</v>
      </c>
      <c r="O50" s="8">
        <f>O49/O51</f>
        <v>0.436885865457294</v>
      </c>
    </row>
    <row r="51" spans="1:15" ht="19.5" customHeight="1">
      <c r="A51" s="9" t="s">
        <v>10</v>
      </c>
      <c r="B51" s="10" t="s">
        <v>4</v>
      </c>
      <c r="C51" s="5">
        <v>560000</v>
      </c>
      <c r="E51" s="9" t="s">
        <v>10</v>
      </c>
      <c r="F51" s="10" t="s">
        <v>4</v>
      </c>
      <c r="G51" s="5">
        <v>396900</v>
      </c>
      <c r="I51" s="9" t="s">
        <v>10</v>
      </c>
      <c r="J51" s="10" t="s">
        <v>4</v>
      </c>
      <c r="K51" s="5">
        <v>560000</v>
      </c>
      <c r="M51" s="9" t="s">
        <v>10</v>
      </c>
      <c r="N51" s="10" t="s">
        <v>4</v>
      </c>
      <c r="O51" s="5">
        <v>396900</v>
      </c>
    </row>
    <row r="52" spans="1:15" ht="19.5" customHeight="1" thickBot="1">
      <c r="A52" s="6" t="s">
        <v>5</v>
      </c>
      <c r="B52" s="11" t="s">
        <v>6</v>
      </c>
      <c r="C52" s="8">
        <f>C51/C51</f>
        <v>1</v>
      </c>
      <c r="E52" s="6" t="s">
        <v>5</v>
      </c>
      <c r="F52" s="11" t="s">
        <v>6</v>
      </c>
      <c r="G52" s="8">
        <f>G51/G51</f>
        <v>1</v>
      </c>
      <c r="I52" s="6" t="s">
        <v>5</v>
      </c>
      <c r="J52" s="11" t="s">
        <v>6</v>
      </c>
      <c r="K52" s="8">
        <f>K51/K51</f>
        <v>1</v>
      </c>
      <c r="M52" s="6" t="s">
        <v>5</v>
      </c>
      <c r="N52" s="11" t="s">
        <v>6</v>
      </c>
      <c r="O52" s="8">
        <f>O51/O51</f>
        <v>1</v>
      </c>
    </row>
    <row r="53" spans="1:15" ht="19.5" customHeight="1">
      <c r="A53" s="3" t="s">
        <v>11</v>
      </c>
      <c r="B53" s="4" t="s">
        <v>4</v>
      </c>
      <c r="C53" s="5">
        <f>C49+C47</f>
        <v>608500</v>
      </c>
      <c r="E53" s="3" t="s">
        <v>11</v>
      </c>
      <c r="F53" s="4" t="s">
        <v>4</v>
      </c>
      <c r="G53" s="5">
        <f>G49+G47</f>
        <v>461400</v>
      </c>
      <c r="I53" s="3" t="s">
        <v>11</v>
      </c>
      <c r="J53" s="4" t="s">
        <v>4</v>
      </c>
      <c r="K53" s="5">
        <f>K49+K47</f>
        <v>608500</v>
      </c>
      <c r="M53" s="3" t="s">
        <v>11</v>
      </c>
      <c r="N53" s="4" t="s">
        <v>4</v>
      </c>
      <c r="O53" s="5">
        <f>O49+O47</f>
        <v>461400</v>
      </c>
    </row>
    <row r="54" spans="1:15" ht="19.5" customHeight="1">
      <c r="A54" s="6" t="s">
        <v>5</v>
      </c>
      <c r="B54" s="12" t="s">
        <v>6</v>
      </c>
      <c r="C54" s="8">
        <f>C53/C51</f>
        <v>1.0866071428571429</v>
      </c>
      <c r="E54" s="6" t="s">
        <v>5</v>
      </c>
      <c r="F54" s="12" t="s">
        <v>6</v>
      </c>
      <c r="G54" s="8">
        <f>G53/G51</f>
        <v>1.162509448223734</v>
      </c>
      <c r="I54" s="6" t="s">
        <v>5</v>
      </c>
      <c r="J54" s="12" t="s">
        <v>6</v>
      </c>
      <c r="K54" s="8">
        <f>K53/K51</f>
        <v>1.0866071428571429</v>
      </c>
      <c r="M54" s="6" t="s">
        <v>5</v>
      </c>
      <c r="N54" s="12" t="s">
        <v>6</v>
      </c>
      <c r="O54" s="8">
        <f>O53/O51</f>
        <v>1.162509448223734</v>
      </c>
    </row>
    <row r="55" spans="1:15" ht="19.5" customHeight="1">
      <c r="A55" s="13" t="s">
        <v>12</v>
      </c>
      <c r="B55" s="10" t="s">
        <v>4</v>
      </c>
      <c r="C55" s="14">
        <f>C53-C51</f>
        <v>48500</v>
      </c>
      <c r="E55" s="13" t="s">
        <v>12</v>
      </c>
      <c r="F55" s="10" t="s">
        <v>4</v>
      </c>
      <c r="G55" s="14">
        <f>G53-G51</f>
        <v>64500</v>
      </c>
      <c r="I55" s="13" t="s">
        <v>12</v>
      </c>
      <c r="J55" s="10" t="s">
        <v>4</v>
      </c>
      <c r="K55" s="14">
        <f>K53-K51</f>
        <v>48500</v>
      </c>
      <c r="M55" s="13" t="s">
        <v>12</v>
      </c>
      <c r="N55" s="10" t="s">
        <v>4</v>
      </c>
      <c r="O55" s="14">
        <f>O53-O51</f>
        <v>64500</v>
      </c>
    </row>
    <row r="56" spans="1:15" ht="19.5" customHeight="1" thickBot="1">
      <c r="A56" s="6" t="s">
        <v>5</v>
      </c>
      <c r="B56" s="17" t="s">
        <v>6</v>
      </c>
      <c r="C56" s="16">
        <f>C55/C51</f>
        <v>0.08660714285714285</v>
      </c>
      <c r="E56" s="6" t="s">
        <v>5</v>
      </c>
      <c r="F56" s="17" t="s">
        <v>6</v>
      </c>
      <c r="G56" s="8">
        <f>G55/G51</f>
        <v>0.16250944822373395</v>
      </c>
      <c r="I56" s="6" t="s">
        <v>5</v>
      </c>
      <c r="J56" s="17" t="s">
        <v>6</v>
      </c>
      <c r="K56" s="16">
        <f>K55/K51</f>
        <v>0.08660714285714285</v>
      </c>
      <c r="M56" s="6" t="s">
        <v>5</v>
      </c>
      <c r="N56" s="17" t="s">
        <v>6</v>
      </c>
      <c r="O56" s="8">
        <f>O55/O51</f>
        <v>0.16250944822373395</v>
      </c>
    </row>
    <row r="57" spans="1:15" ht="19.5" customHeight="1">
      <c r="A57" s="18" t="s">
        <v>13</v>
      </c>
      <c r="B57" s="19"/>
      <c r="C57" s="20" t="s">
        <v>45</v>
      </c>
      <c r="E57" s="18" t="s">
        <v>46</v>
      </c>
      <c r="F57" s="19"/>
      <c r="G57" s="44" t="s">
        <v>47</v>
      </c>
      <c r="I57" s="18" t="s">
        <v>13</v>
      </c>
      <c r="J57" s="19"/>
      <c r="K57" s="20" t="s">
        <v>45</v>
      </c>
      <c r="M57" s="18" t="s">
        <v>46</v>
      </c>
      <c r="N57" s="19"/>
      <c r="O57" s="44" t="s">
        <v>47</v>
      </c>
    </row>
    <row r="58" spans="1:15" ht="19.5" customHeight="1">
      <c r="A58" s="21" t="s">
        <v>16</v>
      </c>
      <c r="B58" s="12"/>
      <c r="C58" s="22" t="s">
        <v>48</v>
      </c>
      <c r="E58" s="21" t="s">
        <v>13</v>
      </c>
      <c r="F58" s="12"/>
      <c r="G58" s="45" t="s">
        <v>47</v>
      </c>
      <c r="I58" s="21" t="s">
        <v>16</v>
      </c>
      <c r="J58" s="12"/>
      <c r="K58" s="22" t="s">
        <v>17</v>
      </c>
      <c r="M58" s="21" t="s">
        <v>13</v>
      </c>
      <c r="N58" s="12"/>
      <c r="O58" s="45" t="s">
        <v>47</v>
      </c>
    </row>
    <row r="59" spans="1:15" ht="19.5" customHeight="1" thickBot="1">
      <c r="A59" s="23" t="s">
        <v>19</v>
      </c>
      <c r="B59" s="17"/>
      <c r="C59" s="24"/>
      <c r="E59" s="23" t="s">
        <v>19</v>
      </c>
      <c r="F59" s="17"/>
      <c r="G59" s="46" t="s">
        <v>47</v>
      </c>
      <c r="I59" s="23" t="s">
        <v>19</v>
      </c>
      <c r="J59" s="17"/>
      <c r="K59" s="24"/>
      <c r="M59" s="23" t="s">
        <v>19</v>
      </c>
      <c r="N59" s="17"/>
      <c r="O59" s="46" t="s">
        <v>47</v>
      </c>
    </row>
    <row r="60" spans="2:15" ht="19.5" customHeight="1" thickBot="1">
      <c r="B60" s="25"/>
      <c r="C60" s="25"/>
      <c r="F60" s="25"/>
      <c r="G60" s="25"/>
      <c r="J60" s="25"/>
      <c r="K60" s="25"/>
      <c r="N60" s="25"/>
      <c r="O60" s="25"/>
    </row>
    <row r="61" spans="1:15" ht="19.5" customHeight="1">
      <c r="A61" s="18" t="s">
        <v>20</v>
      </c>
      <c r="B61" s="19"/>
      <c r="C61" s="26">
        <f>C62+C63</f>
        <v>176</v>
      </c>
      <c r="E61" s="18" t="s">
        <v>20</v>
      </c>
      <c r="F61" s="19"/>
      <c r="G61" s="26">
        <f>G62+G63+G64</f>
        <v>702</v>
      </c>
      <c r="I61" s="18" t="s">
        <v>20</v>
      </c>
      <c r="J61" s="19"/>
      <c r="K61" s="26">
        <f>K62+K63</f>
        <v>176</v>
      </c>
      <c r="M61" s="18" t="s">
        <v>20</v>
      </c>
      <c r="N61" s="19"/>
      <c r="O61" s="26">
        <f>O62+O63+O64</f>
        <v>702</v>
      </c>
    </row>
    <row r="62" spans="1:15" ht="19.5" customHeight="1">
      <c r="A62" s="27" t="s">
        <v>21</v>
      </c>
      <c r="B62" s="12"/>
      <c r="C62" s="28">
        <f>90+72</f>
        <v>162</v>
      </c>
      <c r="E62" s="27" t="s">
        <v>21</v>
      </c>
      <c r="F62" s="12"/>
      <c r="G62" s="28">
        <v>157</v>
      </c>
      <c r="I62" s="27" t="s">
        <v>21</v>
      </c>
      <c r="J62" s="12"/>
      <c r="K62" s="28">
        <f>90+72</f>
        <v>162</v>
      </c>
      <c r="M62" s="27" t="s">
        <v>21</v>
      </c>
      <c r="N62" s="12"/>
      <c r="O62" s="28">
        <v>157</v>
      </c>
    </row>
    <row r="63" spans="1:15" ht="19.5" customHeight="1" thickBot="1">
      <c r="A63" s="29" t="s">
        <v>22</v>
      </c>
      <c r="B63" s="17"/>
      <c r="C63" s="30">
        <v>14</v>
      </c>
      <c r="E63" s="27" t="s">
        <v>22</v>
      </c>
      <c r="F63" s="12"/>
      <c r="G63" s="28">
        <v>15</v>
      </c>
      <c r="I63" s="29" t="s">
        <v>22</v>
      </c>
      <c r="J63" s="17"/>
      <c r="K63" s="30">
        <v>14</v>
      </c>
      <c r="M63" s="27" t="s">
        <v>22</v>
      </c>
      <c r="N63" s="12"/>
      <c r="O63" s="28">
        <v>15</v>
      </c>
    </row>
    <row r="64" spans="1:15" ht="19.5" customHeight="1" thickBot="1">
      <c r="A64" s="31"/>
      <c r="B64" s="25"/>
      <c r="C64" s="25"/>
      <c r="E64" s="29" t="s">
        <v>23</v>
      </c>
      <c r="F64" s="17"/>
      <c r="G64" s="30">
        <v>530</v>
      </c>
      <c r="I64" s="31"/>
      <c r="J64" s="25"/>
      <c r="K64" s="25"/>
      <c r="M64" s="29" t="s">
        <v>23</v>
      </c>
      <c r="N64" s="17"/>
      <c r="O64" s="30">
        <v>530</v>
      </c>
    </row>
    <row r="65" spans="1:11" ht="19.5" customHeight="1" thickBot="1">
      <c r="A65" s="33" t="s">
        <v>24</v>
      </c>
      <c r="B65" s="34" t="s">
        <v>25</v>
      </c>
      <c r="C65" s="1" t="s">
        <v>26</v>
      </c>
      <c r="I65" s="33" t="s">
        <v>24</v>
      </c>
      <c r="J65" s="34" t="s">
        <v>26</v>
      </c>
      <c r="K65" s="1" t="s">
        <v>26</v>
      </c>
    </row>
    <row r="66" spans="1:15" ht="19.5" customHeight="1" thickBot="1">
      <c r="A66" s="35" t="s">
        <v>27</v>
      </c>
      <c r="B66" s="7" t="s">
        <v>4</v>
      </c>
      <c r="C66" s="14" t="s">
        <v>26</v>
      </c>
      <c r="E66" s="33" t="s">
        <v>24</v>
      </c>
      <c r="F66" s="34" t="s">
        <v>26</v>
      </c>
      <c r="G66" s="47"/>
      <c r="I66" s="35" t="s">
        <v>27</v>
      </c>
      <c r="J66" s="7" t="s">
        <v>4</v>
      </c>
      <c r="K66" s="14"/>
      <c r="M66" s="33" t="s">
        <v>24</v>
      </c>
      <c r="N66" s="34" t="s">
        <v>26</v>
      </c>
      <c r="O66" s="47"/>
    </row>
    <row r="67" spans="1:15" ht="19.5" customHeight="1">
      <c r="A67" s="35" t="s">
        <v>28</v>
      </c>
      <c r="B67" s="7" t="s">
        <v>4</v>
      </c>
      <c r="C67" s="14" t="s">
        <v>26</v>
      </c>
      <c r="E67" s="35" t="s">
        <v>27</v>
      </c>
      <c r="F67" s="48" t="s">
        <v>4</v>
      </c>
      <c r="G67" s="49"/>
      <c r="I67" s="35" t="s">
        <v>28</v>
      </c>
      <c r="J67" s="7" t="s">
        <v>4</v>
      </c>
      <c r="K67" s="14"/>
      <c r="M67" s="35" t="s">
        <v>27</v>
      </c>
      <c r="N67" s="48" t="s">
        <v>4</v>
      </c>
      <c r="O67" s="49"/>
    </row>
    <row r="68" spans="1:15" ht="19.5" customHeight="1">
      <c r="A68" s="36" t="s">
        <v>29</v>
      </c>
      <c r="B68" s="7" t="s">
        <v>4</v>
      </c>
      <c r="C68" s="14" t="s">
        <v>26</v>
      </c>
      <c r="E68" s="35" t="s">
        <v>28</v>
      </c>
      <c r="F68" s="48" t="s">
        <v>4</v>
      </c>
      <c r="G68" s="50"/>
      <c r="I68" s="36" t="s">
        <v>29</v>
      </c>
      <c r="J68" s="7" t="s">
        <v>4</v>
      </c>
      <c r="K68" s="14"/>
      <c r="M68" s="35" t="s">
        <v>28</v>
      </c>
      <c r="N68" s="48" t="s">
        <v>4</v>
      </c>
      <c r="O68" s="50"/>
    </row>
    <row r="69" spans="1:15" ht="19.5" customHeight="1">
      <c r="A69" s="37" t="s">
        <v>30</v>
      </c>
      <c r="B69" s="7" t="s">
        <v>6</v>
      </c>
      <c r="C69" s="38" t="s">
        <v>26</v>
      </c>
      <c r="E69" s="36" t="s">
        <v>29</v>
      </c>
      <c r="F69" s="48" t="s">
        <v>4</v>
      </c>
      <c r="G69" s="51"/>
      <c r="I69" s="37" t="s">
        <v>30</v>
      </c>
      <c r="J69" s="7" t="s">
        <v>6</v>
      </c>
      <c r="K69" s="38"/>
      <c r="M69" s="36" t="s">
        <v>29</v>
      </c>
      <c r="N69" s="48" t="s">
        <v>4</v>
      </c>
      <c r="O69" s="51"/>
    </row>
    <row r="70" spans="1:15" ht="19.5" customHeight="1">
      <c r="A70" s="35" t="s">
        <v>31</v>
      </c>
      <c r="B70" s="7" t="s">
        <v>32</v>
      </c>
      <c r="C70" s="14" t="s">
        <v>26</v>
      </c>
      <c r="E70" s="37" t="s">
        <v>30</v>
      </c>
      <c r="F70" s="48" t="s">
        <v>6</v>
      </c>
      <c r="G70" s="52"/>
      <c r="I70" s="35" t="s">
        <v>31</v>
      </c>
      <c r="J70" s="7" t="s">
        <v>32</v>
      </c>
      <c r="K70" s="14"/>
      <c r="M70" s="37" t="s">
        <v>30</v>
      </c>
      <c r="N70" s="48" t="s">
        <v>6</v>
      </c>
      <c r="O70" s="52"/>
    </row>
    <row r="71" spans="1:15" ht="19.5" customHeight="1">
      <c r="A71" s="35" t="s">
        <v>33</v>
      </c>
      <c r="B71" s="7" t="s">
        <v>32</v>
      </c>
      <c r="C71" s="14" t="s">
        <v>26</v>
      </c>
      <c r="E71" s="35" t="s">
        <v>31</v>
      </c>
      <c r="F71" s="48" t="s">
        <v>32</v>
      </c>
      <c r="G71" s="50"/>
      <c r="I71" s="35" t="s">
        <v>33</v>
      </c>
      <c r="J71" s="7" t="s">
        <v>32</v>
      </c>
      <c r="K71" s="14"/>
      <c r="M71" s="35" t="s">
        <v>31</v>
      </c>
      <c r="N71" s="48" t="s">
        <v>32</v>
      </c>
      <c r="O71" s="50"/>
    </row>
    <row r="72" spans="1:15" ht="19.5" customHeight="1">
      <c r="A72" s="35"/>
      <c r="B72" s="7" t="s">
        <v>6</v>
      </c>
      <c r="C72" s="39" t="s">
        <v>26</v>
      </c>
      <c r="E72" s="35"/>
      <c r="F72" s="48"/>
      <c r="G72" s="50"/>
      <c r="I72" s="35"/>
      <c r="J72" s="7" t="s">
        <v>6</v>
      </c>
      <c r="K72" s="39"/>
      <c r="M72" s="35"/>
      <c r="N72" s="48"/>
      <c r="O72" s="50"/>
    </row>
    <row r="73" spans="1:15" ht="19.5" customHeight="1">
      <c r="A73" s="35" t="s">
        <v>34</v>
      </c>
      <c r="B73" s="7" t="s">
        <v>4</v>
      </c>
      <c r="C73" s="14" t="s">
        <v>26</v>
      </c>
      <c r="E73" s="35" t="s">
        <v>33</v>
      </c>
      <c r="F73" s="48" t="s">
        <v>32</v>
      </c>
      <c r="G73" s="53">
        <f>G61</f>
        <v>702</v>
      </c>
      <c r="I73" s="35" t="s">
        <v>34</v>
      </c>
      <c r="J73" s="7" t="s">
        <v>4</v>
      </c>
      <c r="K73" s="14"/>
      <c r="M73" s="35" t="s">
        <v>33</v>
      </c>
      <c r="N73" s="48" t="s">
        <v>32</v>
      </c>
      <c r="O73" s="53"/>
    </row>
    <row r="74" spans="1:15" ht="19.5" customHeight="1">
      <c r="A74" s="37" t="s">
        <v>35</v>
      </c>
      <c r="B74" s="7"/>
      <c r="C74" s="39" t="s">
        <v>26</v>
      </c>
      <c r="E74" s="35" t="s">
        <v>34</v>
      </c>
      <c r="F74" s="48" t="s">
        <v>4</v>
      </c>
      <c r="G74" s="54">
        <f>G73*160</f>
        <v>112320</v>
      </c>
      <c r="I74" s="37" t="s">
        <v>35</v>
      </c>
      <c r="J74" s="7"/>
      <c r="K74" s="39"/>
      <c r="M74" s="35" t="s">
        <v>34</v>
      </c>
      <c r="N74" s="48" t="s">
        <v>4</v>
      </c>
      <c r="O74" s="54"/>
    </row>
    <row r="75" spans="1:15" ht="19.5" customHeight="1">
      <c r="A75" s="35" t="s">
        <v>36</v>
      </c>
      <c r="B75" s="7" t="s">
        <v>4</v>
      </c>
      <c r="C75" s="14" t="s">
        <v>26</v>
      </c>
      <c r="E75" s="37" t="s">
        <v>35</v>
      </c>
      <c r="F75" s="48"/>
      <c r="G75" s="55">
        <f>G74/G45</f>
        <v>0.913913751017087</v>
      </c>
      <c r="I75" s="35" t="s">
        <v>36</v>
      </c>
      <c r="J75" s="7" t="s">
        <v>4</v>
      </c>
      <c r="K75" s="14"/>
      <c r="M75" s="37" t="s">
        <v>35</v>
      </c>
      <c r="N75" s="48"/>
      <c r="O75" s="55"/>
    </row>
    <row r="76" spans="1:15" ht="19.5" customHeight="1">
      <c r="A76" s="35" t="s">
        <v>37</v>
      </c>
      <c r="B76" s="7" t="s">
        <v>4</v>
      </c>
      <c r="C76" s="14" t="s">
        <v>26</v>
      </c>
      <c r="E76" s="35" t="s">
        <v>36</v>
      </c>
      <c r="F76" s="48" t="s">
        <v>4</v>
      </c>
      <c r="G76" s="54">
        <v>112320</v>
      </c>
      <c r="I76" s="35" t="s">
        <v>37</v>
      </c>
      <c r="J76" s="7" t="s">
        <v>4</v>
      </c>
      <c r="K76" s="14"/>
      <c r="M76" s="35" t="s">
        <v>36</v>
      </c>
      <c r="N76" s="48" t="s">
        <v>4</v>
      </c>
      <c r="O76" s="54"/>
    </row>
    <row r="77" spans="1:15" ht="19.5" customHeight="1">
      <c r="A77" s="37" t="s">
        <v>38</v>
      </c>
      <c r="B77" s="7" t="s">
        <v>6</v>
      </c>
      <c r="C77" s="39" t="s">
        <v>26</v>
      </c>
      <c r="E77" s="35" t="s">
        <v>37</v>
      </c>
      <c r="F77" s="48" t="s">
        <v>4</v>
      </c>
      <c r="G77" s="54">
        <v>112320</v>
      </c>
      <c r="I77" s="37" t="s">
        <v>38</v>
      </c>
      <c r="J77" s="7" t="s">
        <v>6</v>
      </c>
      <c r="K77" s="39"/>
      <c r="M77" s="35" t="s">
        <v>37</v>
      </c>
      <c r="N77" s="48" t="s">
        <v>4</v>
      </c>
      <c r="O77" s="54"/>
    </row>
    <row r="78" spans="1:15" ht="19.5" customHeight="1">
      <c r="A78" s="40" t="s">
        <v>39</v>
      </c>
      <c r="B78" s="41" t="s">
        <v>4</v>
      </c>
      <c r="C78" s="14" t="s">
        <v>26</v>
      </c>
      <c r="E78" s="37" t="s">
        <v>38</v>
      </c>
      <c r="F78" s="48" t="s">
        <v>6</v>
      </c>
      <c r="G78" s="55">
        <v>0.91</v>
      </c>
      <c r="I78" s="40" t="s">
        <v>39</v>
      </c>
      <c r="J78" s="41" t="s">
        <v>4</v>
      </c>
      <c r="K78" s="14"/>
      <c r="M78" s="37" t="s">
        <v>38</v>
      </c>
      <c r="N78" s="48" t="s">
        <v>6</v>
      </c>
      <c r="O78" s="55"/>
    </row>
    <row r="79" spans="1:15" ht="19.5" customHeight="1">
      <c r="A79" s="35" t="s">
        <v>40</v>
      </c>
      <c r="B79" s="7" t="s">
        <v>41</v>
      </c>
      <c r="C79" s="14" t="s">
        <v>26</v>
      </c>
      <c r="E79" s="40" t="s">
        <v>39</v>
      </c>
      <c r="F79" s="56" t="s">
        <v>4</v>
      </c>
      <c r="G79" s="54">
        <f>G45-G77</f>
        <v>10580</v>
      </c>
      <c r="I79" s="35" t="s">
        <v>40</v>
      </c>
      <c r="J79" s="7" t="s">
        <v>41</v>
      </c>
      <c r="K79" s="14"/>
      <c r="M79" s="40" t="s">
        <v>39</v>
      </c>
      <c r="N79" s="56" t="s">
        <v>4</v>
      </c>
      <c r="O79" s="54"/>
    </row>
    <row r="80" spans="1:15" ht="19.5" customHeight="1" thickBot="1">
      <c r="A80" s="42" t="s">
        <v>42</v>
      </c>
      <c r="B80" s="11" t="s">
        <v>41</v>
      </c>
      <c r="C80" s="43" t="s">
        <v>26</v>
      </c>
      <c r="E80" s="42" t="s">
        <v>40</v>
      </c>
      <c r="F80" s="57" t="s">
        <v>41</v>
      </c>
      <c r="G80" s="58">
        <f>G45/G61</f>
        <v>175.07122507122506</v>
      </c>
      <c r="H80" s="59"/>
      <c r="I80" s="42" t="s">
        <v>42</v>
      </c>
      <c r="J80" s="11" t="s">
        <v>41</v>
      </c>
      <c r="K80" s="43"/>
      <c r="M80" s="42" t="s">
        <v>40</v>
      </c>
      <c r="N80" s="57" t="s">
        <v>41</v>
      </c>
      <c r="O80" s="58"/>
    </row>
    <row r="81" spans="3:11" ht="15.75" thickBot="1">
      <c r="C81" s="60"/>
      <c r="K81" s="60"/>
    </row>
    <row r="82" spans="1:15" ht="34.5" customHeight="1" thickBot="1">
      <c r="A82" s="70" t="s">
        <v>0</v>
      </c>
      <c r="B82" s="71"/>
      <c r="C82" s="1" t="s">
        <v>43</v>
      </c>
      <c r="D82" s="2"/>
      <c r="E82" s="70" t="s">
        <v>0</v>
      </c>
      <c r="F82" s="71"/>
      <c r="G82" s="1" t="s">
        <v>49</v>
      </c>
      <c r="I82" s="70" t="s">
        <v>0</v>
      </c>
      <c r="J82" s="71"/>
      <c r="K82" s="61"/>
      <c r="L82" s="2"/>
      <c r="M82" s="70" t="s">
        <v>0</v>
      </c>
      <c r="N82" s="71"/>
      <c r="O82" s="1" t="s">
        <v>49</v>
      </c>
    </row>
    <row r="83" spans="1:15" ht="19.5" customHeight="1">
      <c r="A83" s="3" t="s">
        <v>3</v>
      </c>
      <c r="B83" s="4" t="s">
        <v>4</v>
      </c>
      <c r="C83" s="5">
        <v>270300</v>
      </c>
      <c r="E83" s="3" t="s">
        <v>3</v>
      </c>
      <c r="F83" s="4" t="s">
        <v>4</v>
      </c>
      <c r="G83" s="5">
        <v>250800</v>
      </c>
      <c r="I83" s="3" t="s">
        <v>3</v>
      </c>
      <c r="J83" s="4" t="s">
        <v>4</v>
      </c>
      <c r="K83" s="62"/>
      <c r="M83" s="3" t="s">
        <v>3</v>
      </c>
      <c r="N83" s="4" t="s">
        <v>4</v>
      </c>
      <c r="O83" s="5">
        <v>250800</v>
      </c>
    </row>
    <row r="84" spans="1:15" ht="19.5" customHeight="1" thickBot="1">
      <c r="A84" s="6" t="s">
        <v>5</v>
      </c>
      <c r="B84" s="7" t="s">
        <v>6</v>
      </c>
      <c r="C84" s="8">
        <f>C83/C91</f>
        <v>0.4826785714285714</v>
      </c>
      <c r="E84" s="6" t="s">
        <v>5</v>
      </c>
      <c r="F84" s="7" t="s">
        <v>6</v>
      </c>
      <c r="G84" s="8">
        <f>G83/G91</f>
        <v>0.4250847457627119</v>
      </c>
      <c r="I84" s="6" t="s">
        <v>5</v>
      </c>
      <c r="J84" s="7" t="s">
        <v>6</v>
      </c>
      <c r="K84" s="63"/>
      <c r="M84" s="6" t="s">
        <v>5</v>
      </c>
      <c r="N84" s="7" t="s">
        <v>6</v>
      </c>
      <c r="O84" s="8">
        <f>O83/O91</f>
        <v>0.4250847457627119</v>
      </c>
    </row>
    <row r="85" spans="1:15" ht="19.5" customHeight="1">
      <c r="A85" s="9" t="s">
        <v>7</v>
      </c>
      <c r="B85" s="10" t="s">
        <v>4</v>
      </c>
      <c r="C85" s="5">
        <f>C87-C83</f>
        <v>90700</v>
      </c>
      <c r="E85" s="9" t="s">
        <v>7</v>
      </c>
      <c r="F85" s="10" t="s">
        <v>4</v>
      </c>
      <c r="G85" s="5">
        <f>G87-G83</f>
        <v>151200</v>
      </c>
      <c r="I85" s="9" t="s">
        <v>7</v>
      </c>
      <c r="J85" s="10" t="s">
        <v>4</v>
      </c>
      <c r="K85" s="64"/>
      <c r="M85" s="9" t="s">
        <v>7</v>
      </c>
      <c r="N85" s="10" t="s">
        <v>4</v>
      </c>
      <c r="O85" s="5">
        <f>O87-O83</f>
        <v>151200</v>
      </c>
    </row>
    <row r="86" spans="1:15" ht="19.5" customHeight="1" thickBot="1">
      <c r="A86" s="6" t="s">
        <v>5</v>
      </c>
      <c r="B86" s="7" t="s">
        <v>6</v>
      </c>
      <c r="C86" s="8">
        <f>C85/C91</f>
        <v>0.16196428571428573</v>
      </c>
      <c r="E86" s="6" t="s">
        <v>5</v>
      </c>
      <c r="F86" s="7" t="s">
        <v>6</v>
      </c>
      <c r="G86" s="8">
        <f>G85/G91</f>
        <v>0.256271186440678</v>
      </c>
      <c r="I86" s="6" t="s">
        <v>5</v>
      </c>
      <c r="J86" s="7" t="s">
        <v>6</v>
      </c>
      <c r="K86" s="64"/>
      <c r="M86" s="6" t="s">
        <v>5</v>
      </c>
      <c r="N86" s="7" t="s">
        <v>6</v>
      </c>
      <c r="O86" s="8">
        <f>O85/O91</f>
        <v>0.256271186440678</v>
      </c>
    </row>
    <row r="87" spans="1:15" ht="19.5" customHeight="1">
      <c r="A87" s="9" t="s">
        <v>8</v>
      </c>
      <c r="B87" s="10" t="s">
        <v>4</v>
      </c>
      <c r="C87" s="5">
        <v>361000</v>
      </c>
      <c r="E87" s="9" t="s">
        <v>8</v>
      </c>
      <c r="F87" s="10" t="s">
        <v>4</v>
      </c>
      <c r="G87" s="5">
        <v>402000</v>
      </c>
      <c r="I87" s="9" t="s">
        <v>8</v>
      </c>
      <c r="J87" s="10" t="s">
        <v>4</v>
      </c>
      <c r="K87" s="64"/>
      <c r="M87" s="9" t="s">
        <v>8</v>
      </c>
      <c r="N87" s="10" t="s">
        <v>4</v>
      </c>
      <c r="O87" s="5">
        <v>402000</v>
      </c>
    </row>
    <row r="88" spans="1:15" ht="19.5" customHeight="1" thickBot="1">
      <c r="A88" s="6" t="s">
        <v>5</v>
      </c>
      <c r="B88" s="7" t="s">
        <v>6</v>
      </c>
      <c r="C88" s="8">
        <f>C87/C91</f>
        <v>0.6446428571428572</v>
      </c>
      <c r="E88" s="6" t="s">
        <v>5</v>
      </c>
      <c r="F88" s="7" t="s">
        <v>6</v>
      </c>
      <c r="G88" s="8">
        <f>G87/G91</f>
        <v>0.6813559322033899</v>
      </c>
      <c r="I88" s="6" t="s">
        <v>5</v>
      </c>
      <c r="J88" s="7" t="s">
        <v>6</v>
      </c>
      <c r="K88" s="64"/>
      <c r="M88" s="6" t="s">
        <v>5</v>
      </c>
      <c r="N88" s="7" t="s">
        <v>6</v>
      </c>
      <c r="O88" s="8">
        <f>O87/O91</f>
        <v>0.6813559322033899</v>
      </c>
    </row>
    <row r="89" spans="1:15" ht="19.5" customHeight="1">
      <c r="A89" s="9" t="s">
        <v>9</v>
      </c>
      <c r="B89" s="10" t="s">
        <v>4</v>
      </c>
      <c r="C89" s="5">
        <v>247500</v>
      </c>
      <c r="E89" s="9" t="s">
        <v>9</v>
      </c>
      <c r="F89" s="10" t="s">
        <v>4</v>
      </c>
      <c r="G89" s="5">
        <v>247500</v>
      </c>
      <c r="I89" s="9" t="s">
        <v>9</v>
      </c>
      <c r="J89" s="10" t="s">
        <v>4</v>
      </c>
      <c r="K89" s="64"/>
      <c r="M89" s="9" t="s">
        <v>9</v>
      </c>
      <c r="N89" s="10" t="s">
        <v>4</v>
      </c>
      <c r="O89" s="5">
        <v>247500</v>
      </c>
    </row>
    <row r="90" spans="1:15" ht="19.5" customHeight="1" thickBot="1">
      <c r="A90" s="6" t="s">
        <v>5</v>
      </c>
      <c r="B90" s="7" t="s">
        <v>6</v>
      </c>
      <c r="C90" s="8">
        <f>C89/C91</f>
        <v>0.4419642857142857</v>
      </c>
      <c r="E90" s="6" t="s">
        <v>5</v>
      </c>
      <c r="F90" s="7" t="s">
        <v>6</v>
      </c>
      <c r="G90" s="8">
        <f>G89/G91</f>
        <v>0.4194915254237288</v>
      </c>
      <c r="I90" s="6" t="s">
        <v>5</v>
      </c>
      <c r="J90" s="7" t="s">
        <v>6</v>
      </c>
      <c r="K90" s="64"/>
      <c r="M90" s="6" t="s">
        <v>5</v>
      </c>
      <c r="N90" s="7" t="s">
        <v>6</v>
      </c>
      <c r="O90" s="8">
        <f>O89/O91</f>
        <v>0.4194915254237288</v>
      </c>
    </row>
    <row r="91" spans="1:15" ht="19.5" customHeight="1">
      <c r="A91" s="9" t="s">
        <v>10</v>
      </c>
      <c r="B91" s="10" t="s">
        <v>4</v>
      </c>
      <c r="C91" s="5">
        <v>560000</v>
      </c>
      <c r="E91" s="9" t="s">
        <v>10</v>
      </c>
      <c r="F91" s="10" t="s">
        <v>4</v>
      </c>
      <c r="G91" s="5">
        <v>590000</v>
      </c>
      <c r="I91" s="9" t="s">
        <v>10</v>
      </c>
      <c r="J91" s="10" t="s">
        <v>4</v>
      </c>
      <c r="K91" s="64"/>
      <c r="M91" s="9" t="s">
        <v>10</v>
      </c>
      <c r="N91" s="10" t="s">
        <v>4</v>
      </c>
      <c r="O91" s="5">
        <v>590000</v>
      </c>
    </row>
    <row r="92" spans="1:15" ht="19.5" customHeight="1" thickBot="1">
      <c r="A92" s="6" t="s">
        <v>5</v>
      </c>
      <c r="B92" s="11" t="s">
        <v>6</v>
      </c>
      <c r="C92" s="8">
        <f>C91/C91</f>
        <v>1</v>
      </c>
      <c r="E92" s="6" t="s">
        <v>5</v>
      </c>
      <c r="F92" s="11" t="s">
        <v>6</v>
      </c>
      <c r="G92" s="8">
        <f>G91/G91</f>
        <v>1</v>
      </c>
      <c r="I92" s="6" t="s">
        <v>5</v>
      </c>
      <c r="J92" s="11" t="s">
        <v>6</v>
      </c>
      <c r="K92" s="64"/>
      <c r="M92" s="6" t="s">
        <v>5</v>
      </c>
      <c r="N92" s="11" t="s">
        <v>6</v>
      </c>
      <c r="O92" s="8">
        <f>O91/O91</f>
        <v>1</v>
      </c>
    </row>
    <row r="93" spans="1:15" ht="19.5" customHeight="1">
      <c r="A93" s="3" t="s">
        <v>11</v>
      </c>
      <c r="B93" s="4" t="s">
        <v>4</v>
      </c>
      <c r="C93" s="5">
        <f>C89+C87</f>
        <v>608500</v>
      </c>
      <c r="E93" s="3" t="s">
        <v>11</v>
      </c>
      <c r="F93" s="4" t="s">
        <v>4</v>
      </c>
      <c r="G93" s="5">
        <f>G89+G87</f>
        <v>649500</v>
      </c>
      <c r="I93" s="3" t="s">
        <v>11</v>
      </c>
      <c r="J93" s="4" t="s">
        <v>4</v>
      </c>
      <c r="K93" s="64"/>
      <c r="M93" s="3" t="s">
        <v>11</v>
      </c>
      <c r="N93" s="4" t="s">
        <v>4</v>
      </c>
      <c r="O93" s="5">
        <f>O89+O87</f>
        <v>649500</v>
      </c>
    </row>
    <row r="94" spans="1:15" ht="19.5" customHeight="1">
      <c r="A94" s="6" t="s">
        <v>5</v>
      </c>
      <c r="B94" s="12" t="s">
        <v>6</v>
      </c>
      <c r="C94" s="8">
        <f>C93/C91</f>
        <v>1.0866071428571429</v>
      </c>
      <c r="E94" s="6" t="s">
        <v>5</v>
      </c>
      <c r="F94" s="12" t="s">
        <v>6</v>
      </c>
      <c r="G94" s="8">
        <f>G93/G91</f>
        <v>1.1008474576271186</v>
      </c>
      <c r="I94" s="6" t="s">
        <v>5</v>
      </c>
      <c r="J94" s="12" t="s">
        <v>6</v>
      </c>
      <c r="K94" s="64"/>
      <c r="M94" s="6" t="s">
        <v>5</v>
      </c>
      <c r="N94" s="12" t="s">
        <v>6</v>
      </c>
      <c r="O94" s="8">
        <f>O93/O91</f>
        <v>1.1008474576271186</v>
      </c>
    </row>
    <row r="95" spans="1:15" ht="19.5" customHeight="1">
      <c r="A95" s="13" t="s">
        <v>12</v>
      </c>
      <c r="B95" s="10" t="s">
        <v>4</v>
      </c>
      <c r="C95" s="14">
        <f>C93-C91</f>
        <v>48500</v>
      </c>
      <c r="E95" s="13" t="s">
        <v>12</v>
      </c>
      <c r="F95" s="10" t="s">
        <v>4</v>
      </c>
      <c r="G95" s="14">
        <f>G93-G91</f>
        <v>59500</v>
      </c>
      <c r="I95" s="13" t="s">
        <v>12</v>
      </c>
      <c r="J95" s="10" t="s">
        <v>4</v>
      </c>
      <c r="K95" s="64"/>
      <c r="M95" s="13" t="s">
        <v>12</v>
      </c>
      <c r="N95" s="10" t="s">
        <v>4</v>
      </c>
      <c r="O95" s="14">
        <f>O93-O91</f>
        <v>59500</v>
      </c>
    </row>
    <row r="96" spans="1:15" ht="19.5" customHeight="1" thickBot="1">
      <c r="A96" s="6" t="s">
        <v>5</v>
      </c>
      <c r="B96" s="17" t="s">
        <v>6</v>
      </c>
      <c r="C96" s="16">
        <f>C95/C91</f>
        <v>0.08660714285714285</v>
      </c>
      <c r="E96" s="6" t="s">
        <v>5</v>
      </c>
      <c r="F96" s="17" t="s">
        <v>6</v>
      </c>
      <c r="G96" s="8">
        <f>G95/G91</f>
        <v>0.10084745762711865</v>
      </c>
      <c r="I96" s="6" t="s">
        <v>5</v>
      </c>
      <c r="J96" s="17" t="s">
        <v>6</v>
      </c>
      <c r="K96" s="24"/>
      <c r="M96" s="6" t="s">
        <v>5</v>
      </c>
      <c r="N96" s="17" t="s">
        <v>6</v>
      </c>
      <c r="O96" s="8">
        <f>O95/O91</f>
        <v>0.10084745762711865</v>
      </c>
    </row>
    <row r="97" spans="1:15" ht="19.5" customHeight="1">
      <c r="A97" s="18" t="s">
        <v>16</v>
      </c>
      <c r="B97" s="19"/>
      <c r="C97" s="20" t="s">
        <v>45</v>
      </c>
      <c r="E97" s="18" t="s">
        <v>46</v>
      </c>
      <c r="F97" s="19"/>
      <c r="G97" s="44" t="s">
        <v>47</v>
      </c>
      <c r="I97" s="18" t="s">
        <v>16</v>
      </c>
      <c r="J97" s="19"/>
      <c r="K97" s="62"/>
      <c r="M97" s="18" t="s">
        <v>46</v>
      </c>
      <c r="N97" s="19"/>
      <c r="O97" s="44" t="s">
        <v>47</v>
      </c>
    </row>
    <row r="98" spans="1:15" ht="19.5" customHeight="1">
      <c r="A98" s="21" t="s">
        <v>13</v>
      </c>
      <c r="B98" s="12"/>
      <c r="C98" s="22" t="s">
        <v>48</v>
      </c>
      <c r="E98" s="21" t="s">
        <v>13</v>
      </c>
      <c r="F98" s="12"/>
      <c r="G98" s="45" t="s">
        <v>47</v>
      </c>
      <c r="I98" s="21" t="s">
        <v>13</v>
      </c>
      <c r="J98" s="12"/>
      <c r="K98" s="64"/>
      <c r="M98" s="21" t="s">
        <v>13</v>
      </c>
      <c r="N98" s="12"/>
      <c r="O98" s="45" t="s">
        <v>47</v>
      </c>
    </row>
    <row r="99" spans="1:15" ht="19.5" customHeight="1" thickBot="1">
      <c r="A99" s="23" t="s">
        <v>19</v>
      </c>
      <c r="B99" s="17"/>
      <c r="C99" s="24"/>
      <c r="E99" s="23" t="s">
        <v>19</v>
      </c>
      <c r="F99" s="17"/>
      <c r="G99" s="46" t="s">
        <v>47</v>
      </c>
      <c r="I99" s="23" t="s">
        <v>19</v>
      </c>
      <c r="J99" s="17"/>
      <c r="K99" s="24"/>
      <c r="M99" s="23" t="s">
        <v>19</v>
      </c>
      <c r="N99" s="17"/>
      <c r="O99" s="46" t="s">
        <v>47</v>
      </c>
    </row>
    <row r="100" spans="2:15" ht="19.5" customHeight="1" thickBot="1">
      <c r="B100" s="25"/>
      <c r="C100" s="25"/>
      <c r="F100" s="25"/>
      <c r="G100" s="25"/>
      <c r="J100" s="25"/>
      <c r="K100" s="25"/>
      <c r="N100" s="25"/>
      <c r="O100" s="25"/>
    </row>
    <row r="101" spans="1:15" ht="19.5" customHeight="1">
      <c r="A101" s="18" t="s">
        <v>20</v>
      </c>
      <c r="B101" s="19"/>
      <c r="C101" s="26">
        <f>C102+C103</f>
        <v>176</v>
      </c>
      <c r="E101" s="18" t="s">
        <v>20</v>
      </c>
      <c r="F101" s="19"/>
      <c r="G101" s="26">
        <f>G102+G103+G104</f>
        <v>938</v>
      </c>
      <c r="I101" s="18" t="s">
        <v>20</v>
      </c>
      <c r="J101" s="19"/>
      <c r="K101" s="62"/>
      <c r="M101" s="18" t="s">
        <v>20</v>
      </c>
      <c r="N101" s="19"/>
      <c r="O101" s="26">
        <f>O102+O103+O104</f>
        <v>938</v>
      </c>
    </row>
    <row r="102" spans="1:15" ht="19.5" customHeight="1">
      <c r="A102" s="27" t="s">
        <v>21</v>
      </c>
      <c r="B102" s="12"/>
      <c r="C102" s="28">
        <f>90+72</f>
        <v>162</v>
      </c>
      <c r="E102" s="27" t="s">
        <v>21</v>
      </c>
      <c r="F102" s="12"/>
      <c r="G102" s="28">
        <f>90+72</f>
        <v>162</v>
      </c>
      <c r="I102" s="27" t="s">
        <v>21</v>
      </c>
      <c r="J102" s="12"/>
      <c r="K102" s="64"/>
      <c r="M102" s="27" t="s">
        <v>21</v>
      </c>
      <c r="N102" s="12"/>
      <c r="O102" s="28">
        <f>90+72</f>
        <v>162</v>
      </c>
    </row>
    <row r="103" spans="1:15" ht="19.5" customHeight="1" thickBot="1">
      <c r="A103" s="29" t="s">
        <v>22</v>
      </c>
      <c r="B103" s="17"/>
      <c r="C103" s="30">
        <v>14</v>
      </c>
      <c r="E103" s="27" t="s">
        <v>22</v>
      </c>
      <c r="F103" s="12"/>
      <c r="G103" s="28">
        <v>18</v>
      </c>
      <c r="I103" s="29" t="s">
        <v>22</v>
      </c>
      <c r="J103" s="17"/>
      <c r="K103" s="24"/>
      <c r="M103" s="27" t="s">
        <v>22</v>
      </c>
      <c r="N103" s="12"/>
      <c r="O103" s="28">
        <v>18</v>
      </c>
    </row>
    <row r="104" spans="1:15" ht="19.5" customHeight="1" thickBot="1">
      <c r="A104" s="31"/>
      <c r="B104" s="25"/>
      <c r="C104" s="25"/>
      <c r="E104" s="29" t="s">
        <v>23</v>
      </c>
      <c r="F104" s="17"/>
      <c r="G104" s="30">
        <f>508+250</f>
        <v>758</v>
      </c>
      <c r="I104" s="31"/>
      <c r="J104" s="25"/>
      <c r="K104" s="25"/>
      <c r="M104" s="29" t="s">
        <v>23</v>
      </c>
      <c r="N104" s="17"/>
      <c r="O104" s="30">
        <f>508+250</f>
        <v>758</v>
      </c>
    </row>
    <row r="105" spans="1:11" ht="19.5" customHeight="1" thickBot="1">
      <c r="A105" s="33" t="s">
        <v>24</v>
      </c>
      <c r="B105" s="34" t="s">
        <v>26</v>
      </c>
      <c r="C105" s="1" t="s">
        <v>26</v>
      </c>
      <c r="I105" s="33" t="s">
        <v>24</v>
      </c>
      <c r="J105" s="34" t="s">
        <v>26</v>
      </c>
      <c r="K105" s="65"/>
    </row>
    <row r="106" spans="1:15" ht="19.5" customHeight="1" thickBot="1">
      <c r="A106" s="35" t="s">
        <v>27</v>
      </c>
      <c r="B106" s="48" t="s">
        <v>4</v>
      </c>
      <c r="C106" s="14" t="s">
        <v>26</v>
      </c>
      <c r="E106" s="33" t="s">
        <v>24</v>
      </c>
      <c r="F106" s="34" t="s">
        <v>26</v>
      </c>
      <c r="G106" s="47"/>
      <c r="I106" s="35" t="s">
        <v>27</v>
      </c>
      <c r="J106" s="7" t="s">
        <v>4</v>
      </c>
      <c r="K106" s="66"/>
      <c r="M106" s="33" t="s">
        <v>24</v>
      </c>
      <c r="N106" s="34" t="s">
        <v>26</v>
      </c>
      <c r="O106" s="47"/>
    </row>
    <row r="107" spans="1:15" ht="19.5" customHeight="1">
      <c r="A107" s="35" t="s">
        <v>28</v>
      </c>
      <c r="B107" s="48" t="s">
        <v>4</v>
      </c>
      <c r="C107" s="14" t="s">
        <v>26</v>
      </c>
      <c r="E107" s="35" t="s">
        <v>27</v>
      </c>
      <c r="F107" s="48" t="s">
        <v>4</v>
      </c>
      <c r="G107" s="49"/>
      <c r="I107" s="35" t="s">
        <v>28</v>
      </c>
      <c r="J107" s="7" t="s">
        <v>4</v>
      </c>
      <c r="K107" s="66"/>
      <c r="M107" s="35" t="s">
        <v>27</v>
      </c>
      <c r="N107" s="48" t="s">
        <v>4</v>
      </c>
      <c r="O107" s="49"/>
    </row>
    <row r="108" spans="1:15" ht="19.5" customHeight="1">
      <c r="A108" s="36" t="s">
        <v>29</v>
      </c>
      <c r="B108" s="48" t="s">
        <v>4</v>
      </c>
      <c r="C108" s="14" t="s">
        <v>26</v>
      </c>
      <c r="E108" s="35" t="s">
        <v>28</v>
      </c>
      <c r="F108" s="48" t="s">
        <v>4</v>
      </c>
      <c r="G108" s="50"/>
      <c r="I108" s="36" t="s">
        <v>29</v>
      </c>
      <c r="J108" s="7" t="s">
        <v>4</v>
      </c>
      <c r="K108" s="67"/>
      <c r="M108" s="35" t="s">
        <v>28</v>
      </c>
      <c r="N108" s="48" t="s">
        <v>4</v>
      </c>
      <c r="O108" s="50"/>
    </row>
    <row r="109" spans="1:15" ht="19.5" customHeight="1">
      <c r="A109" s="37" t="s">
        <v>30</v>
      </c>
      <c r="B109" s="48" t="s">
        <v>6</v>
      </c>
      <c r="C109" s="38" t="s">
        <v>26</v>
      </c>
      <c r="E109" s="36" t="s">
        <v>29</v>
      </c>
      <c r="F109" s="48" t="s">
        <v>4</v>
      </c>
      <c r="G109" s="51"/>
      <c r="I109" s="37" t="s">
        <v>30</v>
      </c>
      <c r="J109" s="7" t="s">
        <v>6</v>
      </c>
      <c r="K109" s="67"/>
      <c r="M109" s="36" t="s">
        <v>29</v>
      </c>
      <c r="N109" s="48" t="s">
        <v>4</v>
      </c>
      <c r="O109" s="51"/>
    </row>
    <row r="110" spans="1:15" ht="19.5" customHeight="1">
      <c r="A110" s="35" t="s">
        <v>31</v>
      </c>
      <c r="B110" s="48" t="s">
        <v>32</v>
      </c>
      <c r="C110" s="14" t="s">
        <v>26</v>
      </c>
      <c r="E110" s="37" t="s">
        <v>30</v>
      </c>
      <c r="F110" s="48" t="s">
        <v>6</v>
      </c>
      <c r="G110" s="52"/>
      <c r="I110" s="35" t="s">
        <v>31</v>
      </c>
      <c r="J110" s="7" t="s">
        <v>32</v>
      </c>
      <c r="K110" s="66"/>
      <c r="M110" s="37" t="s">
        <v>30</v>
      </c>
      <c r="N110" s="48" t="s">
        <v>6</v>
      </c>
      <c r="O110" s="52"/>
    </row>
    <row r="111" spans="1:15" ht="19.5" customHeight="1">
      <c r="A111" s="68"/>
      <c r="B111" s="48" t="s">
        <v>6</v>
      </c>
      <c r="C111" s="14" t="s">
        <v>26</v>
      </c>
      <c r="E111" s="35" t="s">
        <v>31</v>
      </c>
      <c r="F111" s="48" t="s">
        <v>32</v>
      </c>
      <c r="G111" s="50"/>
      <c r="I111" s="35" t="s">
        <v>33</v>
      </c>
      <c r="J111" s="7" t="s">
        <v>32</v>
      </c>
      <c r="K111" s="66"/>
      <c r="M111" s="35" t="s">
        <v>31</v>
      </c>
      <c r="N111" s="48" t="s">
        <v>32</v>
      </c>
      <c r="O111" s="50"/>
    </row>
    <row r="112" spans="1:15" ht="19.5" customHeight="1">
      <c r="A112" s="35" t="s">
        <v>33</v>
      </c>
      <c r="B112" s="48" t="s">
        <v>32</v>
      </c>
      <c r="C112" s="39" t="s">
        <v>26</v>
      </c>
      <c r="E112" s="35"/>
      <c r="F112" s="48"/>
      <c r="G112" s="50"/>
      <c r="I112" s="35" t="s">
        <v>34</v>
      </c>
      <c r="J112" s="7" t="s">
        <v>4</v>
      </c>
      <c r="K112" s="66"/>
      <c r="M112" s="35"/>
      <c r="N112" s="48"/>
      <c r="O112" s="50"/>
    </row>
    <row r="113" spans="1:15" ht="19.5" customHeight="1">
      <c r="A113" s="35" t="s">
        <v>34</v>
      </c>
      <c r="B113" s="48" t="s">
        <v>4</v>
      </c>
      <c r="C113" s="14" t="s">
        <v>26</v>
      </c>
      <c r="E113" s="35" t="s">
        <v>33</v>
      </c>
      <c r="F113" s="48" t="s">
        <v>32</v>
      </c>
      <c r="G113" s="53" t="s">
        <v>26</v>
      </c>
      <c r="I113" s="37" t="s">
        <v>35</v>
      </c>
      <c r="J113" s="7"/>
      <c r="K113" s="66"/>
      <c r="M113" s="35" t="s">
        <v>33</v>
      </c>
      <c r="N113" s="48" t="s">
        <v>32</v>
      </c>
      <c r="O113" s="53"/>
    </row>
    <row r="114" spans="1:15" ht="19.5" customHeight="1">
      <c r="A114" s="37" t="s">
        <v>35</v>
      </c>
      <c r="B114" s="48"/>
      <c r="C114" s="39" t="s">
        <v>26</v>
      </c>
      <c r="E114" s="35" t="s">
        <v>34</v>
      </c>
      <c r="F114" s="48" t="s">
        <v>4</v>
      </c>
      <c r="G114" s="54" t="s">
        <v>26</v>
      </c>
      <c r="I114" s="35" t="s">
        <v>36</v>
      </c>
      <c r="J114" s="7" t="s">
        <v>4</v>
      </c>
      <c r="K114" s="66"/>
      <c r="M114" s="35" t="s">
        <v>34</v>
      </c>
      <c r="N114" s="48" t="s">
        <v>4</v>
      </c>
      <c r="O114" s="54"/>
    </row>
    <row r="115" spans="1:15" ht="19.5" customHeight="1">
      <c r="A115" s="35" t="s">
        <v>36</v>
      </c>
      <c r="B115" s="48" t="s">
        <v>4</v>
      </c>
      <c r="C115" s="14" t="s">
        <v>26</v>
      </c>
      <c r="E115" s="37" t="s">
        <v>35</v>
      </c>
      <c r="F115" s="48"/>
      <c r="G115" s="55" t="s">
        <v>26</v>
      </c>
      <c r="I115" s="35" t="s">
        <v>37</v>
      </c>
      <c r="J115" s="7" t="s">
        <v>4</v>
      </c>
      <c r="K115" s="66"/>
      <c r="M115" s="37" t="s">
        <v>35</v>
      </c>
      <c r="N115" s="48"/>
      <c r="O115" s="55"/>
    </row>
    <row r="116" spans="1:15" ht="19.5" customHeight="1">
      <c r="A116" s="35" t="s">
        <v>37</v>
      </c>
      <c r="B116" s="48" t="s">
        <v>4</v>
      </c>
      <c r="C116" s="14" t="s">
        <v>26</v>
      </c>
      <c r="E116" s="35" t="s">
        <v>36</v>
      </c>
      <c r="F116" s="48" t="s">
        <v>4</v>
      </c>
      <c r="G116" s="54" t="s">
        <v>26</v>
      </c>
      <c r="I116" s="37" t="s">
        <v>38</v>
      </c>
      <c r="J116" s="7" t="s">
        <v>6</v>
      </c>
      <c r="K116" s="64"/>
      <c r="M116" s="35" t="s">
        <v>36</v>
      </c>
      <c r="N116" s="48" t="s">
        <v>4</v>
      </c>
      <c r="O116" s="54"/>
    </row>
    <row r="117" spans="1:15" ht="19.5" customHeight="1">
      <c r="A117" s="37" t="s">
        <v>38</v>
      </c>
      <c r="B117" s="48" t="s">
        <v>6</v>
      </c>
      <c r="C117" s="39" t="s">
        <v>26</v>
      </c>
      <c r="E117" s="35" t="s">
        <v>37</v>
      </c>
      <c r="F117" s="48" t="s">
        <v>4</v>
      </c>
      <c r="G117" s="54" t="s">
        <v>26</v>
      </c>
      <c r="I117" s="40" t="s">
        <v>39</v>
      </c>
      <c r="J117" s="41" t="s">
        <v>4</v>
      </c>
      <c r="K117" s="63"/>
      <c r="M117" s="35" t="s">
        <v>37</v>
      </c>
      <c r="N117" s="48" t="s">
        <v>4</v>
      </c>
      <c r="O117" s="54"/>
    </row>
    <row r="118" spans="1:15" ht="19.5" customHeight="1">
      <c r="A118" s="40" t="s">
        <v>39</v>
      </c>
      <c r="B118" s="56" t="s">
        <v>4</v>
      </c>
      <c r="C118" s="14" t="s">
        <v>26</v>
      </c>
      <c r="E118" s="37" t="s">
        <v>38</v>
      </c>
      <c r="F118" s="48" t="s">
        <v>6</v>
      </c>
      <c r="G118" s="55" t="s">
        <v>26</v>
      </c>
      <c r="I118" s="35" t="s">
        <v>40</v>
      </c>
      <c r="J118" s="7" t="s">
        <v>41</v>
      </c>
      <c r="K118" s="64"/>
      <c r="M118" s="37" t="s">
        <v>38</v>
      </c>
      <c r="N118" s="48" t="s">
        <v>6</v>
      </c>
      <c r="O118" s="55"/>
    </row>
    <row r="119" spans="1:15" ht="19.5" customHeight="1" thickBot="1">
      <c r="A119" s="35" t="s">
        <v>40</v>
      </c>
      <c r="B119" s="48" t="s">
        <v>41</v>
      </c>
      <c r="C119" s="14" t="s">
        <v>26</v>
      </c>
      <c r="E119" s="40" t="s">
        <v>39</v>
      </c>
      <c r="F119" s="56" t="s">
        <v>4</v>
      </c>
      <c r="G119" s="54" t="s">
        <v>26</v>
      </c>
      <c r="I119" s="42" t="s">
        <v>42</v>
      </c>
      <c r="J119" s="11" t="s">
        <v>41</v>
      </c>
      <c r="K119" s="24"/>
      <c r="M119" s="40" t="s">
        <v>39</v>
      </c>
      <c r="N119" s="56" t="s">
        <v>4</v>
      </c>
      <c r="O119" s="54"/>
    </row>
    <row r="120" spans="1:15" ht="19.5" customHeight="1" thickBot="1">
      <c r="A120" s="42" t="s">
        <v>42</v>
      </c>
      <c r="B120" s="57" t="s">
        <v>41</v>
      </c>
      <c r="C120" s="43" t="s">
        <v>26</v>
      </c>
      <c r="E120" s="42" t="s">
        <v>40</v>
      </c>
      <c r="F120" s="57" t="s">
        <v>41</v>
      </c>
      <c r="G120" s="58" t="s">
        <v>26</v>
      </c>
      <c r="M120" s="42" t="s">
        <v>40</v>
      </c>
      <c r="N120" s="57" t="s">
        <v>41</v>
      </c>
      <c r="O120" s="58"/>
    </row>
    <row r="121" ht="15.75" thickBot="1">
      <c r="G121" t="s">
        <v>26</v>
      </c>
    </row>
    <row r="122" spans="1:7" ht="34.5" customHeight="1" thickBot="1">
      <c r="A122" s="70" t="s">
        <v>0</v>
      </c>
      <c r="B122" s="71"/>
      <c r="C122" s="1" t="s">
        <v>1</v>
      </c>
      <c r="E122" s="70" t="s">
        <v>0</v>
      </c>
      <c r="F122" s="71"/>
      <c r="G122" s="1" t="s">
        <v>2</v>
      </c>
    </row>
    <row r="123" spans="1:7" ht="19.5" customHeight="1">
      <c r="A123" s="3" t="s">
        <v>3</v>
      </c>
      <c r="B123" s="4" t="s">
        <v>4</v>
      </c>
      <c r="C123" s="5">
        <v>178800</v>
      </c>
      <c r="E123" s="3" t="s">
        <v>3</v>
      </c>
      <c r="F123" s="4" t="s">
        <v>4</v>
      </c>
      <c r="G123" s="5">
        <v>182800</v>
      </c>
    </row>
    <row r="124" spans="1:7" ht="19.5" customHeight="1" thickBot="1">
      <c r="A124" s="6" t="s">
        <v>5</v>
      </c>
      <c r="B124" s="7" t="s">
        <v>6</v>
      </c>
      <c r="C124" s="8">
        <f>C123/C131</f>
        <v>0.4504913076341648</v>
      </c>
      <c r="E124" s="6" t="s">
        <v>5</v>
      </c>
      <c r="F124" s="7" t="s">
        <v>6</v>
      </c>
      <c r="G124" s="8">
        <f>G123/G131</f>
        <v>0.46056941295036535</v>
      </c>
    </row>
    <row r="125" spans="1:7" ht="19.5" customHeight="1">
      <c r="A125" s="9" t="s">
        <v>7</v>
      </c>
      <c r="B125" s="10" t="s">
        <v>4</v>
      </c>
      <c r="C125" s="5">
        <f>C127-C123</f>
        <v>67300</v>
      </c>
      <c r="E125" s="9" t="s">
        <v>7</v>
      </c>
      <c r="F125" s="10" t="s">
        <v>4</v>
      </c>
      <c r="G125" s="5">
        <f>G127-G123</f>
        <v>73500</v>
      </c>
    </row>
    <row r="126" spans="1:7" ht="19.5" customHeight="1" thickBot="1">
      <c r="A126" s="6" t="s">
        <v>5</v>
      </c>
      <c r="B126" s="7" t="s">
        <v>6</v>
      </c>
      <c r="C126" s="8">
        <f>C125/C131</f>
        <v>0.16956412194507434</v>
      </c>
      <c r="E126" s="6" t="s">
        <v>5</v>
      </c>
      <c r="F126" s="7" t="s">
        <v>6</v>
      </c>
      <c r="G126" s="8">
        <f>G125/G131</f>
        <v>0.18518518518518517</v>
      </c>
    </row>
    <row r="127" spans="1:7" ht="19.5" customHeight="1">
      <c r="A127" s="9" t="s">
        <v>8</v>
      </c>
      <c r="B127" s="10" t="s">
        <v>4</v>
      </c>
      <c r="C127" s="5">
        <v>246100</v>
      </c>
      <c r="E127" s="9" t="s">
        <v>8</v>
      </c>
      <c r="F127" s="10" t="s">
        <v>4</v>
      </c>
      <c r="G127" s="5">
        <v>256300</v>
      </c>
    </row>
    <row r="128" spans="1:7" ht="19.5" customHeight="1" thickBot="1">
      <c r="A128" s="6" t="s">
        <v>5</v>
      </c>
      <c r="B128" s="7" t="s">
        <v>6</v>
      </c>
      <c r="C128" s="8">
        <f>C127/C131</f>
        <v>0.6200554295792391</v>
      </c>
      <c r="E128" s="6" t="s">
        <v>5</v>
      </c>
      <c r="F128" s="7" t="s">
        <v>6</v>
      </c>
      <c r="G128" s="8">
        <f>G127/G131</f>
        <v>0.6457545981355505</v>
      </c>
    </row>
    <row r="129" spans="1:7" ht="19.5" customHeight="1">
      <c r="A129" s="9" t="s">
        <v>9</v>
      </c>
      <c r="B129" s="10" t="s">
        <v>4</v>
      </c>
      <c r="C129" s="5">
        <v>173400</v>
      </c>
      <c r="E129" s="9" t="s">
        <v>9</v>
      </c>
      <c r="F129" s="10" t="s">
        <v>4</v>
      </c>
      <c r="G129" s="5">
        <v>173400</v>
      </c>
    </row>
    <row r="130" spans="1:7" ht="19.5" customHeight="1" thickBot="1">
      <c r="A130" s="6" t="s">
        <v>5</v>
      </c>
      <c r="B130" s="7" t="s">
        <v>6</v>
      </c>
      <c r="C130" s="8">
        <f>C129/C131</f>
        <v>0.436885865457294</v>
      </c>
      <c r="E130" s="6" t="s">
        <v>5</v>
      </c>
      <c r="F130" s="7" t="s">
        <v>6</v>
      </c>
      <c r="G130" s="8">
        <f>G129/G131</f>
        <v>0.436885865457294</v>
      </c>
    </row>
    <row r="131" spans="1:7" ht="19.5" customHeight="1">
      <c r="A131" s="9" t="s">
        <v>10</v>
      </c>
      <c r="B131" s="10" t="s">
        <v>4</v>
      </c>
      <c r="C131" s="5">
        <v>396900</v>
      </c>
      <c r="E131" s="9" t="s">
        <v>10</v>
      </c>
      <c r="F131" s="10" t="s">
        <v>4</v>
      </c>
      <c r="G131" s="5">
        <v>396900</v>
      </c>
    </row>
    <row r="132" spans="1:7" ht="19.5" customHeight="1" thickBot="1">
      <c r="A132" s="6" t="s">
        <v>5</v>
      </c>
      <c r="B132" s="11" t="s">
        <v>6</v>
      </c>
      <c r="C132" s="8">
        <f>C131/C131</f>
        <v>1</v>
      </c>
      <c r="E132" s="6" t="s">
        <v>5</v>
      </c>
      <c r="F132" s="11" t="s">
        <v>6</v>
      </c>
      <c r="G132" s="8">
        <f>G131/G131</f>
        <v>1</v>
      </c>
    </row>
    <row r="133" spans="1:7" ht="19.5" customHeight="1">
      <c r="A133" s="3" t="s">
        <v>11</v>
      </c>
      <c r="B133" s="4" t="s">
        <v>4</v>
      </c>
      <c r="C133" s="5">
        <f>C129+C127</f>
        <v>419500</v>
      </c>
      <c r="E133" s="3" t="s">
        <v>11</v>
      </c>
      <c r="F133" s="4" t="s">
        <v>4</v>
      </c>
      <c r="G133" s="5">
        <f>G129+G127</f>
        <v>429700</v>
      </c>
    </row>
    <row r="134" spans="1:7" ht="19.5" customHeight="1">
      <c r="A134" s="6" t="s">
        <v>5</v>
      </c>
      <c r="B134" s="12" t="s">
        <v>6</v>
      </c>
      <c r="C134" s="8">
        <f>C133/C131</f>
        <v>1.0569412950365331</v>
      </c>
      <c r="E134" s="6" t="s">
        <v>5</v>
      </c>
      <c r="F134" s="12" t="s">
        <v>6</v>
      </c>
      <c r="G134" s="8">
        <f>G133/G131</f>
        <v>1.0826404635928446</v>
      </c>
    </row>
    <row r="135" spans="1:7" ht="19.5" customHeight="1">
      <c r="A135" s="13" t="s">
        <v>12</v>
      </c>
      <c r="B135" s="10" t="s">
        <v>4</v>
      </c>
      <c r="C135" s="14">
        <f>C133-C131</f>
        <v>22600</v>
      </c>
      <c r="E135" s="13" t="s">
        <v>12</v>
      </c>
      <c r="F135" s="10" t="s">
        <v>4</v>
      </c>
      <c r="G135" s="14">
        <f>G133-G131</f>
        <v>32800</v>
      </c>
    </row>
    <row r="136" spans="1:7" ht="19.5" customHeight="1" thickBot="1">
      <c r="A136" s="15" t="s">
        <v>5</v>
      </c>
      <c r="B136" s="10" t="s">
        <v>6</v>
      </c>
      <c r="C136" s="16">
        <f>C135/C131</f>
        <v>0.056941295036533134</v>
      </c>
      <c r="E136" s="6" t="s">
        <v>5</v>
      </c>
      <c r="F136" s="17" t="s">
        <v>6</v>
      </c>
      <c r="G136" s="8">
        <f>G135/G131</f>
        <v>0.08264046359284455</v>
      </c>
    </row>
    <row r="137" spans="1:7" ht="19.5" customHeight="1">
      <c r="A137" s="18" t="s">
        <v>13</v>
      </c>
      <c r="B137" s="19"/>
      <c r="C137" s="20" t="s">
        <v>14</v>
      </c>
      <c r="E137" s="18" t="s">
        <v>13</v>
      </c>
      <c r="F137" s="19"/>
      <c r="G137" s="20" t="s">
        <v>15</v>
      </c>
    </row>
    <row r="138" spans="1:7" ht="19.5" customHeight="1">
      <c r="A138" s="21" t="s">
        <v>16</v>
      </c>
      <c r="B138" s="12"/>
      <c r="C138" s="22" t="s">
        <v>17</v>
      </c>
      <c r="E138" s="21" t="s">
        <v>16</v>
      </c>
      <c r="F138" s="12"/>
      <c r="G138" s="22" t="s">
        <v>18</v>
      </c>
    </row>
    <row r="139" spans="1:7" ht="19.5" customHeight="1" thickBot="1">
      <c r="A139" s="23" t="s">
        <v>19</v>
      </c>
      <c r="B139" s="17"/>
      <c r="C139" s="24"/>
      <c r="E139" s="23" t="s">
        <v>19</v>
      </c>
      <c r="F139" s="17"/>
      <c r="G139" s="24"/>
    </row>
    <row r="140" spans="2:7" ht="19.5" customHeight="1" thickBot="1">
      <c r="B140" s="25"/>
      <c r="C140" s="25"/>
      <c r="F140" s="25"/>
      <c r="G140" s="25"/>
    </row>
    <row r="141" spans="1:7" ht="19.5" customHeight="1">
      <c r="A141" s="18" t="s">
        <v>20</v>
      </c>
      <c r="B141" s="19"/>
      <c r="C141" s="26">
        <f>C142+C143</f>
        <v>181</v>
      </c>
      <c r="E141" s="18" t="s">
        <v>20</v>
      </c>
      <c r="F141" s="19"/>
      <c r="G141" s="26">
        <f>G142+G143+G144</f>
        <v>299</v>
      </c>
    </row>
    <row r="142" spans="1:7" ht="19.5" customHeight="1">
      <c r="A142" s="27" t="s">
        <v>21</v>
      </c>
      <c r="B142" s="12"/>
      <c r="C142" s="28">
        <v>157</v>
      </c>
      <c r="E142" s="27" t="s">
        <v>21</v>
      </c>
      <c r="F142" s="12"/>
      <c r="G142" s="28">
        <v>157</v>
      </c>
    </row>
    <row r="143" spans="1:7" ht="19.5" customHeight="1" thickBot="1">
      <c r="A143" s="29" t="s">
        <v>22</v>
      </c>
      <c r="B143" s="17"/>
      <c r="C143" s="30">
        <v>24</v>
      </c>
      <c r="E143" s="27" t="s">
        <v>22</v>
      </c>
      <c r="F143" s="12"/>
      <c r="G143" s="28">
        <v>20</v>
      </c>
    </row>
    <row r="144" spans="1:7" ht="19.5" customHeight="1" thickBot="1">
      <c r="A144" s="31"/>
      <c r="B144" s="25"/>
      <c r="C144" s="25"/>
      <c r="E144" s="32" t="s">
        <v>23</v>
      </c>
      <c r="F144" s="17"/>
      <c r="G144" s="30">
        <v>122</v>
      </c>
    </row>
    <row r="145" spans="1:7" ht="19.5" customHeight="1" thickBot="1">
      <c r="A145" s="33" t="s">
        <v>24</v>
      </c>
      <c r="B145" s="34" t="s">
        <v>50</v>
      </c>
      <c r="C145" s="1" t="s">
        <v>26</v>
      </c>
      <c r="E145" s="33" t="s">
        <v>24</v>
      </c>
      <c r="F145" s="34" t="s">
        <v>50</v>
      </c>
      <c r="G145" s="1" t="s">
        <v>26</v>
      </c>
    </row>
    <row r="146" spans="1:7" ht="19.5" customHeight="1">
      <c r="A146" s="35" t="s">
        <v>27</v>
      </c>
      <c r="B146" s="7" t="s">
        <v>4</v>
      </c>
      <c r="C146" s="14" t="s">
        <v>26</v>
      </c>
      <c r="E146" s="35" t="s">
        <v>27</v>
      </c>
      <c r="F146" s="7" t="s">
        <v>4</v>
      </c>
      <c r="G146" s="14" t="s">
        <v>26</v>
      </c>
    </row>
    <row r="147" spans="1:7" ht="19.5" customHeight="1">
      <c r="A147" s="35" t="s">
        <v>28</v>
      </c>
      <c r="B147" s="7" t="s">
        <v>4</v>
      </c>
      <c r="C147" s="14" t="s">
        <v>26</v>
      </c>
      <c r="E147" s="35" t="s">
        <v>28</v>
      </c>
      <c r="F147" s="7" t="s">
        <v>4</v>
      </c>
      <c r="G147" s="14" t="s">
        <v>26</v>
      </c>
    </row>
    <row r="148" spans="1:7" ht="19.5" customHeight="1">
      <c r="A148" s="36" t="s">
        <v>29</v>
      </c>
      <c r="B148" s="7" t="s">
        <v>4</v>
      </c>
      <c r="C148" s="14" t="s">
        <v>26</v>
      </c>
      <c r="E148" s="36" t="s">
        <v>29</v>
      </c>
      <c r="F148" s="7" t="s">
        <v>4</v>
      </c>
      <c r="G148" s="14" t="s">
        <v>26</v>
      </c>
    </row>
    <row r="149" spans="1:7" ht="19.5" customHeight="1">
      <c r="A149" s="37" t="s">
        <v>30</v>
      </c>
      <c r="B149" s="7" t="s">
        <v>6</v>
      </c>
      <c r="C149" s="38" t="s">
        <v>26</v>
      </c>
      <c r="E149" s="37" t="s">
        <v>30</v>
      </c>
      <c r="F149" s="7" t="s">
        <v>6</v>
      </c>
      <c r="G149" s="38" t="s">
        <v>26</v>
      </c>
    </row>
    <row r="150" spans="1:7" ht="19.5" customHeight="1">
      <c r="A150" s="35" t="s">
        <v>31</v>
      </c>
      <c r="B150" s="7" t="s">
        <v>32</v>
      </c>
      <c r="C150" s="14" t="s">
        <v>26</v>
      </c>
      <c r="E150" s="35" t="s">
        <v>31</v>
      </c>
      <c r="F150" s="7" t="s">
        <v>32</v>
      </c>
      <c r="G150" s="14" t="s">
        <v>26</v>
      </c>
    </row>
    <row r="151" spans="1:7" ht="19.5" customHeight="1">
      <c r="A151" s="35" t="s">
        <v>33</v>
      </c>
      <c r="B151" s="7" t="s">
        <v>32</v>
      </c>
      <c r="C151" s="14" t="s">
        <v>26</v>
      </c>
      <c r="E151" s="35" t="s">
        <v>33</v>
      </c>
      <c r="F151" s="7" t="s">
        <v>32</v>
      </c>
      <c r="G151" s="14" t="s">
        <v>26</v>
      </c>
    </row>
    <row r="152" spans="1:7" ht="19.5" customHeight="1">
      <c r="A152" s="35"/>
      <c r="B152" s="7" t="s">
        <v>6</v>
      </c>
      <c r="C152" s="39" t="s">
        <v>26</v>
      </c>
      <c r="E152" s="35"/>
      <c r="F152" s="7" t="s">
        <v>6</v>
      </c>
      <c r="G152" s="39" t="s">
        <v>26</v>
      </c>
    </row>
    <row r="153" spans="1:7" ht="19.5" customHeight="1">
      <c r="A153" s="35" t="s">
        <v>34</v>
      </c>
      <c r="B153" s="7" t="s">
        <v>4</v>
      </c>
      <c r="C153" s="14" t="s">
        <v>26</v>
      </c>
      <c r="E153" s="35" t="s">
        <v>34</v>
      </c>
      <c r="F153" s="7" t="s">
        <v>4</v>
      </c>
      <c r="G153" s="14" t="s">
        <v>26</v>
      </c>
    </row>
    <row r="154" spans="1:7" ht="19.5" customHeight="1">
      <c r="A154" s="37" t="s">
        <v>35</v>
      </c>
      <c r="B154" s="7"/>
      <c r="C154" s="39" t="s">
        <v>26</v>
      </c>
      <c r="E154" s="37" t="s">
        <v>35</v>
      </c>
      <c r="F154" s="7"/>
      <c r="G154" s="39" t="s">
        <v>26</v>
      </c>
    </row>
    <row r="155" spans="1:7" ht="19.5" customHeight="1">
      <c r="A155" s="35" t="s">
        <v>36</v>
      </c>
      <c r="B155" s="7" t="s">
        <v>4</v>
      </c>
      <c r="C155" s="14" t="s">
        <v>26</v>
      </c>
      <c r="E155" s="35" t="s">
        <v>36</v>
      </c>
      <c r="F155" s="7" t="s">
        <v>4</v>
      </c>
      <c r="G155" s="14" t="s">
        <v>26</v>
      </c>
    </row>
    <row r="156" spans="1:7" ht="19.5" customHeight="1">
      <c r="A156" s="35" t="s">
        <v>37</v>
      </c>
      <c r="B156" s="7" t="s">
        <v>4</v>
      </c>
      <c r="C156" s="14" t="s">
        <v>26</v>
      </c>
      <c r="E156" s="35" t="s">
        <v>37</v>
      </c>
      <c r="F156" s="7" t="s">
        <v>4</v>
      </c>
      <c r="G156" s="14" t="s">
        <v>26</v>
      </c>
    </row>
    <row r="157" spans="1:7" ht="19.5" customHeight="1">
      <c r="A157" s="37" t="s">
        <v>38</v>
      </c>
      <c r="B157" s="7" t="s">
        <v>6</v>
      </c>
      <c r="C157" s="39" t="s">
        <v>26</v>
      </c>
      <c r="E157" s="37" t="s">
        <v>38</v>
      </c>
      <c r="F157" s="7" t="s">
        <v>6</v>
      </c>
      <c r="G157" s="39" t="s">
        <v>26</v>
      </c>
    </row>
    <row r="158" spans="1:7" ht="19.5" customHeight="1">
      <c r="A158" s="40" t="s">
        <v>39</v>
      </c>
      <c r="B158" s="41" t="s">
        <v>4</v>
      </c>
      <c r="C158" s="14" t="s">
        <v>26</v>
      </c>
      <c r="E158" s="40" t="s">
        <v>39</v>
      </c>
      <c r="F158" s="41" t="s">
        <v>4</v>
      </c>
      <c r="G158" s="14" t="s">
        <v>26</v>
      </c>
    </row>
    <row r="159" spans="1:7" ht="19.5" customHeight="1">
      <c r="A159" s="35" t="s">
        <v>40</v>
      </c>
      <c r="B159" s="7" t="s">
        <v>41</v>
      </c>
      <c r="C159" s="14" t="s">
        <v>26</v>
      </c>
      <c r="E159" s="35" t="s">
        <v>40</v>
      </c>
      <c r="F159" s="7" t="s">
        <v>41</v>
      </c>
      <c r="G159" s="14" t="s">
        <v>26</v>
      </c>
    </row>
    <row r="160" spans="1:7" ht="19.5" customHeight="1" thickBot="1">
      <c r="A160" s="42" t="s">
        <v>42</v>
      </c>
      <c r="B160" s="11" t="s">
        <v>41</v>
      </c>
      <c r="C160" s="43" t="s">
        <v>26</v>
      </c>
      <c r="E160" s="42" t="s">
        <v>42</v>
      </c>
      <c r="F160" s="11" t="s">
        <v>41</v>
      </c>
      <c r="G160" s="43" t="s">
        <v>26</v>
      </c>
    </row>
    <row r="162" ht="15.75" thickBot="1"/>
    <row r="163" spans="1:7" ht="15.75" thickBot="1">
      <c r="A163" s="70" t="s">
        <v>0</v>
      </c>
      <c r="B163" s="71"/>
      <c r="C163" s="1" t="s">
        <v>51</v>
      </c>
      <c r="E163" s="70" t="s">
        <v>0</v>
      </c>
      <c r="F163" s="71"/>
      <c r="G163" s="1" t="s">
        <v>52</v>
      </c>
    </row>
    <row r="164" spans="1:7" ht="15">
      <c r="A164" s="3" t="s">
        <v>3</v>
      </c>
      <c r="B164" s="4" t="s">
        <v>4</v>
      </c>
      <c r="C164" s="5">
        <v>41430</v>
      </c>
      <c r="E164" s="3" t="s">
        <v>3</v>
      </c>
      <c r="F164" s="4" t="s">
        <v>4</v>
      </c>
      <c r="G164" s="5">
        <v>41244</v>
      </c>
    </row>
    <row r="165" spans="1:7" ht="15.75" thickBot="1">
      <c r="A165" s="6" t="s">
        <v>5</v>
      </c>
      <c r="B165" s="7" t="s">
        <v>6</v>
      </c>
      <c r="C165" s="8">
        <f>C164/C172</f>
        <v>0.524164979757085</v>
      </c>
      <c r="E165" s="6" t="s">
        <v>5</v>
      </c>
      <c r="F165" s="7" t="s">
        <v>6</v>
      </c>
      <c r="G165" s="8">
        <f>G164/G172</f>
        <v>0.5462781456953643</v>
      </c>
    </row>
    <row r="166" spans="1:7" ht="15">
      <c r="A166" s="9" t="s">
        <v>7</v>
      </c>
      <c r="B166" s="10" t="s">
        <v>4</v>
      </c>
      <c r="C166" s="5">
        <f>C168-C164</f>
        <v>21320</v>
      </c>
      <c r="E166" s="9" t="s">
        <v>7</v>
      </c>
      <c r="F166" s="10" t="s">
        <v>4</v>
      </c>
      <c r="G166" s="5">
        <f>G168-G164</f>
        <v>19256</v>
      </c>
    </row>
    <row r="167" spans="1:7" ht="15.75" thickBot="1">
      <c r="A167" s="6" t="s">
        <v>5</v>
      </c>
      <c r="B167" s="7" t="s">
        <v>6</v>
      </c>
      <c r="C167" s="8">
        <v>0.2</v>
      </c>
      <c r="E167" s="6" t="s">
        <v>5</v>
      </c>
      <c r="F167" s="7" t="s">
        <v>6</v>
      </c>
      <c r="G167" s="8">
        <f>G166/G172</f>
        <v>0.25504635761589406</v>
      </c>
    </row>
    <row r="168" spans="1:7" ht="15">
      <c r="A168" s="9" t="s">
        <v>8</v>
      </c>
      <c r="B168" s="10" t="s">
        <v>4</v>
      </c>
      <c r="C168" s="5">
        <v>62750</v>
      </c>
      <c r="E168" s="9" t="s">
        <v>8</v>
      </c>
      <c r="F168" s="10" t="s">
        <v>4</v>
      </c>
      <c r="G168" s="5">
        <v>60500</v>
      </c>
    </row>
    <row r="169" spans="1:7" ht="15.75" thickBot="1">
      <c r="A169" s="6" t="s">
        <v>5</v>
      </c>
      <c r="B169" s="7" t="s">
        <v>6</v>
      </c>
      <c r="C169" s="8">
        <f>C168/C172</f>
        <v>0.7939018218623481</v>
      </c>
      <c r="E169" s="6" t="s">
        <v>5</v>
      </c>
      <c r="F169" s="7" t="s">
        <v>6</v>
      </c>
      <c r="G169" s="8">
        <f>G168/G172</f>
        <v>0.8013245033112583</v>
      </c>
    </row>
    <row r="170" spans="1:7" ht="15">
      <c r="A170" s="9" t="s">
        <v>9</v>
      </c>
      <c r="B170" s="10" t="s">
        <v>4</v>
      </c>
      <c r="C170" s="5">
        <v>20910</v>
      </c>
      <c r="E170" s="9" t="s">
        <v>9</v>
      </c>
      <c r="F170" s="10" t="s">
        <v>4</v>
      </c>
      <c r="G170" s="5">
        <v>23282</v>
      </c>
    </row>
    <row r="171" spans="1:7" ht="15.75" thickBot="1">
      <c r="A171" s="6" t="s">
        <v>5</v>
      </c>
      <c r="B171" s="7" t="s">
        <v>6</v>
      </c>
      <c r="C171" s="8">
        <f>C170/C172</f>
        <v>0.2645495951417004</v>
      </c>
      <c r="E171" s="6" t="s">
        <v>5</v>
      </c>
      <c r="F171" s="7" t="s">
        <v>6</v>
      </c>
      <c r="G171" s="8">
        <f>G170/G172</f>
        <v>0.3083708609271523</v>
      </c>
    </row>
    <row r="172" spans="1:7" ht="15">
      <c r="A172" s="9" t="s">
        <v>10</v>
      </c>
      <c r="B172" s="10" t="s">
        <v>4</v>
      </c>
      <c r="C172" s="5">
        <v>79040</v>
      </c>
      <c r="E172" s="9" t="s">
        <v>10</v>
      </c>
      <c r="F172" s="10" t="s">
        <v>4</v>
      </c>
      <c r="G172" s="5">
        <v>75500</v>
      </c>
    </row>
    <row r="173" spans="1:7" ht="15.75" thickBot="1">
      <c r="A173" s="6" t="s">
        <v>5</v>
      </c>
      <c r="B173" s="11" t="s">
        <v>6</v>
      </c>
      <c r="C173" s="8">
        <f>C172/C172</f>
        <v>1</v>
      </c>
      <c r="E173" s="6" t="s">
        <v>5</v>
      </c>
      <c r="F173" s="11" t="s">
        <v>6</v>
      </c>
      <c r="G173" s="8">
        <f>G172/G172</f>
        <v>1</v>
      </c>
    </row>
    <row r="174" spans="1:7" ht="15">
      <c r="A174" s="3" t="s">
        <v>11</v>
      </c>
      <c r="B174" s="4" t="s">
        <v>4</v>
      </c>
      <c r="C174" s="5">
        <f>C170+C168</f>
        <v>83660</v>
      </c>
      <c r="E174" s="3" t="s">
        <v>11</v>
      </c>
      <c r="F174" s="4" t="s">
        <v>4</v>
      </c>
      <c r="G174" s="5">
        <f>G170+G168</f>
        <v>83782</v>
      </c>
    </row>
    <row r="175" spans="1:7" ht="15">
      <c r="A175" s="6" t="s">
        <v>5</v>
      </c>
      <c r="B175" s="12" t="s">
        <v>6</v>
      </c>
      <c r="C175" s="8">
        <f>C174/C172</f>
        <v>1.0584514170040487</v>
      </c>
      <c r="E175" s="6" t="s">
        <v>5</v>
      </c>
      <c r="F175" s="12" t="s">
        <v>6</v>
      </c>
      <c r="G175" s="8">
        <f>G174/G172</f>
        <v>1.1096953642384106</v>
      </c>
    </row>
    <row r="176" spans="1:7" ht="15">
      <c r="A176" s="13" t="s">
        <v>12</v>
      </c>
      <c r="B176" s="10" t="s">
        <v>4</v>
      </c>
      <c r="C176" s="14">
        <f>C174-C172</f>
        <v>4620</v>
      </c>
      <c r="E176" s="13" t="s">
        <v>12</v>
      </c>
      <c r="F176" s="10" t="s">
        <v>4</v>
      </c>
      <c r="G176" s="14">
        <f>G174-G172</f>
        <v>8282</v>
      </c>
    </row>
    <row r="177" spans="1:7" ht="15.75" thickBot="1">
      <c r="A177" s="15" t="s">
        <v>5</v>
      </c>
      <c r="B177" s="10" t="s">
        <v>6</v>
      </c>
      <c r="C177" s="16">
        <f>C176/C172</f>
        <v>0.058451417004048586</v>
      </c>
      <c r="E177" s="15" t="s">
        <v>5</v>
      </c>
      <c r="F177" s="10" t="s">
        <v>6</v>
      </c>
      <c r="G177" s="16">
        <f>G176/G172</f>
        <v>0.1096953642384106</v>
      </c>
    </row>
    <row r="178" spans="1:7" ht="15">
      <c r="A178" s="18" t="s">
        <v>13</v>
      </c>
      <c r="B178" s="19"/>
      <c r="C178" s="20">
        <v>160</v>
      </c>
      <c r="E178" s="18" t="s">
        <v>13</v>
      </c>
      <c r="F178" s="19"/>
      <c r="G178" s="20">
        <v>180</v>
      </c>
    </row>
    <row r="179" spans="1:7" ht="15">
      <c r="A179" s="21" t="s">
        <v>16</v>
      </c>
      <c r="B179" s="12"/>
      <c r="C179" s="22">
        <v>184</v>
      </c>
      <c r="E179" s="21" t="s">
        <v>16</v>
      </c>
      <c r="F179" s="12"/>
      <c r="G179" s="22">
        <v>180</v>
      </c>
    </row>
    <row r="180" spans="1:7" ht="15.75" thickBot="1">
      <c r="A180" s="23" t="s">
        <v>19</v>
      </c>
      <c r="B180" s="17"/>
      <c r="C180" s="24"/>
      <c r="E180" s="23" t="s">
        <v>19</v>
      </c>
      <c r="F180" s="17"/>
      <c r="G180" s="24"/>
    </row>
    <row r="181" spans="2:7" ht="15.75" thickBot="1">
      <c r="B181" s="25"/>
      <c r="C181" s="25"/>
      <c r="F181" s="25"/>
      <c r="G181" s="25"/>
    </row>
    <row r="182" spans="1:7" ht="15">
      <c r="A182" s="18" t="s">
        <v>20</v>
      </c>
      <c r="B182" s="19"/>
      <c r="C182" s="26">
        <v>45</v>
      </c>
      <c r="E182" s="18" t="s">
        <v>20</v>
      </c>
      <c r="F182" s="19"/>
      <c r="G182" s="26">
        <v>37.4</v>
      </c>
    </row>
    <row r="183" spans="1:7" ht="15">
      <c r="A183" s="27" t="s">
        <v>21</v>
      </c>
      <c r="B183" s="12"/>
      <c r="C183" s="28" t="s">
        <v>26</v>
      </c>
      <c r="E183" s="27" t="s">
        <v>21</v>
      </c>
      <c r="F183" s="12"/>
      <c r="G183" s="28" t="s">
        <v>26</v>
      </c>
    </row>
    <row r="184" spans="1:7" ht="15.75" thickBot="1">
      <c r="A184" s="29" t="s">
        <v>22</v>
      </c>
      <c r="B184" s="17"/>
      <c r="C184" s="30" t="s">
        <v>26</v>
      </c>
      <c r="E184" s="29" t="s">
        <v>22</v>
      </c>
      <c r="F184" s="17"/>
      <c r="G184" s="30" t="s">
        <v>26</v>
      </c>
    </row>
    <row r="185" spans="1:7" ht="15.75" thickBot="1">
      <c r="A185" s="31"/>
      <c r="B185" s="25"/>
      <c r="C185" s="25"/>
      <c r="E185" s="31"/>
      <c r="F185" s="25"/>
      <c r="G185" s="25"/>
    </row>
    <row r="186" spans="1:7" ht="15.75" thickBot="1">
      <c r="A186" s="33" t="s">
        <v>24</v>
      </c>
      <c r="B186" s="34" t="s">
        <v>25</v>
      </c>
      <c r="C186" s="1" t="s">
        <v>26</v>
      </c>
      <c r="E186" s="33" t="s">
        <v>24</v>
      </c>
      <c r="F186" s="34" t="s">
        <v>25</v>
      </c>
      <c r="G186" s="1" t="s">
        <v>26</v>
      </c>
    </row>
    <row r="187" spans="1:7" ht="15">
      <c r="A187" s="35" t="s">
        <v>27</v>
      </c>
      <c r="B187" s="7" t="s">
        <v>4</v>
      </c>
      <c r="C187" s="14" t="s">
        <v>26</v>
      </c>
      <c r="E187" s="35" t="s">
        <v>27</v>
      </c>
      <c r="F187" s="7" t="s">
        <v>4</v>
      </c>
      <c r="G187" s="14" t="s">
        <v>26</v>
      </c>
    </row>
    <row r="188" spans="1:7" ht="15">
      <c r="A188" s="35" t="s">
        <v>28</v>
      </c>
      <c r="B188" s="7" t="s">
        <v>4</v>
      </c>
      <c r="C188" s="14" t="s">
        <v>26</v>
      </c>
      <c r="E188" s="35" t="s">
        <v>28</v>
      </c>
      <c r="F188" s="7" t="s">
        <v>4</v>
      </c>
      <c r="G188" s="14" t="s">
        <v>26</v>
      </c>
    </row>
    <row r="189" spans="1:7" ht="15">
      <c r="A189" s="36" t="s">
        <v>29</v>
      </c>
      <c r="B189" s="7" t="s">
        <v>4</v>
      </c>
      <c r="C189" s="14" t="s">
        <v>26</v>
      </c>
      <c r="E189" s="36" t="s">
        <v>29</v>
      </c>
      <c r="F189" s="7" t="s">
        <v>4</v>
      </c>
      <c r="G189" s="14" t="s">
        <v>26</v>
      </c>
    </row>
    <row r="190" spans="1:7" ht="15">
      <c r="A190" s="37" t="s">
        <v>30</v>
      </c>
      <c r="B190" s="7" t="s">
        <v>6</v>
      </c>
      <c r="C190" s="38" t="s">
        <v>26</v>
      </c>
      <c r="E190" s="37" t="s">
        <v>30</v>
      </c>
      <c r="F190" s="7" t="s">
        <v>6</v>
      </c>
      <c r="G190" s="38" t="s">
        <v>26</v>
      </c>
    </row>
    <row r="191" spans="1:7" ht="15">
      <c r="A191" s="35" t="s">
        <v>31</v>
      </c>
      <c r="B191" s="7" t="s">
        <v>32</v>
      </c>
      <c r="C191" s="14" t="s">
        <v>26</v>
      </c>
      <c r="E191" s="35" t="s">
        <v>31</v>
      </c>
      <c r="F191" s="7" t="s">
        <v>32</v>
      </c>
      <c r="G191" s="14" t="s">
        <v>26</v>
      </c>
    </row>
    <row r="192" spans="1:7" ht="15">
      <c r="A192" s="35" t="s">
        <v>33</v>
      </c>
      <c r="B192" s="7" t="s">
        <v>32</v>
      </c>
      <c r="C192" s="14" t="s">
        <v>26</v>
      </c>
      <c r="E192" s="35" t="s">
        <v>33</v>
      </c>
      <c r="F192" s="7" t="s">
        <v>32</v>
      </c>
      <c r="G192" s="14" t="s">
        <v>26</v>
      </c>
    </row>
    <row r="193" spans="1:7" ht="15">
      <c r="A193" s="35"/>
      <c r="B193" s="7" t="s">
        <v>6</v>
      </c>
      <c r="C193" s="39" t="s">
        <v>26</v>
      </c>
      <c r="E193" s="35"/>
      <c r="F193" s="7" t="s">
        <v>6</v>
      </c>
      <c r="G193" s="39" t="s">
        <v>26</v>
      </c>
    </row>
    <row r="194" spans="1:7" ht="15">
      <c r="A194" s="35" t="s">
        <v>34</v>
      </c>
      <c r="B194" s="7" t="s">
        <v>4</v>
      </c>
      <c r="C194" s="14" t="s">
        <v>26</v>
      </c>
      <c r="E194" s="35" t="s">
        <v>34</v>
      </c>
      <c r="F194" s="7" t="s">
        <v>4</v>
      </c>
      <c r="G194" s="14" t="s">
        <v>26</v>
      </c>
    </row>
    <row r="195" spans="1:7" ht="15">
      <c r="A195" s="37" t="s">
        <v>35</v>
      </c>
      <c r="B195" s="7"/>
      <c r="C195" s="39" t="s">
        <v>26</v>
      </c>
      <c r="E195" s="37" t="s">
        <v>35</v>
      </c>
      <c r="F195" s="7"/>
      <c r="G195" s="39" t="s">
        <v>26</v>
      </c>
    </row>
    <row r="196" spans="1:7" ht="15">
      <c r="A196" s="35" t="s">
        <v>36</v>
      </c>
      <c r="B196" s="7" t="s">
        <v>4</v>
      </c>
      <c r="C196" s="14" t="s">
        <v>26</v>
      </c>
      <c r="E196" s="35" t="s">
        <v>36</v>
      </c>
      <c r="F196" s="7" t="s">
        <v>4</v>
      </c>
      <c r="G196" s="14" t="s">
        <v>26</v>
      </c>
    </row>
    <row r="197" spans="1:7" ht="15">
      <c r="A197" s="35" t="s">
        <v>37</v>
      </c>
      <c r="B197" s="7" t="s">
        <v>4</v>
      </c>
      <c r="C197" s="14" t="s">
        <v>26</v>
      </c>
      <c r="E197" s="35" t="s">
        <v>37</v>
      </c>
      <c r="F197" s="7" t="s">
        <v>4</v>
      </c>
      <c r="G197" s="14" t="s">
        <v>26</v>
      </c>
    </row>
    <row r="198" spans="1:7" ht="15">
      <c r="A198" s="37" t="s">
        <v>38</v>
      </c>
      <c r="B198" s="7" t="s">
        <v>6</v>
      </c>
      <c r="C198" s="39" t="s">
        <v>26</v>
      </c>
      <c r="E198" s="37" t="s">
        <v>38</v>
      </c>
      <c r="F198" s="7" t="s">
        <v>6</v>
      </c>
      <c r="G198" s="39" t="s">
        <v>26</v>
      </c>
    </row>
    <row r="199" spans="1:7" ht="15">
      <c r="A199" s="40" t="s">
        <v>39</v>
      </c>
      <c r="B199" s="41" t="s">
        <v>4</v>
      </c>
      <c r="C199" s="14" t="s">
        <v>26</v>
      </c>
      <c r="E199" s="40" t="s">
        <v>39</v>
      </c>
      <c r="F199" s="41" t="s">
        <v>4</v>
      </c>
      <c r="G199" s="14" t="s">
        <v>26</v>
      </c>
    </row>
    <row r="200" spans="1:7" ht="15">
      <c r="A200" s="35" t="s">
        <v>40</v>
      </c>
      <c r="B200" s="7" t="s">
        <v>41</v>
      </c>
      <c r="C200" s="14" t="s">
        <v>26</v>
      </c>
      <c r="E200" s="35" t="s">
        <v>40</v>
      </c>
      <c r="F200" s="7" t="s">
        <v>41</v>
      </c>
      <c r="G200" s="14" t="s">
        <v>26</v>
      </c>
    </row>
    <row r="201" spans="1:7" ht="15.75" thickBot="1">
      <c r="A201" s="42" t="s">
        <v>42</v>
      </c>
      <c r="B201" s="11" t="s">
        <v>41</v>
      </c>
      <c r="C201" s="43" t="s">
        <v>26</v>
      </c>
      <c r="E201" s="42" t="s">
        <v>42</v>
      </c>
      <c r="F201" s="11" t="s">
        <v>41</v>
      </c>
      <c r="G201" s="43" t="s">
        <v>26</v>
      </c>
    </row>
    <row r="203" ht="15.75" thickBot="1"/>
    <row r="204" spans="1:7" ht="15.75" thickBot="1">
      <c r="A204" s="70" t="s">
        <v>0</v>
      </c>
      <c r="B204" s="71"/>
      <c r="C204" s="1" t="s">
        <v>53</v>
      </c>
      <c r="E204" s="70" t="s">
        <v>0</v>
      </c>
      <c r="F204" s="71"/>
      <c r="G204" s="1" t="s">
        <v>54</v>
      </c>
    </row>
    <row r="205" spans="1:7" ht="15">
      <c r="A205" s="3" t="s">
        <v>3</v>
      </c>
      <c r="B205" s="4" t="s">
        <v>4</v>
      </c>
      <c r="C205" s="5">
        <v>138100</v>
      </c>
      <c r="E205" s="3" t="s">
        <v>3</v>
      </c>
      <c r="F205" s="4" t="s">
        <v>4</v>
      </c>
      <c r="G205" s="5">
        <v>129646</v>
      </c>
    </row>
    <row r="206" spans="1:7" ht="15.75" thickBot="1">
      <c r="A206" s="6" t="s">
        <v>5</v>
      </c>
      <c r="B206" s="7" t="s">
        <v>6</v>
      </c>
      <c r="C206" s="8">
        <f>C205/C213</f>
        <v>0.4813523875914953</v>
      </c>
      <c r="E206" s="6" t="s">
        <v>5</v>
      </c>
      <c r="F206" s="7" t="s">
        <v>6</v>
      </c>
      <c r="G206" s="8">
        <f>G205/G213</f>
        <v>0.5564206008583691</v>
      </c>
    </row>
    <row r="207" spans="1:7" ht="15">
      <c r="A207" s="9" t="s">
        <v>7</v>
      </c>
      <c r="B207" s="10" t="s">
        <v>4</v>
      </c>
      <c r="C207" s="5">
        <f>C209-C205</f>
        <v>56900</v>
      </c>
      <c r="E207" s="9" t="s">
        <v>7</v>
      </c>
      <c r="F207" s="10" t="s">
        <v>4</v>
      </c>
      <c r="G207" s="5">
        <f>G209-G205</f>
        <v>45354</v>
      </c>
    </row>
    <row r="208" spans="1:7" ht="15.75" thickBot="1">
      <c r="A208" s="6" t="s">
        <v>5</v>
      </c>
      <c r="B208" s="7" t="s">
        <v>6</v>
      </c>
      <c r="C208" s="8">
        <v>0.2</v>
      </c>
      <c r="E208" s="6" t="s">
        <v>5</v>
      </c>
      <c r="F208" s="7" t="s">
        <v>6</v>
      </c>
      <c r="G208" s="8">
        <f>G207/G213</f>
        <v>0.19465236051502147</v>
      </c>
    </row>
    <row r="209" spans="1:7" ht="15">
      <c r="A209" s="9" t="s">
        <v>8</v>
      </c>
      <c r="B209" s="10" t="s">
        <v>4</v>
      </c>
      <c r="C209" s="5">
        <v>195000</v>
      </c>
      <c r="E209" s="9" t="s">
        <v>8</v>
      </c>
      <c r="F209" s="10" t="s">
        <v>4</v>
      </c>
      <c r="G209" s="5">
        <v>175000</v>
      </c>
    </row>
    <row r="210" spans="1:7" ht="15.75" thickBot="1">
      <c r="A210" s="6" t="s">
        <v>5</v>
      </c>
      <c r="B210" s="7" t="s">
        <v>6</v>
      </c>
      <c r="C210" s="8">
        <f>C209/C213</f>
        <v>0.6796793307772743</v>
      </c>
      <c r="E210" s="6" t="s">
        <v>5</v>
      </c>
      <c r="F210" s="7" t="s">
        <v>6</v>
      </c>
      <c r="G210" s="8">
        <f>G209/G213</f>
        <v>0.7510729613733905</v>
      </c>
    </row>
    <row r="211" spans="1:7" ht="15">
      <c r="A211" s="9" t="s">
        <v>9</v>
      </c>
      <c r="B211" s="10" t="s">
        <v>4</v>
      </c>
      <c r="C211" s="5">
        <v>137460</v>
      </c>
      <c r="E211" s="9" t="s">
        <v>9</v>
      </c>
      <c r="F211" s="10" t="s">
        <v>4</v>
      </c>
      <c r="G211" s="5">
        <v>77329</v>
      </c>
    </row>
    <row r="212" spans="1:7" ht="15.75" thickBot="1">
      <c r="A212" s="6" t="s">
        <v>5</v>
      </c>
      <c r="B212" s="7" t="s">
        <v>6</v>
      </c>
      <c r="C212" s="8">
        <f>C211/C213</f>
        <v>0.47912164517253397</v>
      </c>
      <c r="E212" s="6" t="s">
        <v>5</v>
      </c>
      <c r="F212" s="7" t="s">
        <v>6</v>
      </c>
      <c r="G212" s="8">
        <f>G211/G213</f>
        <v>0.33188412017167385</v>
      </c>
    </row>
    <row r="213" spans="1:7" ht="15">
      <c r="A213" s="9" t="s">
        <v>10</v>
      </c>
      <c r="B213" s="10" t="s">
        <v>4</v>
      </c>
      <c r="C213" s="5">
        <v>286900</v>
      </c>
      <c r="E213" s="9" t="s">
        <v>10</v>
      </c>
      <c r="F213" s="10" t="s">
        <v>4</v>
      </c>
      <c r="G213" s="5">
        <v>233000</v>
      </c>
    </row>
    <row r="214" spans="1:7" ht="15.75" thickBot="1">
      <c r="A214" s="6" t="s">
        <v>5</v>
      </c>
      <c r="B214" s="11" t="s">
        <v>6</v>
      </c>
      <c r="C214" s="8">
        <f>C213/C213</f>
        <v>1</v>
      </c>
      <c r="E214" s="6" t="s">
        <v>5</v>
      </c>
      <c r="F214" s="11" t="s">
        <v>6</v>
      </c>
      <c r="G214" s="8">
        <f>G213/G213</f>
        <v>1</v>
      </c>
    </row>
    <row r="215" spans="1:7" ht="15">
      <c r="A215" s="3" t="s">
        <v>11</v>
      </c>
      <c r="B215" s="4" t="s">
        <v>4</v>
      </c>
      <c r="C215" s="5">
        <f>C211+C209</f>
        <v>332460</v>
      </c>
      <c r="E215" s="3" t="s">
        <v>11</v>
      </c>
      <c r="F215" s="4" t="s">
        <v>4</v>
      </c>
      <c r="G215" s="5">
        <f>G211+G209</f>
        <v>252329</v>
      </c>
    </row>
    <row r="216" spans="1:7" ht="15">
      <c r="A216" s="6" t="s">
        <v>5</v>
      </c>
      <c r="B216" s="12" t="s">
        <v>6</v>
      </c>
      <c r="C216" s="8">
        <f>C215/C213</f>
        <v>1.1588009759498084</v>
      </c>
      <c r="E216" s="6" t="s">
        <v>5</v>
      </c>
      <c r="F216" s="12" t="s">
        <v>6</v>
      </c>
      <c r="G216" s="8">
        <f>G215/G213</f>
        <v>1.0829570815450644</v>
      </c>
    </row>
    <row r="217" spans="1:7" ht="15">
      <c r="A217" s="13" t="s">
        <v>12</v>
      </c>
      <c r="B217" s="10" t="s">
        <v>4</v>
      </c>
      <c r="C217" s="14">
        <f>C215-C213</f>
        <v>45560</v>
      </c>
      <c r="E217" s="13" t="s">
        <v>12</v>
      </c>
      <c r="F217" s="10" t="s">
        <v>4</v>
      </c>
      <c r="G217" s="14">
        <f>G215-G213</f>
        <v>19329</v>
      </c>
    </row>
    <row r="218" spans="1:7" ht="15.75" thickBot="1">
      <c r="A218" s="15" t="s">
        <v>5</v>
      </c>
      <c r="B218" s="10" t="s">
        <v>6</v>
      </c>
      <c r="C218" s="16">
        <f>C217/C213</f>
        <v>0.1588009759498083</v>
      </c>
      <c r="E218" s="15" t="s">
        <v>5</v>
      </c>
      <c r="F218" s="10" t="s">
        <v>6</v>
      </c>
      <c r="G218" s="16">
        <f>G217/G213</f>
        <v>0.08295708154506438</v>
      </c>
    </row>
    <row r="219" spans="1:7" ht="15">
      <c r="A219" s="18" t="s">
        <v>13</v>
      </c>
      <c r="B219" s="19"/>
      <c r="C219" s="20" t="s">
        <v>55</v>
      </c>
      <c r="E219" s="18" t="s">
        <v>13</v>
      </c>
      <c r="F219" s="19"/>
      <c r="G219" s="20" t="s">
        <v>56</v>
      </c>
    </row>
    <row r="220" spans="1:7" ht="15">
      <c r="A220" s="21" t="s">
        <v>16</v>
      </c>
      <c r="B220" s="12"/>
      <c r="C220" s="22" t="s">
        <v>57</v>
      </c>
      <c r="E220" s="21" t="s">
        <v>16</v>
      </c>
      <c r="F220" s="12"/>
      <c r="G220" s="22" t="s">
        <v>57</v>
      </c>
    </row>
    <row r="221" spans="1:7" ht="15.75" thickBot="1">
      <c r="A221" s="23" t="s">
        <v>19</v>
      </c>
      <c r="B221" s="17"/>
      <c r="C221" s="24"/>
      <c r="E221" s="23" t="s">
        <v>19</v>
      </c>
      <c r="F221" s="17"/>
      <c r="G221" s="24"/>
    </row>
    <row r="222" spans="2:7" ht="15.75" thickBot="1">
      <c r="B222" s="25"/>
      <c r="C222" s="25"/>
      <c r="F222" s="25"/>
      <c r="G222" s="25"/>
    </row>
    <row r="223" spans="1:7" ht="15">
      <c r="A223" s="18" t="s">
        <v>20</v>
      </c>
      <c r="B223" s="19"/>
      <c r="C223" s="26">
        <f>C224+C225</f>
        <v>166</v>
      </c>
      <c r="E223" s="18" t="s">
        <v>20</v>
      </c>
      <c r="F223" s="19"/>
      <c r="G223" s="26">
        <f>G224+G225</f>
        <v>162.79999999999998</v>
      </c>
    </row>
    <row r="224" spans="1:7" ht="15">
      <c r="A224" s="27" t="s">
        <v>21</v>
      </c>
      <c r="B224" s="12"/>
      <c r="C224" s="28">
        <v>149</v>
      </c>
      <c r="E224" s="27" t="s">
        <v>21</v>
      </c>
      <c r="F224" s="12"/>
      <c r="G224" s="28">
        <v>143.1</v>
      </c>
    </row>
    <row r="225" spans="1:7" ht="15.75" thickBot="1">
      <c r="A225" s="29" t="s">
        <v>22</v>
      </c>
      <c r="B225" s="17"/>
      <c r="C225" s="30">
        <v>17</v>
      </c>
      <c r="E225" s="29" t="s">
        <v>22</v>
      </c>
      <c r="F225" s="17"/>
      <c r="G225" s="30">
        <v>19.7</v>
      </c>
    </row>
    <row r="226" spans="1:7" ht="15.75" thickBot="1">
      <c r="A226" s="31"/>
      <c r="B226" s="25"/>
      <c r="C226" s="25"/>
      <c r="E226" s="31"/>
      <c r="F226" s="25"/>
      <c r="G226" s="25"/>
    </row>
    <row r="227" spans="1:7" ht="15.75" thickBot="1">
      <c r="A227" s="33" t="s">
        <v>24</v>
      </c>
      <c r="B227" s="34" t="s">
        <v>25</v>
      </c>
      <c r="C227" s="1" t="s">
        <v>26</v>
      </c>
      <c r="E227" s="33" t="s">
        <v>24</v>
      </c>
      <c r="F227" s="34" t="s">
        <v>25</v>
      </c>
      <c r="G227" s="1" t="s">
        <v>26</v>
      </c>
    </row>
    <row r="228" spans="1:7" ht="15">
      <c r="A228" s="35" t="s">
        <v>27</v>
      </c>
      <c r="B228" s="7" t="s">
        <v>4</v>
      </c>
      <c r="C228" s="14" t="s">
        <v>26</v>
      </c>
      <c r="E228" s="35" t="s">
        <v>27</v>
      </c>
      <c r="F228" s="7" t="s">
        <v>4</v>
      </c>
      <c r="G228" s="14" t="s">
        <v>26</v>
      </c>
    </row>
    <row r="229" spans="1:7" ht="15">
      <c r="A229" s="35" t="s">
        <v>28</v>
      </c>
      <c r="B229" s="7" t="s">
        <v>4</v>
      </c>
      <c r="C229" s="14" t="s">
        <v>26</v>
      </c>
      <c r="E229" s="35" t="s">
        <v>28</v>
      </c>
      <c r="F229" s="7" t="s">
        <v>4</v>
      </c>
      <c r="G229" s="14" t="s">
        <v>26</v>
      </c>
    </row>
    <row r="230" spans="1:7" ht="15">
      <c r="A230" s="36" t="s">
        <v>29</v>
      </c>
      <c r="B230" s="7" t="s">
        <v>4</v>
      </c>
      <c r="C230" s="14" t="s">
        <v>26</v>
      </c>
      <c r="E230" s="36" t="s">
        <v>29</v>
      </c>
      <c r="F230" s="7" t="s">
        <v>4</v>
      </c>
      <c r="G230" s="14" t="s">
        <v>26</v>
      </c>
    </row>
    <row r="231" spans="1:7" ht="15">
      <c r="A231" s="37" t="s">
        <v>30</v>
      </c>
      <c r="B231" s="7" t="s">
        <v>6</v>
      </c>
      <c r="C231" s="38" t="s">
        <v>26</v>
      </c>
      <c r="E231" s="37" t="s">
        <v>30</v>
      </c>
      <c r="F231" s="7" t="s">
        <v>6</v>
      </c>
      <c r="G231" s="38" t="s">
        <v>26</v>
      </c>
    </row>
    <row r="232" spans="1:7" ht="15">
      <c r="A232" s="35" t="s">
        <v>31</v>
      </c>
      <c r="B232" s="7" t="s">
        <v>32</v>
      </c>
      <c r="C232" s="14" t="s">
        <v>26</v>
      </c>
      <c r="E232" s="35" t="s">
        <v>31</v>
      </c>
      <c r="F232" s="7" t="s">
        <v>32</v>
      </c>
      <c r="G232" s="14" t="s">
        <v>26</v>
      </c>
    </row>
    <row r="233" spans="1:7" ht="15">
      <c r="A233" s="35" t="s">
        <v>33</v>
      </c>
      <c r="B233" s="7" t="s">
        <v>32</v>
      </c>
      <c r="C233" s="14" t="s">
        <v>26</v>
      </c>
      <c r="E233" s="35" t="s">
        <v>33</v>
      </c>
      <c r="F233" s="7" t="s">
        <v>32</v>
      </c>
      <c r="G233" s="14" t="s">
        <v>26</v>
      </c>
    </row>
    <row r="234" spans="1:7" ht="15">
      <c r="A234" s="35"/>
      <c r="B234" s="7" t="s">
        <v>6</v>
      </c>
      <c r="C234" s="39" t="s">
        <v>26</v>
      </c>
      <c r="E234" s="35"/>
      <c r="F234" s="7" t="s">
        <v>6</v>
      </c>
      <c r="G234" s="39" t="s">
        <v>26</v>
      </c>
    </row>
    <row r="235" spans="1:7" ht="15">
      <c r="A235" s="35" t="s">
        <v>34</v>
      </c>
      <c r="B235" s="7" t="s">
        <v>4</v>
      </c>
      <c r="C235" s="14" t="s">
        <v>26</v>
      </c>
      <c r="E235" s="35" t="s">
        <v>34</v>
      </c>
      <c r="F235" s="7" t="s">
        <v>4</v>
      </c>
      <c r="G235" s="14" t="s">
        <v>26</v>
      </c>
    </row>
    <row r="236" spans="1:7" ht="15">
      <c r="A236" s="37" t="s">
        <v>35</v>
      </c>
      <c r="B236" s="7"/>
      <c r="C236" s="39" t="s">
        <v>26</v>
      </c>
      <c r="E236" s="37" t="s">
        <v>35</v>
      </c>
      <c r="F236" s="7"/>
      <c r="G236" s="39" t="s">
        <v>26</v>
      </c>
    </row>
    <row r="237" spans="1:7" ht="15">
      <c r="A237" s="35" t="s">
        <v>36</v>
      </c>
      <c r="B237" s="7" t="s">
        <v>4</v>
      </c>
      <c r="C237" s="14" t="s">
        <v>26</v>
      </c>
      <c r="E237" s="35" t="s">
        <v>36</v>
      </c>
      <c r="F237" s="7" t="s">
        <v>4</v>
      </c>
      <c r="G237" s="14" t="s">
        <v>26</v>
      </c>
    </row>
    <row r="238" spans="1:7" ht="15">
      <c r="A238" s="35" t="s">
        <v>37</v>
      </c>
      <c r="B238" s="7" t="s">
        <v>4</v>
      </c>
      <c r="C238" s="14" t="s">
        <v>26</v>
      </c>
      <c r="E238" s="35" t="s">
        <v>37</v>
      </c>
      <c r="F238" s="7" t="s">
        <v>4</v>
      </c>
      <c r="G238" s="14" t="s">
        <v>26</v>
      </c>
    </row>
    <row r="239" spans="1:7" ht="15">
      <c r="A239" s="37" t="s">
        <v>38</v>
      </c>
      <c r="B239" s="7" t="s">
        <v>6</v>
      </c>
      <c r="C239" s="39" t="s">
        <v>26</v>
      </c>
      <c r="E239" s="37" t="s">
        <v>38</v>
      </c>
      <c r="F239" s="7" t="s">
        <v>6</v>
      </c>
      <c r="G239" s="39" t="s">
        <v>26</v>
      </c>
    </row>
    <row r="240" spans="1:7" ht="15">
      <c r="A240" s="40" t="s">
        <v>39</v>
      </c>
      <c r="B240" s="41" t="s">
        <v>4</v>
      </c>
      <c r="C240" s="14" t="s">
        <v>26</v>
      </c>
      <c r="E240" s="40" t="s">
        <v>39</v>
      </c>
      <c r="F240" s="41" t="s">
        <v>4</v>
      </c>
      <c r="G240" s="14" t="s">
        <v>26</v>
      </c>
    </row>
    <row r="241" spans="1:7" ht="15">
      <c r="A241" s="35" t="s">
        <v>40</v>
      </c>
      <c r="B241" s="7" t="s">
        <v>41</v>
      </c>
      <c r="C241" s="14" t="s">
        <v>26</v>
      </c>
      <c r="E241" s="35" t="s">
        <v>40</v>
      </c>
      <c r="F241" s="7" t="s">
        <v>41</v>
      </c>
      <c r="G241" s="14" t="s">
        <v>26</v>
      </c>
    </row>
    <row r="242" spans="1:7" ht="15.75" thickBot="1">
      <c r="A242" s="42" t="s">
        <v>42</v>
      </c>
      <c r="B242" s="11" t="s">
        <v>41</v>
      </c>
      <c r="C242" s="43" t="s">
        <v>26</v>
      </c>
      <c r="E242" s="42" t="s">
        <v>42</v>
      </c>
      <c r="F242" s="11" t="s">
        <v>41</v>
      </c>
      <c r="G242" s="43" t="s">
        <v>26</v>
      </c>
    </row>
    <row r="244" ht="15.75" thickBot="1"/>
    <row r="245" spans="1:3" ht="15.75" thickBot="1">
      <c r="A245" s="70" t="s">
        <v>0</v>
      </c>
      <c r="B245" s="71"/>
      <c r="C245" s="1" t="s">
        <v>58</v>
      </c>
    </row>
    <row r="246" spans="1:3" ht="15">
      <c r="A246" s="3" t="s">
        <v>3</v>
      </c>
      <c r="B246" s="4" t="s">
        <v>4</v>
      </c>
      <c r="C246" s="5">
        <v>29070</v>
      </c>
    </row>
    <row r="247" spans="1:3" ht="15.75" thickBot="1">
      <c r="A247" s="6" t="s">
        <v>5</v>
      </c>
      <c r="B247" s="7" t="s">
        <v>6</v>
      </c>
      <c r="C247" s="8">
        <f>C246/C254</f>
        <v>0.5559380378657487</v>
      </c>
    </row>
    <row r="248" spans="1:3" ht="15">
      <c r="A248" s="9" t="s">
        <v>7</v>
      </c>
      <c r="B248" s="10" t="s">
        <v>4</v>
      </c>
      <c r="C248" s="5">
        <f>C250-C246</f>
        <v>13530</v>
      </c>
    </row>
    <row r="249" spans="1:3" ht="15.75" thickBot="1">
      <c r="A249" s="6" t="s">
        <v>5</v>
      </c>
      <c r="B249" s="7" t="s">
        <v>6</v>
      </c>
      <c r="C249" s="8">
        <f>C248/C254</f>
        <v>0.2587492828456684</v>
      </c>
    </row>
    <row r="250" spans="1:3" ht="15">
      <c r="A250" s="9" t="s">
        <v>8</v>
      </c>
      <c r="B250" s="10" t="s">
        <v>4</v>
      </c>
      <c r="C250" s="5">
        <v>42600</v>
      </c>
    </row>
    <row r="251" spans="1:3" ht="15.75" thickBot="1">
      <c r="A251" s="6" t="s">
        <v>5</v>
      </c>
      <c r="B251" s="7" t="s">
        <v>6</v>
      </c>
      <c r="C251" s="8">
        <f>C250/C254</f>
        <v>0.8146873207114171</v>
      </c>
    </row>
    <row r="252" spans="1:3" ht="15">
      <c r="A252" s="9" t="s">
        <v>9</v>
      </c>
      <c r="B252" s="10" t="s">
        <v>4</v>
      </c>
      <c r="C252" s="5">
        <v>13100</v>
      </c>
    </row>
    <row r="253" spans="1:3" ht="15.75" thickBot="1">
      <c r="A253" s="6" t="s">
        <v>5</v>
      </c>
      <c r="B253" s="7" t="s">
        <v>6</v>
      </c>
      <c r="C253" s="8">
        <f>C252/C254</f>
        <v>0.25052591317651557</v>
      </c>
    </row>
    <row r="254" spans="1:3" ht="15">
      <c r="A254" s="9" t="s">
        <v>10</v>
      </c>
      <c r="B254" s="10" t="s">
        <v>4</v>
      </c>
      <c r="C254" s="5">
        <v>52290</v>
      </c>
    </row>
    <row r="255" spans="1:3" ht="15.75" thickBot="1">
      <c r="A255" s="6" t="s">
        <v>5</v>
      </c>
      <c r="B255" s="11" t="s">
        <v>6</v>
      </c>
      <c r="C255" s="8">
        <f>C254/C254</f>
        <v>1</v>
      </c>
    </row>
    <row r="256" spans="1:3" ht="15">
      <c r="A256" s="3" t="s">
        <v>11</v>
      </c>
      <c r="B256" s="4" t="s">
        <v>4</v>
      </c>
      <c r="C256" s="5">
        <f>C252+C250</f>
        <v>55700</v>
      </c>
    </row>
    <row r="257" spans="1:3" ht="15">
      <c r="A257" s="6" t="s">
        <v>5</v>
      </c>
      <c r="B257" s="12" t="s">
        <v>6</v>
      </c>
      <c r="C257" s="8">
        <f>C256/C254</f>
        <v>1.0652132338879328</v>
      </c>
    </row>
    <row r="258" spans="1:3" ht="15">
      <c r="A258" s="13" t="s">
        <v>12</v>
      </c>
      <c r="B258" s="10" t="s">
        <v>4</v>
      </c>
      <c r="C258" s="14">
        <f>C256-C254</f>
        <v>3410</v>
      </c>
    </row>
    <row r="259" spans="1:3" ht="15.75" thickBot="1">
      <c r="A259" s="15" t="s">
        <v>5</v>
      </c>
      <c r="B259" s="10" t="s">
        <v>6</v>
      </c>
      <c r="C259" s="16">
        <f>C258/C254</f>
        <v>0.06521323388793268</v>
      </c>
    </row>
    <row r="260" spans="1:3" ht="15">
      <c r="A260" s="18" t="s">
        <v>13</v>
      </c>
      <c r="B260" s="19"/>
      <c r="C260" s="20">
        <v>108</v>
      </c>
    </row>
    <row r="261" spans="1:3" ht="15">
      <c r="A261" s="21" t="s">
        <v>16</v>
      </c>
      <c r="B261" s="12"/>
      <c r="C261" s="22">
        <v>118</v>
      </c>
    </row>
    <row r="262" spans="1:3" ht="15.75" thickBot="1">
      <c r="A262" s="23" t="s">
        <v>19</v>
      </c>
      <c r="B262" s="17"/>
      <c r="C262" s="24"/>
    </row>
    <row r="263" spans="2:3" ht="15.75" thickBot="1">
      <c r="B263" s="25"/>
      <c r="C263" s="25"/>
    </row>
    <row r="264" spans="1:3" ht="15">
      <c r="A264" s="18" t="s">
        <v>20</v>
      </c>
      <c r="B264" s="19"/>
      <c r="C264" s="26">
        <v>25.66</v>
      </c>
    </row>
    <row r="265" spans="1:3" ht="15">
      <c r="A265" s="27" t="s">
        <v>21</v>
      </c>
      <c r="B265" s="12"/>
      <c r="C265" s="28" t="s">
        <v>26</v>
      </c>
    </row>
    <row r="266" spans="1:3" ht="15.75" thickBot="1">
      <c r="A266" s="29" t="s">
        <v>22</v>
      </c>
      <c r="B266" s="17"/>
      <c r="C266" s="30" t="s">
        <v>26</v>
      </c>
    </row>
    <row r="267" spans="1:3" ht="15.75" thickBot="1">
      <c r="A267" s="31"/>
      <c r="B267" s="25"/>
      <c r="C267" s="25"/>
    </row>
    <row r="268" spans="1:3" ht="15.75" thickBot="1">
      <c r="A268" s="33" t="s">
        <v>24</v>
      </c>
      <c r="B268" s="34" t="s">
        <v>25</v>
      </c>
      <c r="C268" s="1" t="s">
        <v>26</v>
      </c>
    </row>
    <row r="269" spans="1:3" ht="15">
      <c r="A269" s="35" t="s">
        <v>27</v>
      </c>
      <c r="B269" s="7" t="s">
        <v>4</v>
      </c>
      <c r="C269" s="14" t="s">
        <v>26</v>
      </c>
    </row>
    <row r="270" spans="1:3" ht="15">
      <c r="A270" s="35" t="s">
        <v>28</v>
      </c>
      <c r="B270" s="7" t="s">
        <v>4</v>
      </c>
      <c r="C270" s="14" t="s">
        <v>26</v>
      </c>
    </row>
    <row r="271" spans="1:3" ht="15">
      <c r="A271" s="36" t="s">
        <v>29</v>
      </c>
      <c r="B271" s="7" t="s">
        <v>4</v>
      </c>
      <c r="C271" s="14" t="s">
        <v>26</v>
      </c>
    </row>
    <row r="272" spans="1:3" ht="15">
      <c r="A272" s="37" t="s">
        <v>30</v>
      </c>
      <c r="B272" s="7" t="s">
        <v>6</v>
      </c>
      <c r="C272" s="38" t="s">
        <v>26</v>
      </c>
    </row>
    <row r="273" spans="1:3" ht="15">
      <c r="A273" s="35" t="s">
        <v>31</v>
      </c>
      <c r="B273" s="7" t="s">
        <v>32</v>
      </c>
      <c r="C273" s="14" t="s">
        <v>26</v>
      </c>
    </row>
    <row r="274" spans="1:3" ht="15">
      <c r="A274" s="35" t="s">
        <v>33</v>
      </c>
      <c r="B274" s="7" t="s">
        <v>32</v>
      </c>
      <c r="C274" s="14" t="s">
        <v>26</v>
      </c>
    </row>
    <row r="275" spans="1:3" ht="15">
      <c r="A275" s="35"/>
      <c r="B275" s="7" t="s">
        <v>6</v>
      </c>
      <c r="C275" s="39" t="s">
        <v>26</v>
      </c>
    </row>
    <row r="276" spans="1:3" ht="15">
      <c r="A276" s="35" t="s">
        <v>34</v>
      </c>
      <c r="B276" s="7" t="s">
        <v>4</v>
      </c>
      <c r="C276" s="14" t="s">
        <v>26</v>
      </c>
    </row>
    <row r="277" spans="1:3" ht="15">
      <c r="A277" s="37" t="s">
        <v>35</v>
      </c>
      <c r="B277" s="7"/>
      <c r="C277" s="39" t="s">
        <v>26</v>
      </c>
    </row>
    <row r="278" spans="1:3" ht="15">
      <c r="A278" s="35" t="s">
        <v>36</v>
      </c>
      <c r="B278" s="7" t="s">
        <v>4</v>
      </c>
      <c r="C278" s="14" t="s">
        <v>26</v>
      </c>
    </row>
    <row r="279" spans="1:3" ht="15">
      <c r="A279" s="35" t="s">
        <v>37</v>
      </c>
      <c r="B279" s="7" t="s">
        <v>4</v>
      </c>
      <c r="C279" s="14" t="s">
        <v>26</v>
      </c>
    </row>
    <row r="280" spans="1:3" ht="15">
      <c r="A280" s="37" t="s">
        <v>38</v>
      </c>
      <c r="B280" s="7" t="s">
        <v>6</v>
      </c>
      <c r="C280" s="39" t="s">
        <v>26</v>
      </c>
    </row>
    <row r="281" spans="1:3" ht="15">
      <c r="A281" s="40" t="s">
        <v>39</v>
      </c>
      <c r="B281" s="41" t="s">
        <v>4</v>
      </c>
      <c r="C281" s="14" t="s">
        <v>26</v>
      </c>
    </row>
    <row r="282" spans="1:3" ht="15">
      <c r="A282" s="35" t="s">
        <v>40</v>
      </c>
      <c r="B282" s="7" t="s">
        <v>41</v>
      </c>
      <c r="C282" s="14" t="s">
        <v>26</v>
      </c>
    </row>
    <row r="283" spans="1:3" ht="15.75" thickBot="1">
      <c r="A283" s="42" t="s">
        <v>42</v>
      </c>
      <c r="B283" s="11" t="s">
        <v>41</v>
      </c>
      <c r="C283" s="43" t="s">
        <v>26</v>
      </c>
    </row>
  </sheetData>
  <sheetProtection/>
  <mergeCells count="19">
    <mergeCell ref="A245:B245"/>
    <mergeCell ref="A82:B82"/>
    <mergeCell ref="E82:F82"/>
    <mergeCell ref="I42:J42"/>
    <mergeCell ref="M42:N42"/>
    <mergeCell ref="A163:B163"/>
    <mergeCell ref="E163:F163"/>
    <mergeCell ref="A204:B204"/>
    <mergeCell ref="E204:F204"/>
    <mergeCell ref="I82:J82"/>
    <mergeCell ref="M82:N82"/>
    <mergeCell ref="A122:B122"/>
    <mergeCell ref="E122:F122"/>
    <mergeCell ref="A1:B1"/>
    <mergeCell ref="E1:F1"/>
    <mergeCell ref="I1:J1"/>
    <mergeCell ref="M1:N1"/>
    <mergeCell ref="A42:B42"/>
    <mergeCell ref="E42:F42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2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2" max="2" width="49.57421875" style="0" bestFit="1" customWidth="1"/>
    <col min="4" max="4" width="24.00390625" style="0" customWidth="1"/>
  </cols>
  <sheetData>
    <row r="1" ht="15.75" thickBot="1"/>
    <row r="2" spans="2:4" ht="15.75" thickBot="1">
      <c r="B2" s="72" t="s">
        <v>59</v>
      </c>
      <c r="C2" s="73"/>
      <c r="D2" s="74"/>
    </row>
    <row r="3" ht="9" customHeight="1" thickBot="1"/>
    <row r="4" spans="2:4" ht="28.5" customHeight="1" thickBot="1">
      <c r="B4" s="69" t="s">
        <v>0</v>
      </c>
      <c r="C4" s="70"/>
      <c r="D4" s="71"/>
    </row>
    <row r="5" spans="2:4" ht="15">
      <c r="B5" s="3" t="s">
        <v>3</v>
      </c>
      <c r="C5" s="4" t="s">
        <v>4</v>
      </c>
      <c r="D5" s="5"/>
    </row>
    <row r="6" spans="2:4" ht="15.75" thickBot="1">
      <c r="B6" s="6" t="s">
        <v>5</v>
      </c>
      <c r="C6" s="7" t="s">
        <v>6</v>
      </c>
      <c r="D6" s="8"/>
    </row>
    <row r="7" spans="2:4" ht="15">
      <c r="B7" s="9" t="s">
        <v>7</v>
      </c>
      <c r="C7" s="10" t="s">
        <v>4</v>
      </c>
      <c r="D7" s="5"/>
    </row>
    <row r="8" spans="2:4" ht="15.75" thickBot="1">
      <c r="B8" s="6" t="s">
        <v>5</v>
      </c>
      <c r="C8" s="7" t="s">
        <v>6</v>
      </c>
      <c r="D8" s="8"/>
    </row>
    <row r="9" spans="2:4" ht="15">
      <c r="B9" s="9" t="s">
        <v>8</v>
      </c>
      <c r="C9" s="10" t="s">
        <v>4</v>
      </c>
      <c r="D9" s="5"/>
    </row>
    <row r="10" spans="2:4" ht="15.75" thickBot="1">
      <c r="B10" s="6" t="s">
        <v>5</v>
      </c>
      <c r="C10" s="7" t="s">
        <v>6</v>
      </c>
      <c r="D10" s="8"/>
    </row>
    <row r="11" spans="2:4" ht="15">
      <c r="B11" s="9" t="s">
        <v>9</v>
      </c>
      <c r="C11" s="10" t="s">
        <v>4</v>
      </c>
      <c r="D11" s="5"/>
    </row>
    <row r="12" spans="2:4" ht="15.75" thickBot="1">
      <c r="B12" s="6" t="s">
        <v>5</v>
      </c>
      <c r="C12" s="7" t="s">
        <v>6</v>
      </c>
      <c r="D12" s="8"/>
    </row>
    <row r="13" spans="2:4" ht="15">
      <c r="B13" s="9" t="s">
        <v>10</v>
      </c>
      <c r="C13" s="10" t="s">
        <v>4</v>
      </c>
      <c r="D13" s="5"/>
    </row>
    <row r="14" spans="2:4" ht="15.75" thickBot="1">
      <c r="B14" s="6" t="s">
        <v>5</v>
      </c>
      <c r="C14" s="11" t="s">
        <v>6</v>
      </c>
      <c r="D14" s="8"/>
    </row>
    <row r="15" spans="2:4" ht="15">
      <c r="B15" s="3" t="s">
        <v>11</v>
      </c>
      <c r="C15" s="4" t="s">
        <v>4</v>
      </c>
      <c r="D15" s="5"/>
    </row>
    <row r="16" spans="2:4" ht="15">
      <c r="B16" s="6" t="s">
        <v>5</v>
      </c>
      <c r="C16" s="12" t="s">
        <v>6</v>
      </c>
      <c r="D16" s="8"/>
    </row>
    <row r="17" spans="2:4" ht="15">
      <c r="B17" s="13" t="s">
        <v>12</v>
      </c>
      <c r="C17" s="10" t="s">
        <v>4</v>
      </c>
      <c r="D17" s="14"/>
    </row>
    <row r="18" spans="2:4" ht="15.75" thickBot="1">
      <c r="B18" s="15" t="s">
        <v>5</v>
      </c>
      <c r="C18" s="10" t="s">
        <v>6</v>
      </c>
      <c r="D18" s="16"/>
    </row>
    <row r="19" spans="2:4" ht="15">
      <c r="B19" s="18" t="s">
        <v>13</v>
      </c>
      <c r="C19" s="19"/>
      <c r="D19" s="20"/>
    </row>
    <row r="20" spans="2:4" ht="15">
      <c r="B20" s="21" t="s">
        <v>61</v>
      </c>
      <c r="C20" s="12"/>
      <c r="D20" s="22"/>
    </row>
    <row r="21" spans="2:4" ht="15.75" thickBot="1">
      <c r="B21" s="23" t="s">
        <v>19</v>
      </c>
      <c r="C21" s="17"/>
      <c r="D21" s="24"/>
    </row>
    <row r="22" spans="3:4" ht="15.75" thickBot="1">
      <c r="C22" s="25"/>
      <c r="D22" s="25"/>
    </row>
    <row r="23" spans="2:4" ht="15">
      <c r="B23" s="18" t="s">
        <v>20</v>
      </c>
      <c r="C23" s="19"/>
      <c r="D23" s="26"/>
    </row>
    <row r="24" spans="2:4" ht="15">
      <c r="B24" s="27" t="s">
        <v>21</v>
      </c>
      <c r="C24" s="12"/>
      <c r="D24" s="28"/>
    </row>
    <row r="25" spans="2:4" ht="15.75" thickBot="1">
      <c r="B25" s="29" t="s">
        <v>60</v>
      </c>
      <c r="C25" s="17"/>
      <c r="D25" s="30"/>
    </row>
    <row r="26" spans="2:4" ht="15.75" thickBot="1">
      <c r="B26" s="31"/>
      <c r="C26" s="25"/>
      <c r="D26" s="25"/>
    </row>
    <row r="27" spans="2:4" ht="15.75" thickBot="1">
      <c r="B27" s="69" t="s">
        <v>24</v>
      </c>
      <c r="C27" s="34" t="s">
        <v>25</v>
      </c>
      <c r="D27" s="1"/>
    </row>
    <row r="28" spans="2:4" ht="15">
      <c r="B28" s="35" t="s">
        <v>27</v>
      </c>
      <c r="C28" s="7" t="s">
        <v>4</v>
      </c>
      <c r="D28" s="14"/>
    </row>
    <row r="29" spans="2:4" ht="15">
      <c r="B29" s="35" t="s">
        <v>28</v>
      </c>
      <c r="C29" s="7" t="s">
        <v>4</v>
      </c>
      <c r="D29" s="14"/>
    </row>
    <row r="30" spans="2:4" ht="15">
      <c r="B30" s="36" t="s">
        <v>29</v>
      </c>
      <c r="C30" s="7" t="s">
        <v>4</v>
      </c>
      <c r="D30" s="14"/>
    </row>
    <row r="31" spans="2:4" ht="15">
      <c r="B31" s="37" t="s">
        <v>30</v>
      </c>
      <c r="C31" s="7" t="s">
        <v>6</v>
      </c>
      <c r="D31" s="38"/>
    </row>
    <row r="32" spans="2:4" ht="15">
      <c r="B32" s="35" t="s">
        <v>31</v>
      </c>
      <c r="C32" s="7" t="s">
        <v>32</v>
      </c>
      <c r="D32" s="14"/>
    </row>
    <row r="33" spans="2:4" ht="15">
      <c r="B33" s="35" t="s">
        <v>33</v>
      </c>
      <c r="C33" s="7" t="s">
        <v>32</v>
      </c>
      <c r="D33" s="14"/>
    </row>
    <row r="34" spans="2:4" ht="15">
      <c r="B34" s="35"/>
      <c r="C34" s="7" t="s">
        <v>6</v>
      </c>
      <c r="D34" s="39"/>
    </row>
    <row r="35" spans="2:4" ht="15">
      <c r="B35" s="35" t="s">
        <v>34</v>
      </c>
      <c r="C35" s="7" t="s">
        <v>4</v>
      </c>
      <c r="D35" s="14"/>
    </row>
    <row r="36" spans="2:4" ht="15">
      <c r="B36" s="37" t="s">
        <v>35</v>
      </c>
      <c r="C36" s="7"/>
      <c r="D36" s="39"/>
    </row>
    <row r="37" spans="2:4" ht="15">
      <c r="B37" s="35" t="s">
        <v>36</v>
      </c>
      <c r="C37" s="7" t="s">
        <v>4</v>
      </c>
      <c r="D37" s="14"/>
    </row>
    <row r="38" spans="2:4" ht="15">
      <c r="B38" s="35" t="s">
        <v>37</v>
      </c>
      <c r="C38" s="7" t="s">
        <v>4</v>
      </c>
      <c r="D38" s="14"/>
    </row>
    <row r="39" spans="2:4" ht="15">
      <c r="B39" s="37" t="s">
        <v>38</v>
      </c>
      <c r="C39" s="7" t="s">
        <v>6</v>
      </c>
      <c r="D39" s="39"/>
    </row>
    <row r="40" spans="2:4" ht="15">
      <c r="B40" s="40" t="s">
        <v>39</v>
      </c>
      <c r="C40" s="41" t="s">
        <v>4</v>
      </c>
      <c r="D40" s="14"/>
    </row>
    <row r="41" spans="2:4" ht="15">
      <c r="B41" s="35" t="s">
        <v>40</v>
      </c>
      <c r="C41" s="7" t="s">
        <v>41</v>
      </c>
      <c r="D41" s="14"/>
    </row>
    <row r="42" spans="2:4" ht="15.75" thickBot="1">
      <c r="B42" s="42" t="s">
        <v>42</v>
      </c>
      <c r="C42" s="11" t="s">
        <v>41</v>
      </c>
      <c r="D42" s="43"/>
    </row>
  </sheetData>
  <sheetProtection/>
  <mergeCells count="2">
    <mergeCell ref="B2:D2"/>
    <mergeCell ref="C4:D4"/>
  </mergeCells>
  <printOptions/>
  <pageMargins left="0.2362204724409449" right="0.2362204724409449" top="0.4724409448818898" bottom="0.7874015748031497" header="0.31496062992125984" footer="0.31496062992125984"/>
  <pageSetup orientation="portrait" paperSize="9" scale="11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Leal</dc:creator>
  <cp:keywords/>
  <dc:description/>
  <cp:lastModifiedBy>Jorge</cp:lastModifiedBy>
  <cp:lastPrinted>2017-03-28T22:21:44Z</cp:lastPrinted>
  <dcterms:created xsi:type="dcterms:W3CDTF">2012-05-28T20:39:02Z</dcterms:created>
  <dcterms:modified xsi:type="dcterms:W3CDTF">2017-08-22T13:58:00Z</dcterms:modified>
  <cp:category/>
  <cp:version/>
  <cp:contentType/>
  <cp:contentStatus/>
</cp:coreProperties>
</file>