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Lista de Matriculados" sheetId="1" r:id="rId1"/>
    <sheet name="a" sheetId="2" r:id="rId2"/>
    <sheet name="provas" sheetId="3" r:id="rId3"/>
    <sheet name="revisao" sheetId="4" r:id="rId4"/>
    <sheet name="Plan1" sheetId="5" r:id="rId5"/>
  </sheets>
  <definedNames>
    <definedName name="_xlnm.Print_Titles" localSheetId="1">'a'!$1:$19</definedName>
  </definedNames>
  <calcPr fullCalcOnLoad="1"/>
</workbook>
</file>

<file path=xl/comments3.xml><?xml version="1.0" encoding="utf-8"?>
<comments xmlns="http://schemas.openxmlformats.org/spreadsheetml/2006/main">
  <authors>
    <author>Familia</author>
  </authors>
  <commentList>
    <comment ref="G2" authorId="0">
      <text>
        <r>
          <rPr>
            <b/>
            <sz val="9"/>
            <rFont val="Tahoma"/>
            <family val="2"/>
          </rPr>
          <t>- A questão um e a quatro passaram a valor 2 pontos cada (pq a sala me disse e eu tinha esquecido desse combinado)
- na questão 4 do ciclo operacional, também considerei quem colocou conta clientes.</t>
        </r>
      </text>
    </comment>
    <comment ref="G53" authorId="0">
      <text>
        <r>
          <rPr>
            <b/>
            <sz val="9"/>
            <rFont val="Tahoma"/>
            <family val="2"/>
          </rPr>
          <t>Familia:</t>
        </r>
        <r>
          <rPr>
            <sz val="9"/>
            <rFont val="Tahoma"/>
            <family val="2"/>
          </rPr>
          <t xml:space="preserve">
fez contas na prova</t>
        </r>
      </text>
    </comment>
    <comment ref="J2" authorId="0">
      <text>
        <r>
          <rPr>
            <sz val="9"/>
            <rFont val="Tahoma"/>
            <family val="2"/>
          </rPr>
          <t>conforme combinado, a maior nota da parcial valeria 60% da nota final</t>
        </r>
      </text>
    </comment>
    <comment ref="M57" authorId="0">
      <text>
        <r>
          <rPr>
            <b/>
            <sz val="9"/>
            <rFont val="Tahoma"/>
            <family val="2"/>
          </rPr>
          <t>ponto extra</t>
        </r>
      </text>
    </comment>
  </commentList>
</comments>
</file>

<file path=xl/comments4.xml><?xml version="1.0" encoding="utf-8"?>
<comments xmlns="http://schemas.openxmlformats.org/spreadsheetml/2006/main">
  <authors>
    <author>Familia</author>
  </authors>
  <commentList>
    <comment ref="G2" authorId="0">
      <text>
        <r>
          <rPr>
            <b/>
            <sz val="9"/>
            <rFont val="Tahoma"/>
            <family val="2"/>
          </rPr>
          <t>- A questão um e a quatro passaram a valor 2 pontos cada (pq a sala me disse e eu tinha esquecido desse combinado)
- na questão 4 do ciclo operacional, também considerei quem colocou conta clientes.</t>
        </r>
      </text>
    </comment>
    <comment ref="J2" authorId="0">
      <text>
        <r>
          <rPr>
            <sz val="9"/>
            <rFont val="Tahoma"/>
            <family val="2"/>
          </rPr>
          <t>conforme combinado, a maior nota da parcial valeria 60% da nota final</t>
        </r>
      </text>
    </comment>
    <comment ref="G53" authorId="0">
      <text>
        <r>
          <rPr>
            <b/>
            <sz val="9"/>
            <rFont val="Tahoma"/>
            <family val="2"/>
          </rPr>
          <t>Familia:</t>
        </r>
        <r>
          <rPr>
            <sz val="9"/>
            <rFont val="Tahoma"/>
            <family val="2"/>
          </rPr>
          <t xml:space="preserve">
fez contas na prova</t>
        </r>
      </text>
    </comment>
    <comment ref="M57" authorId="0">
      <text>
        <r>
          <rPr>
            <b/>
            <sz val="9"/>
            <rFont val="Tahoma"/>
            <family val="2"/>
          </rPr>
          <t>ponto extra</t>
        </r>
      </text>
    </comment>
  </commentList>
</comments>
</file>

<file path=xl/sharedStrings.xml><?xml version="1.0" encoding="utf-8"?>
<sst xmlns="http://schemas.openxmlformats.org/spreadsheetml/2006/main" count="1008" uniqueCount="302">
  <si>
    <t>2013/1</t>
  </si>
  <si>
    <t>Alan Willame de Souza Silva</t>
  </si>
  <si>
    <t>2012/1</t>
  </si>
  <si>
    <t>Alexandre Alves dos Santos</t>
  </si>
  <si>
    <t>Alison Silvestre de Freitas</t>
  </si>
  <si>
    <t>2011/1</t>
  </si>
  <si>
    <t>Ariadne Pereira Gonçalves</t>
  </si>
  <si>
    <t>Arthur Mota Leite</t>
  </si>
  <si>
    <t>Beatriz Paro Barison</t>
  </si>
  <si>
    <t>Carolina Giagio da Costa</t>
  </si>
  <si>
    <t>Carolina Truzzi da Silva</t>
  </si>
  <si>
    <t>Cesar Barbieri Nicolau</t>
  </si>
  <si>
    <t>Eriki Yutaka Kakazu</t>
  </si>
  <si>
    <t>Felipe Aparecido Lissoni</t>
  </si>
  <si>
    <t>2009/1</t>
  </si>
  <si>
    <t>Felipe Pereira Borba</t>
  </si>
  <si>
    <t>2010/1</t>
  </si>
  <si>
    <t>Filipe Correa Silva</t>
  </si>
  <si>
    <t>Gabriel Henrique Belmonte</t>
  </si>
  <si>
    <t>Gabriel José de Oliveira Besbati</t>
  </si>
  <si>
    <t>Gabriel Mengue de Mendonça Menêzes</t>
  </si>
  <si>
    <t>Gabriela Ferrari Dal Bon</t>
  </si>
  <si>
    <t>Gabriela Toratti</t>
  </si>
  <si>
    <t>2014/1</t>
  </si>
  <si>
    <t>Guilherme Ferreira de Lima</t>
  </si>
  <si>
    <t>Gustavo Silva Moura</t>
  </si>
  <si>
    <t>João Francisco Borin</t>
  </si>
  <si>
    <t>Karina Yuri Urabe</t>
  </si>
  <si>
    <t>Lais Bertequini Moraes</t>
  </si>
  <si>
    <t>Leticia Yumi Osone</t>
  </si>
  <si>
    <t>Lucas Ricardo Hypolito</t>
  </si>
  <si>
    <t>Luis Antonio Carvalho Vaz de Lima</t>
  </si>
  <si>
    <t>Maira Lagazzi Rodrigues</t>
  </si>
  <si>
    <t>Marcella Camargo Benatti</t>
  </si>
  <si>
    <t>Mariana Gualdi dos Santos</t>
  </si>
  <si>
    <t>Mateus Cunha Hetem</t>
  </si>
  <si>
    <t>Matheus Ferreira Sousa Degrande</t>
  </si>
  <si>
    <t>Mayara Hencklein</t>
  </si>
  <si>
    <t>Murilo Rezende Trevizoli</t>
  </si>
  <si>
    <t>Natalie de Oliveira Santos</t>
  </si>
  <si>
    <t>Nicolas Henrique Duran Barbosa</t>
  </si>
  <si>
    <t>Nubia Veridiana Otavio</t>
  </si>
  <si>
    <t>2008/1</t>
  </si>
  <si>
    <t>Paulo Alexandre Bertazzo Fernandes</t>
  </si>
  <si>
    <t>Pedro Rosolen Tavares</t>
  </si>
  <si>
    <t>Rafael Ferreira Souza</t>
  </si>
  <si>
    <t>Raphael Quaquio Fonzar</t>
  </si>
  <si>
    <t>Renato Santos da Silva</t>
  </si>
  <si>
    <t>Ricardo Paes de Almeida</t>
  </si>
  <si>
    <t>Rodrigo Cardoso Cunha</t>
  </si>
  <si>
    <t>Rodrigo Lourenco Farinha</t>
  </si>
  <si>
    <t>Thais Fagundes da Paz</t>
  </si>
  <si>
    <t>Thales Diego Madalena</t>
  </si>
  <si>
    <t>Thiago Torres</t>
  </si>
  <si>
    <t>Tiago Abdalla Salvagni</t>
  </si>
  <si>
    <t>Vagner de Araujo Jesus</t>
  </si>
  <si>
    <t>Vanessa Galante Yoshikai</t>
  </si>
  <si>
    <t>Victor Hugo de Morais Prado</t>
  </si>
  <si>
    <t>Victor Mian Zucolotto</t>
  </si>
  <si>
    <t>Vinicius Emmel de Mendonca</t>
  </si>
  <si>
    <t>Vítor dos Santos Bueno</t>
  </si>
  <si>
    <t>Wilson Wadhy Miguel Rebehy Neto</t>
  </si>
  <si>
    <t>Andréia dos Anjos Lopes</t>
  </si>
  <si>
    <t>Bruno André Silva de Paula</t>
  </si>
  <si>
    <t>Gabriela Ricci Mancini</t>
  </si>
  <si>
    <t>Karen Suemy Kayama</t>
  </si>
  <si>
    <t>Vitória Varea Gonçalves</t>
  </si>
  <si>
    <t>Luca Gewehr</t>
  </si>
  <si>
    <t>Lucas M</t>
  </si>
  <si>
    <t>20/03/2015 Caros alunos,</t>
  </si>
  <si>
    <t>Análise crítica do empreendedor</t>
  </si>
  <si>
    <t>- (alunos A-B-C) aspectos de inovação e empreendedorismo</t>
  </si>
  <si>
    <t>- (alunos D-E-F) aspectos tributários</t>
  </si>
  <si>
    <t>-  (alunos G-H-I) aspectos de operação e produção</t>
  </si>
  <si>
    <t>- (alunos J-K-L-M) aspectos de trabalhadores (recursos humanos)</t>
  </si>
  <si>
    <t>-  (alunos N-O-P-Q) aspectos legais</t>
  </si>
  <si>
    <t>- (alunos R-S-T) relacionamento com fornecedores</t>
  </si>
  <si>
    <t>- (alunos U-V-W-X-Y-Z) relacionamento com instituições financeiras</t>
  </si>
  <si>
    <t>2) Identificar aspectos do capital de giro</t>
  </si>
  <si>
    <t>Durante a palestra vocês deverão fazer anotações para serem entregues até semana que vem no STOA.</t>
  </si>
  <si>
    <t>1) Registrar de que modo os aspectos abaixo influenciaram o FURÃO</t>
  </si>
  <si>
    <t>LISTA DE PRESENÇA - 20 MARÇO 2015 - PRIMEIRA AULA</t>
  </si>
  <si>
    <t>awssilva@fearp.usp.br</t>
  </si>
  <si>
    <t>aasantos@fearp.usp.br</t>
  </si>
  <si>
    <t>asfreitas@fearp.usp.br</t>
  </si>
  <si>
    <t>aalopes@fearp.usp.br</t>
  </si>
  <si>
    <t>apgoncalves@fearp.usp.br</t>
  </si>
  <si>
    <t>amleite@fearp.usp.br</t>
  </si>
  <si>
    <t>bpbarison@fearp.usp.br</t>
  </si>
  <si>
    <t>baspaula@fearp.usp.br</t>
  </si>
  <si>
    <t>cgcosta@fearp.usp.br</t>
  </si>
  <si>
    <t>ctsilva@fearp.usp.br</t>
  </si>
  <si>
    <t>cbnicolau@fearp.usp.br</t>
  </si>
  <si>
    <t>eykakazu@fearp.usp.br</t>
  </si>
  <si>
    <t>falissoni@fearp.usp.br</t>
  </si>
  <si>
    <t>Felipe Bueno Francisco</t>
  </si>
  <si>
    <t>fbfrancisco@fearp.usp.br</t>
  </si>
  <si>
    <t>fpborba@fearp.usp.br</t>
  </si>
  <si>
    <t>filipesilva@fearp.usp.br</t>
  </si>
  <si>
    <t>ghbelmonte@fearp.usp.br</t>
  </si>
  <si>
    <t>gjobesbati@fearp.usp.br</t>
  </si>
  <si>
    <t>gmmmenezes@fearp.usp.br</t>
  </si>
  <si>
    <t>gfdbon@fearp.usp.br</t>
  </si>
  <si>
    <t>grmancini@fearp.usp.br</t>
  </si>
  <si>
    <t>gtoratti@fearp.usp.br</t>
  </si>
  <si>
    <t>guilherme.ferreira.lima@usp.br</t>
  </si>
  <si>
    <t>gsmoura@fearp.usp.br</t>
  </si>
  <si>
    <t>jfborin@fearp.usp.br</t>
  </si>
  <si>
    <t>kskayama@fearp.usp.br</t>
  </si>
  <si>
    <t>kyurabe@fearp.usp.br</t>
  </si>
  <si>
    <t>lbmoraes@fearp.usp.br</t>
  </si>
  <si>
    <t>lyosone@fearp.usp.br</t>
  </si>
  <si>
    <t>2014/2</t>
  </si>
  <si>
    <t>luca.gewehr@ugent.be</t>
  </si>
  <si>
    <t>lrhypolito@fearp.usp.br</t>
  </si>
  <si>
    <t>lacvlima@fearp.usp.br</t>
  </si>
  <si>
    <t>mlrodrigues@fearp.usp.br</t>
  </si>
  <si>
    <t>mcbenatti@fearp.usp.br</t>
  </si>
  <si>
    <t>mgsantos@fearp.usp.br</t>
  </si>
  <si>
    <t>mchetem@fearp.usp.br</t>
  </si>
  <si>
    <t>mfsdegrande@fearp.usp.br</t>
  </si>
  <si>
    <t>mhencklein@fearp.usp.br</t>
  </si>
  <si>
    <t>mrtrevizoli@fearp.usp.br</t>
  </si>
  <si>
    <t>nosantos@fearp.usp.br</t>
  </si>
  <si>
    <t>nhdbarbosa@fearp.usp.br</t>
  </si>
  <si>
    <t>nvotavio@fearp.usp.br</t>
  </si>
  <si>
    <t>pabfernandes@fearp.usp.br</t>
  </si>
  <si>
    <t>prtavares@fearp.usp.br</t>
  </si>
  <si>
    <t>rfsouza@fearp.usp.br</t>
  </si>
  <si>
    <t>rqfonzar@fearp.usp.br</t>
  </si>
  <si>
    <t>rssilva@fearp.usp.br</t>
  </si>
  <si>
    <t>rpalmeida@fearp.usp.br</t>
  </si>
  <si>
    <t>rccunha@fearp.usp.br</t>
  </si>
  <si>
    <t>rlfarinha@fearp.usp.br</t>
  </si>
  <si>
    <t>tfpaz@fearp.usp.br</t>
  </si>
  <si>
    <t>tdmadalena@fearp.usp.br</t>
  </si>
  <si>
    <t>ttorres@fearp.usp.br</t>
  </si>
  <si>
    <t>tasalvagni@fearp.usp.br</t>
  </si>
  <si>
    <t>vajesus@fearp.usp.br</t>
  </si>
  <si>
    <t>vgyoshikai@fearp.usp.br</t>
  </si>
  <si>
    <t>vhmprado@fearp.usp.br</t>
  </si>
  <si>
    <t>vmzucolotto@fearp.usp.br</t>
  </si>
  <si>
    <t>vemendonca@fearp.usp.br</t>
  </si>
  <si>
    <t>vsbueno@fearp.usp.br</t>
  </si>
  <si>
    <t>vvgoncalves@fearp.usp.br</t>
  </si>
  <si>
    <t>wwmrneto@fearp.usp.br</t>
  </si>
  <si>
    <t>interesse OSS</t>
  </si>
  <si>
    <t>usp</t>
  </si>
  <si>
    <t>ingresso</t>
  </si>
  <si>
    <t>curso</t>
  </si>
  <si>
    <t>nome</t>
  </si>
  <si>
    <t>email</t>
  </si>
  <si>
    <t>Quer OSS?</t>
  </si>
  <si>
    <t>prova</t>
  </si>
  <si>
    <t>lista 05/05/15</t>
  </si>
  <si>
    <t>ano</t>
  </si>
  <si>
    <t>ncg</t>
  </si>
  <si>
    <t>credito</t>
  </si>
  <si>
    <t>ncg c</t>
  </si>
  <si>
    <t>ex caixa</t>
  </si>
  <si>
    <t>palestra</t>
  </si>
  <si>
    <t>teórica ncg</t>
  </si>
  <si>
    <t>prova final</t>
  </si>
  <si>
    <t>trabalho</t>
  </si>
  <si>
    <t>ativ, exerc</t>
  </si>
  <si>
    <t>média</t>
  </si>
  <si>
    <t>Selecionar</t>
  </si>
  <si>
    <t>Imagem do usuárioOrdenar por Imagem do usuário Crescente</t>
  </si>
  <si>
    <r>
      <t>Nome</t>
    </r>
    <r>
      <rPr>
        <sz val="10"/>
        <color indexed="21"/>
        <rFont val="Arial"/>
        <family val="2"/>
      </rPr>
      <t>Ordenar por Nome Crescente</t>
    </r>
    <r>
      <rPr>
        <b/>
        <sz val="10"/>
        <color indexed="63"/>
        <rFont val="Arial"/>
        <family val="2"/>
      </rPr>
      <t> /</t>
    </r>
    <r>
      <rPr>
        <b/>
        <sz val="10"/>
        <color indexed="21"/>
        <rFont val="Arial"/>
        <family val="2"/>
      </rPr>
      <t>Sobrenome</t>
    </r>
    <r>
      <rPr>
        <sz val="10"/>
        <color indexed="21"/>
        <rFont val="Arial"/>
        <family val="2"/>
      </rPr>
      <t>Ordenar por Sobrenome Crescente</t>
    </r>
  </si>
  <si>
    <t>Endereço de emailOrdenar por Endereço de email Crescente</t>
  </si>
  <si>
    <t>Número USPOrdenar por Número USP Crescente</t>
  </si>
  <si>
    <t>StatusOrdenar por Status Crescente</t>
  </si>
  <si>
    <t>NotaOrdenar por Nota Crescente</t>
  </si>
  <si>
    <t>Editar</t>
  </si>
  <si>
    <t>Última modificação (envio)Ordenar por Última modificação (envio) Decrescente </t>
  </si>
  <si>
    <t>Envio de arquivos</t>
  </si>
  <si>
    <t>Comentários ao envio</t>
  </si>
  <si>
    <t>Última modificação (nota)Ordenar por Última modificação (nota) Crescente</t>
  </si>
  <si>
    <t>Nota final</t>
  </si>
  <si>
    <t>Enviado para avaliação</t>
  </si>
  <si>
    <t>-</t>
  </si>
  <si>
    <t>quinta, 25 Jun 2015, 17:13</t>
  </si>
  <si>
    <t> Anotações do dia Administração Financeira I.pdf</t>
  </si>
  <si>
    <t>Comentários (0)</t>
  </si>
  <si>
    <t>quinta, 25 Jun 2015, 10:33</t>
  </si>
  <si>
    <t> Estoques - 24 de abril - Karen Kayama.docx</t>
  </si>
  <si>
    <t>Selecione luis antonio carvalho vaz de lima</t>
  </si>
  <si>
    <t>luis antonio carvalho vaz de lima</t>
  </si>
  <si>
    <t>luiscarvalho47@hotmail.com</t>
  </si>
  <si>
    <t>quarta, 3 Jun 2015, 12:53</t>
  </si>
  <si>
    <t> Aula 2205.docx</t>
  </si>
  <si>
    <t>vitoria.varea@gmail.com</t>
  </si>
  <si>
    <t>sexta, 29 Mai 2015, 14:01</t>
  </si>
  <si>
    <t> Processo de Crédito – Banco Pegeout e Citroen.docx</t>
  </si>
  <si>
    <t>Cesar Nicolau</t>
  </si>
  <si>
    <t>cesarnic@ig.com.br</t>
  </si>
  <si>
    <t>terça, 26 Mai 2015, 01:03</t>
  </si>
  <si>
    <t> Anotações do dia 22.docx</t>
  </si>
  <si>
    <t>Selecione Lais Bertequini Moraes</t>
  </si>
  <si>
    <t>laisbertequini1@gmail.com</t>
  </si>
  <si>
    <t>quinta, 2 Abr 2015, 10:05</t>
  </si>
  <si>
    <t> Anotações do dia 27.03 Lais .docx</t>
  </si>
  <si>
    <t>Selecione Maíra Lagazzi Rodrigues</t>
  </si>
  <si>
    <t>Maíra Lagazzi Rodrigues</t>
  </si>
  <si>
    <t>ma_lagazzir@hotmail.com</t>
  </si>
  <si>
    <t>quinta, 2 Abr 2015, 00:32</t>
  </si>
  <si>
    <t> Resumo aula Administração Financeira I.docx</t>
  </si>
  <si>
    <t>Selecione Arthur Leite</t>
  </si>
  <si>
    <t>Arthur Leite</t>
  </si>
  <si>
    <t>terça, 31 Mar 2015, 13:08</t>
  </si>
  <si>
    <t> Relatório Administração Financeira I.docx</t>
  </si>
  <si>
    <t>Selecione Karina Yuri Urabe</t>
  </si>
  <si>
    <t>karina.urabe@gmail.com</t>
  </si>
  <si>
    <t>sexta, 27 Mar 2015, 18:23</t>
  </si>
  <si>
    <t> Biscoitos Furão - Análise RH.docx</t>
  </si>
  <si>
    <t>Thales Diego madalena</t>
  </si>
  <si>
    <t>thalesdmadalena@gmail.com</t>
  </si>
  <si>
    <t>sexta, 27 Mar 2015, 17:55</t>
  </si>
  <si>
    <t> Thales Diego Madalena.docx</t>
  </si>
  <si>
    <t>nicolasduran.b@gmail.com</t>
  </si>
  <si>
    <t>sexta, 27 Mar 2015, 16:42</t>
  </si>
  <si>
    <t> Biscoitos Furão - Nicolas.pdf</t>
  </si>
  <si>
    <t>Selecione Lucas Ricardo Hypolito</t>
  </si>
  <si>
    <t>sexta, 27 Mar 2015, 11:43</t>
  </si>
  <si>
    <t> Estudo de caso BISCOITOS FURÃO.pdf</t>
  </si>
  <si>
    <t>eykakazu@gmail.com</t>
  </si>
  <si>
    <t>sexta, 27 Mar 2015, 10:06</t>
  </si>
  <si>
    <t> Anotações dia 6.03.15.docx</t>
  </si>
  <si>
    <t>Selecione Mariana Gualdi dos Santos</t>
  </si>
  <si>
    <t>sexta, 27 Mar 2015, 09:08</t>
  </si>
  <si>
    <t> biscoitos furão.docx</t>
  </si>
  <si>
    <t>sexta, 27 Mar 2015, 08:25</t>
  </si>
  <si>
    <t> Relatório Adm Fin I.pdf</t>
  </si>
  <si>
    <t>pedrort@live.com</t>
  </si>
  <si>
    <t>segunda, 23 Mar 2015, 15:57</t>
  </si>
  <si>
    <t> furao biscoitos.docx</t>
  </si>
  <si>
    <t>carolina_giagio@hotmail.com</t>
  </si>
  <si>
    <t>domingo, 15 Mar 2015, 20:40</t>
  </si>
  <si>
    <t> Aula 13.03 Carolina Giagio.docx</t>
  </si>
  <si>
    <t>ajudante</t>
  </si>
  <si>
    <t>quarta, 1 Jul 2015, 10:47</t>
  </si>
  <si>
    <t>sexta, 17 Abr 2015, 16:09</t>
  </si>
  <si>
    <t>Selecione Mayara Hencklein</t>
  </si>
  <si>
    <t>mayara_hencklein@hotmail.com</t>
  </si>
  <si>
    <t>segunda, 6 Abr 2015, 16:45</t>
  </si>
  <si>
    <t>Selecione Victor Mian Zucolotto</t>
  </si>
  <si>
    <t>victor.zucolotto@gmail.com</t>
  </si>
  <si>
    <t>segunda, 6 Abr 2015, 14:54</t>
  </si>
  <si>
    <t>Selecione Vagner de Araújo Jesus</t>
  </si>
  <si>
    <t>Vagner de Araújo Jesus</t>
  </si>
  <si>
    <t>vagner.jesus@usp.br</t>
  </si>
  <si>
    <t>domingo, 5 Abr 2015, 20:17</t>
  </si>
  <si>
    <t>sábado, 4 Abr 2015, 15:46</t>
  </si>
  <si>
    <t>Selecione Thais Fagundes da Paz</t>
  </si>
  <si>
    <t>quinta, 2 Abr 2015, 17:34</t>
  </si>
  <si>
    <t>Selecione ALAN WILLAME DE SOUZA SILVA</t>
  </si>
  <si>
    <t>ALAN WILLAME DE SOUZA SILVA</t>
  </si>
  <si>
    <t>quinta, 2 Abr 2015, 15:13</t>
  </si>
  <si>
    <t>Selecione Alison Silvestre de Freitas</t>
  </si>
  <si>
    <t>alison-freitas@hotmail.com</t>
  </si>
  <si>
    <t>quinta, 2 Abr 2015, 11:37</t>
  </si>
  <si>
    <t>quinta, 2 Abr 2015, 10:11</t>
  </si>
  <si>
    <t>Selecione raphael quaquio fonzar</t>
  </si>
  <si>
    <t>raphael quaquio fonzar</t>
  </si>
  <si>
    <t>ra_fonzar@hotmail.com</t>
  </si>
  <si>
    <t>quinta, 2 Abr 2015, 03:03</t>
  </si>
  <si>
    <t>Selecione Wilson Wadhy Miguel Rebehy Neto</t>
  </si>
  <si>
    <t>netorebehy@yahoo.com.br</t>
  </si>
  <si>
    <t>quarta, 1 Abr 2015, 21:06</t>
  </si>
  <si>
    <t>Selecione Andreia dos anjos lopes</t>
  </si>
  <si>
    <t>Andreia dos anjos lopes</t>
  </si>
  <si>
    <t>andreiaanjos.lopes@gmail.com</t>
  </si>
  <si>
    <t>quarta, 1 Abr 2015, 18:03</t>
  </si>
  <si>
    <t>Selecione VInicius Emmel de Mendonça</t>
  </si>
  <si>
    <t>VInicius Emmel de Mendonça</t>
  </si>
  <si>
    <t>emmelmendonca@gmail.com</t>
  </si>
  <si>
    <t>terça, 31 Mar 2015, 22:12</t>
  </si>
  <si>
    <t>terça, 31 Mar 2015, 13:09</t>
  </si>
  <si>
    <t>Selecione Gabriela Toratti</t>
  </si>
  <si>
    <t>terça, 31 Mar 2015, 12:46</t>
  </si>
  <si>
    <t>segunda, 30 Mar 2015, 11:35</t>
  </si>
  <si>
    <t>domingo, 29 Mar 2015, 19:46</t>
  </si>
  <si>
    <t> Projeto de Captação de Recursos - O Furão.pdf</t>
  </si>
  <si>
    <t> resumo biscoito furão.docx</t>
  </si>
  <si>
    <t> Caso Furão - Victor Zucolotto - Relação com outras Instituições financeiras.jpg</t>
  </si>
  <si>
    <t> Relatório Biscoitos Furão.pdf</t>
  </si>
  <si>
    <t> Resumo Caso Furão.docx</t>
  </si>
  <si>
    <t> O Furão (Frente).png</t>
  </si>
  <si>
    <t> O Furão.docx</t>
  </si>
  <si>
    <t> Biscoitos Furão.docx</t>
  </si>
  <si>
    <t> palestra furao.docx</t>
  </si>
  <si>
    <t> Wilson W M R Neto - O Furão.docx</t>
  </si>
  <si>
    <t> Palestra Furão.docx</t>
  </si>
  <si>
    <t> Relatório de finanças no caso do Furão Instituições financeiras.docx</t>
  </si>
  <si>
    <t> Caso Furão.docx</t>
  </si>
  <si>
    <t> Anotações - Furão - Lais Bertequini Moraes.docx</t>
  </si>
  <si>
    <t>Informações Furão.docx</t>
  </si>
  <si>
    <t>relat palestra</t>
  </si>
  <si>
    <t>palest he</t>
  </si>
  <si>
    <t>prova parcial</t>
  </si>
  <si>
    <t>presença coletiva</t>
  </si>
  <si>
    <t>soma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</si>
</sst>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d\-mmm\-yy;@"/>
    <numFmt numFmtId="178" formatCode="_(* #,##0.0_);_(* \(#,##0.0\);_(* &quot;-&quot;??_);_(@_)"/>
    <numFmt numFmtId="179" formatCode="_(* #,##0_);_(* \(#,##0\);_(* &quot;-&quot;??_);_(@_)"/>
    <numFmt numFmtId="180" formatCode="_-* #,##0.0_-;\-* #,##0.0_-;_-* &quot;-&quot;?_-;_-@_-"/>
  </numFmts>
  <fonts count="86">
    <font>
      <sz val="10"/>
      <name val="Arial"/>
      <family val="0"/>
    </font>
    <font>
      <sz val="1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6"/>
      <color indexed="63"/>
      <name val="Arial"/>
      <family val="2"/>
    </font>
    <font>
      <b/>
      <sz val="16"/>
      <color indexed="63"/>
      <name val="Calibri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4"/>
      <color indexed="63"/>
      <name val="Arial"/>
      <family val="2"/>
    </font>
    <font>
      <sz val="12"/>
      <color indexed="8"/>
      <name val="Verdana"/>
      <family val="2"/>
    </font>
    <font>
      <sz val="12"/>
      <color indexed="10"/>
      <name val="Arial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6"/>
      <color rgb="FF393939"/>
      <name val="Arial"/>
      <family val="2"/>
    </font>
    <font>
      <b/>
      <sz val="16"/>
      <color rgb="FF393939"/>
      <name val="Calibri"/>
      <family val="2"/>
    </font>
    <font>
      <sz val="16"/>
      <color rgb="FF000000"/>
      <name val="Calibri"/>
      <family val="2"/>
    </font>
    <font>
      <sz val="16"/>
      <color rgb="FF333333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14"/>
      <color rgb="FF393939"/>
      <name val="Arial"/>
      <family val="2"/>
    </font>
    <font>
      <sz val="12"/>
      <color rgb="FF000000"/>
      <name val="Verdana"/>
      <family val="2"/>
    </font>
    <font>
      <sz val="12"/>
      <color rgb="FFFF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b/>
      <sz val="10"/>
      <color rgb="FF0C768C"/>
      <name val="Arial"/>
      <family val="2"/>
    </font>
    <font>
      <b/>
      <sz val="10"/>
      <color rgb="FF393939"/>
      <name val="Arial"/>
      <family val="2"/>
    </font>
    <font>
      <sz val="10"/>
      <color rgb="FF393939"/>
      <name val="Arial"/>
      <family val="2"/>
    </font>
    <font>
      <sz val="10"/>
      <color rgb="FF000000"/>
      <name val="Arial"/>
      <family val="2"/>
    </font>
    <font>
      <sz val="10"/>
      <color rgb="FF0C768C"/>
      <name val="Arial"/>
      <family val="2"/>
    </font>
    <font>
      <sz val="9"/>
      <color rgb="FF000000"/>
      <name val="Times New Roman"/>
      <family val="1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FF3F8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>
        <color indexed="63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>
        <color indexed="63"/>
      </left>
      <right style="medium">
        <color rgb="FFDDDDDD"/>
      </right>
      <top style="medium">
        <color rgb="FFDDDDDD"/>
      </top>
      <bottom>
        <color indexed="63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DDDDD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6" fillId="0" borderId="0" xfId="50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1" fillId="0" borderId="0" xfId="0" applyFont="1" applyAlignment="1">
      <alignment horizontal="left"/>
    </xf>
    <xf numFmtId="177" fontId="2" fillId="0" borderId="10" xfId="0" applyNumberFormat="1" applyFont="1" applyBorder="1" applyAlignment="1">
      <alignment horizontal="center"/>
    </xf>
    <xf numFmtId="16" fontId="72" fillId="0" borderId="10" xfId="50" applyNumberFormat="1" applyFont="1" applyBorder="1">
      <alignment/>
      <protection/>
    </xf>
    <xf numFmtId="0" fontId="72" fillId="0" borderId="10" xfId="50" applyFont="1" applyBorder="1">
      <alignment/>
      <protection/>
    </xf>
    <xf numFmtId="0" fontId="4" fillId="0" borderId="10" xfId="0" applyFont="1" applyBorder="1" applyAlignment="1">
      <alignment horizontal="center"/>
    </xf>
    <xf numFmtId="0" fontId="46" fillId="0" borderId="10" xfId="50" applyFont="1" applyBorder="1">
      <alignment/>
      <protection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73" fillId="0" borderId="0" xfId="0" applyFont="1" applyAlignment="1">
      <alignment wrapText="1"/>
    </xf>
    <xf numFmtId="0" fontId="70" fillId="33" borderId="0" xfId="0" applyFont="1" applyFill="1" applyAlignment="1">
      <alignment horizontal="left"/>
    </xf>
    <xf numFmtId="0" fontId="70" fillId="34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6" fillId="0" borderId="0" xfId="50" applyFont="1" applyFill="1">
      <alignment/>
      <protection/>
    </xf>
    <xf numFmtId="0" fontId="4" fillId="0" borderId="0" xfId="0" applyFont="1" applyFill="1" applyAlignment="1">
      <alignment/>
    </xf>
    <xf numFmtId="0" fontId="70" fillId="34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171" fontId="8" fillId="0" borderId="0" xfId="54" applyFont="1" applyAlignment="1">
      <alignment/>
    </xf>
    <xf numFmtId="43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43" fontId="75" fillId="0" borderId="0" xfId="0" applyNumberFormat="1" applyFont="1" applyAlignment="1">
      <alignment/>
    </xf>
    <xf numFmtId="171" fontId="0" fillId="0" borderId="0" xfId="54" applyFont="1" applyAlignment="1">
      <alignment/>
    </xf>
    <xf numFmtId="171" fontId="0" fillId="0" borderId="0" xfId="54" applyFont="1" applyAlignment="1">
      <alignment/>
    </xf>
    <xf numFmtId="171" fontId="0" fillId="33" borderId="0" xfId="54" applyFont="1" applyFill="1" applyAlignment="1">
      <alignment/>
    </xf>
    <xf numFmtId="171" fontId="3" fillId="0" borderId="0" xfId="54" applyFont="1" applyAlignment="1">
      <alignment horizontal="center"/>
    </xf>
    <xf numFmtId="171" fontId="3" fillId="0" borderId="0" xfId="54" applyFont="1" applyAlignment="1">
      <alignment horizontal="center" wrapText="1"/>
    </xf>
    <xf numFmtId="0" fontId="76" fillId="0" borderId="0" xfId="0" applyFont="1" applyAlignment="1">
      <alignment horizontal="center"/>
    </xf>
    <xf numFmtId="171" fontId="3" fillId="33" borderId="0" xfId="54" applyFont="1" applyFill="1" applyAlignment="1">
      <alignment horizontal="center"/>
    </xf>
    <xf numFmtId="171" fontId="77" fillId="0" borderId="0" xfId="54" applyFont="1" applyAlignment="1">
      <alignment/>
    </xf>
    <xf numFmtId="171" fontId="77" fillId="0" borderId="0" xfId="54" applyFont="1" applyAlignment="1">
      <alignment/>
    </xf>
    <xf numFmtId="171" fontId="77" fillId="33" borderId="0" xfId="54" applyFont="1" applyFill="1" applyAlignment="1">
      <alignment/>
    </xf>
    <xf numFmtId="178" fontId="8" fillId="0" borderId="0" xfId="54" applyNumberFormat="1" applyFont="1" applyAlignment="1">
      <alignment/>
    </xf>
    <xf numFmtId="9" fontId="8" fillId="0" borderId="0" xfId="52" applyFont="1" applyAlignment="1">
      <alignment/>
    </xf>
    <xf numFmtId="0" fontId="78" fillId="35" borderId="0" xfId="0" applyFont="1" applyFill="1" applyAlignment="1">
      <alignment horizontal="left"/>
    </xf>
    <xf numFmtId="0" fontId="53" fillId="35" borderId="0" xfId="44" applyFill="1" applyAlignment="1" applyProtection="1">
      <alignment horizontal="left"/>
      <protection/>
    </xf>
    <xf numFmtId="0" fontId="79" fillId="35" borderId="0" xfId="0" applyFont="1" applyFill="1" applyAlignment="1">
      <alignment horizontal="left"/>
    </xf>
    <xf numFmtId="0" fontId="0" fillId="0" borderId="0" xfId="0" applyAlignment="1">
      <alignment/>
    </xf>
    <xf numFmtId="0" fontId="79" fillId="35" borderId="13" xfId="0" applyFont="1" applyFill="1" applyBorder="1" applyAlignment="1">
      <alignment horizontal="left"/>
    </xf>
    <xf numFmtId="0" fontId="53" fillId="36" borderId="14" xfId="44" applyFill="1" applyBorder="1" applyAlignment="1" applyProtection="1">
      <alignment horizontal="left" vertical="top"/>
      <protection/>
    </xf>
    <xf numFmtId="0" fontId="80" fillId="36" borderId="14" xfId="0" applyFont="1" applyFill="1" applyBorder="1" applyAlignment="1">
      <alignment horizontal="left" vertical="top"/>
    </xf>
    <xf numFmtId="0" fontId="81" fillId="36" borderId="14" xfId="0" applyFont="1" applyFill="1" applyBorder="1" applyAlignment="1">
      <alignment horizontal="left" vertical="top"/>
    </xf>
    <xf numFmtId="0" fontId="82" fillId="36" borderId="14" xfId="0" applyFont="1" applyFill="1" applyBorder="1" applyAlignment="1">
      <alignment horizontal="left" vertical="top"/>
    </xf>
    <xf numFmtId="0" fontId="53" fillId="36" borderId="15" xfId="44" applyFill="1" applyBorder="1" applyAlignment="1" applyProtection="1">
      <alignment horizontal="left" vertical="top"/>
      <protection/>
    </xf>
    <xf numFmtId="0" fontId="53" fillId="36" borderId="16" xfId="44" applyFill="1" applyBorder="1" applyAlignment="1" applyProtection="1">
      <alignment horizontal="left" vertical="top"/>
      <protection/>
    </xf>
    <xf numFmtId="0" fontId="53" fillId="36" borderId="17" xfId="44" applyFill="1" applyBorder="1" applyAlignment="1" applyProtection="1">
      <alignment horizontal="left" vertical="top"/>
      <protection/>
    </xf>
    <xf numFmtId="0" fontId="80" fillId="36" borderId="17" xfId="0" applyFont="1" applyFill="1" applyBorder="1" applyAlignment="1">
      <alignment horizontal="left" vertical="top"/>
    </xf>
    <xf numFmtId="0" fontId="81" fillId="36" borderId="17" xfId="0" applyFont="1" applyFill="1" applyBorder="1" applyAlignment="1">
      <alignment horizontal="left" vertical="top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53" fillId="35" borderId="14" xfId="44" applyFill="1" applyBorder="1" applyAlignment="1" applyProtection="1">
      <alignment horizontal="left" vertical="top"/>
      <protection/>
    </xf>
    <xf numFmtId="0" fontId="80" fillId="35" borderId="14" xfId="0" applyFont="1" applyFill="1" applyBorder="1" applyAlignment="1">
      <alignment horizontal="left" vertical="top"/>
    </xf>
    <xf numFmtId="0" fontId="81" fillId="35" borderId="14" xfId="0" applyFont="1" applyFill="1" applyBorder="1" applyAlignment="1">
      <alignment horizontal="left" vertical="top"/>
    </xf>
    <xf numFmtId="0" fontId="82" fillId="35" borderId="14" xfId="0" applyFont="1" applyFill="1" applyBorder="1" applyAlignment="1">
      <alignment horizontal="left" vertical="top"/>
    </xf>
    <xf numFmtId="0" fontId="53" fillId="35" borderId="17" xfId="44" applyFill="1" applyBorder="1" applyAlignment="1" applyProtection="1">
      <alignment horizontal="left" vertical="top"/>
      <protection/>
    </xf>
    <xf numFmtId="0" fontId="80" fillId="35" borderId="17" xfId="0" applyFont="1" applyFill="1" applyBorder="1" applyAlignment="1">
      <alignment horizontal="left" vertical="top"/>
    </xf>
    <xf numFmtId="0" fontId="81" fillId="35" borderId="17" xfId="0" applyFont="1" applyFill="1" applyBorder="1" applyAlignment="1">
      <alignment horizontal="left" vertical="top"/>
    </xf>
    <xf numFmtId="0" fontId="53" fillId="35" borderId="20" xfId="44" applyFill="1" applyBorder="1" applyAlignment="1" applyProtection="1">
      <alignment horizontal="left" vertical="top"/>
      <protection/>
    </xf>
    <xf numFmtId="0" fontId="80" fillId="35" borderId="20" xfId="0" applyFont="1" applyFill="1" applyBorder="1" applyAlignment="1">
      <alignment horizontal="left" vertical="top"/>
    </xf>
    <xf numFmtId="0" fontId="53" fillId="37" borderId="14" xfId="44" applyFill="1" applyBorder="1" applyAlignment="1" applyProtection="1">
      <alignment horizontal="left" vertical="top"/>
      <protection/>
    </xf>
    <xf numFmtId="0" fontId="80" fillId="37" borderId="14" xfId="0" applyFont="1" applyFill="1" applyBorder="1" applyAlignment="1">
      <alignment horizontal="left" vertical="top"/>
    </xf>
    <xf numFmtId="0" fontId="81" fillId="37" borderId="14" xfId="0" applyFont="1" applyFill="1" applyBorder="1" applyAlignment="1">
      <alignment horizontal="left" vertical="top"/>
    </xf>
    <xf numFmtId="0" fontId="82" fillId="37" borderId="14" xfId="0" applyFont="1" applyFill="1" applyBorder="1" applyAlignment="1">
      <alignment horizontal="left" vertical="top"/>
    </xf>
    <xf numFmtId="0" fontId="53" fillId="37" borderId="17" xfId="44" applyFill="1" applyBorder="1" applyAlignment="1" applyProtection="1">
      <alignment horizontal="left" vertical="top"/>
      <protection/>
    </xf>
    <xf numFmtId="0" fontId="80" fillId="37" borderId="17" xfId="0" applyFont="1" applyFill="1" applyBorder="1" applyAlignment="1">
      <alignment horizontal="left" vertical="top"/>
    </xf>
    <xf numFmtId="0" fontId="81" fillId="37" borderId="17" xfId="0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53" fillId="35" borderId="0" xfId="44" applyFill="1" applyBorder="1" applyAlignment="1" applyProtection="1">
      <alignment horizontal="left" vertical="top"/>
      <protection/>
    </xf>
    <xf numFmtId="0" fontId="53" fillId="36" borderId="0" xfId="44" applyFill="1" applyBorder="1" applyAlignment="1" applyProtection="1">
      <alignment horizontal="left" vertical="top"/>
      <protection/>
    </xf>
    <xf numFmtId="0" fontId="53" fillId="36" borderId="13" xfId="44" applyFill="1" applyBorder="1" applyAlignment="1" applyProtection="1">
      <alignment horizontal="left" vertical="top"/>
      <protection/>
    </xf>
    <xf numFmtId="0" fontId="80" fillId="35" borderId="0" xfId="0" applyFont="1" applyFill="1" applyBorder="1" applyAlignment="1">
      <alignment horizontal="left" vertical="top"/>
    </xf>
    <xf numFmtId="0" fontId="80" fillId="36" borderId="13" xfId="0" applyFont="1" applyFill="1" applyBorder="1" applyAlignment="1">
      <alignment horizontal="left" vertical="top"/>
    </xf>
    <xf numFmtId="0" fontId="81" fillId="35" borderId="0" xfId="0" applyFont="1" applyFill="1" applyBorder="1" applyAlignment="1">
      <alignment horizontal="left" vertical="top"/>
    </xf>
    <xf numFmtId="0" fontId="81" fillId="36" borderId="13" xfId="0" applyFont="1" applyFill="1" applyBorder="1" applyAlignment="1">
      <alignment horizontal="left" vertical="top"/>
    </xf>
    <xf numFmtId="0" fontId="82" fillId="36" borderId="17" xfId="0" applyFont="1" applyFill="1" applyBorder="1" applyAlignment="1">
      <alignment horizontal="left" vertical="top"/>
    </xf>
    <xf numFmtId="0" fontId="82" fillId="37" borderId="17" xfId="0" applyFont="1" applyFill="1" applyBorder="1" applyAlignment="1">
      <alignment horizontal="left" vertical="top"/>
    </xf>
    <xf numFmtId="0" fontId="82" fillId="35" borderId="0" xfId="0" applyFont="1" applyFill="1" applyBorder="1" applyAlignment="1">
      <alignment horizontal="left" vertical="top"/>
    </xf>
    <xf numFmtId="0" fontId="82" fillId="35" borderId="17" xfId="0" applyFont="1" applyFill="1" applyBorder="1" applyAlignment="1">
      <alignment horizontal="left" vertical="top"/>
    </xf>
    <xf numFmtId="0" fontId="82" fillId="36" borderId="13" xfId="0" applyFont="1" applyFill="1" applyBorder="1" applyAlignment="1">
      <alignment horizontal="left" vertical="top"/>
    </xf>
    <xf numFmtId="0" fontId="0" fillId="35" borderId="15" xfId="0" applyFill="1" applyBorder="1" applyAlignment="1">
      <alignment/>
    </xf>
    <xf numFmtId="0" fontId="53" fillId="36" borderId="18" xfId="44" applyFill="1" applyBorder="1" applyAlignment="1" applyProtection="1">
      <alignment horizontal="left" vertical="top"/>
      <protection/>
    </xf>
    <xf numFmtId="0" fontId="0" fillId="35" borderId="16" xfId="0" applyFill="1" applyBorder="1" applyAlignment="1">
      <alignment/>
    </xf>
    <xf numFmtId="0" fontId="53" fillId="36" borderId="19" xfId="44" applyFill="1" applyBorder="1" applyAlignment="1" applyProtection="1">
      <alignment horizontal="left" vertical="top"/>
      <protection/>
    </xf>
    <xf numFmtId="0" fontId="80" fillId="35" borderId="0" xfId="0" applyFont="1" applyFill="1" applyAlignment="1">
      <alignment horizontal="left" vertical="top"/>
    </xf>
    <xf numFmtId="0" fontId="80" fillId="37" borderId="0" xfId="0" applyFont="1" applyFill="1" applyAlignment="1">
      <alignment horizontal="left" vertical="top"/>
    </xf>
    <xf numFmtId="179" fontId="4" fillId="0" borderId="0" xfId="54" applyNumberFormat="1" applyFont="1" applyAlignment="1">
      <alignment/>
    </xf>
    <xf numFmtId="0" fontId="82" fillId="35" borderId="20" xfId="0" applyFont="1" applyFill="1" applyBorder="1" applyAlignment="1">
      <alignment horizontal="left" vertical="top"/>
    </xf>
    <xf numFmtId="0" fontId="82" fillId="35" borderId="13" xfId="0" applyFont="1" applyFill="1" applyBorder="1" applyAlignment="1">
      <alignment horizontal="left" vertical="top"/>
    </xf>
    <xf numFmtId="0" fontId="80" fillId="35" borderId="13" xfId="0" applyFont="1" applyFill="1" applyBorder="1" applyAlignment="1">
      <alignment horizontal="left" vertical="top"/>
    </xf>
    <xf numFmtId="0" fontId="53" fillId="35" borderId="13" xfId="44" applyFill="1" applyBorder="1" applyAlignment="1" applyProtection="1">
      <alignment horizontal="left" vertical="top"/>
      <protection/>
    </xf>
    <xf numFmtId="0" fontId="81" fillId="35" borderId="13" xfId="0" applyFont="1" applyFill="1" applyBorder="1" applyAlignment="1">
      <alignment horizontal="left" vertical="top"/>
    </xf>
    <xf numFmtId="0" fontId="53" fillId="36" borderId="21" xfId="44" applyFill="1" applyBorder="1" applyAlignment="1" applyProtection="1">
      <alignment horizontal="left" vertical="top"/>
      <protection/>
    </xf>
    <xf numFmtId="0" fontId="53" fillId="36" borderId="22" xfId="44" applyFill="1" applyBorder="1" applyAlignment="1" applyProtection="1">
      <alignment horizontal="left" vertical="top"/>
      <protection/>
    </xf>
    <xf numFmtId="0" fontId="0" fillId="35" borderId="17" xfId="0" applyFill="1" applyBorder="1" applyAlignment="1">
      <alignment/>
    </xf>
    <xf numFmtId="0" fontId="83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54" applyFont="1" applyAlignment="1">
      <alignment wrapText="1"/>
    </xf>
    <xf numFmtId="171" fontId="84" fillId="0" borderId="0" xfId="54" applyFont="1" applyAlignment="1">
      <alignment wrapText="1"/>
    </xf>
    <xf numFmtId="179" fontId="3" fillId="0" borderId="0" xfId="54" applyNumberFormat="1" applyFont="1" applyAlignment="1">
      <alignment/>
    </xf>
    <xf numFmtId="178" fontId="3" fillId="0" borderId="0" xfId="54" applyNumberFormat="1" applyFont="1" applyAlignment="1">
      <alignment/>
    </xf>
    <xf numFmtId="0" fontId="2" fillId="0" borderId="0" xfId="0" applyFont="1" applyAlignment="1">
      <alignment wrapText="1"/>
    </xf>
    <xf numFmtId="0" fontId="72" fillId="0" borderId="0" xfId="50" applyFont="1" applyAlignment="1">
      <alignment wrapText="1"/>
      <protection/>
    </xf>
    <xf numFmtId="177" fontId="2" fillId="0" borderId="0" xfId="0" applyNumberFormat="1" applyFont="1" applyAlignment="1">
      <alignment horizontal="center" wrapText="1"/>
    </xf>
    <xf numFmtId="16" fontId="2" fillId="0" borderId="0" xfId="0" applyNumberFormat="1" applyFont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72" fillId="0" borderId="0" xfId="50" applyNumberFormat="1" applyFont="1" applyAlignment="1">
      <alignment horizontal="center" wrapText="1"/>
      <protection/>
    </xf>
    <xf numFmtId="16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6" fillId="0" borderId="0" xfId="50" applyFont="1" applyAlignment="1">
      <alignment horizontal="center"/>
      <protection/>
    </xf>
    <xf numFmtId="0" fontId="46" fillId="0" borderId="0" xfId="50" applyFont="1" applyFill="1" applyAlignment="1">
      <alignment horizontal="center"/>
      <protection/>
    </xf>
    <xf numFmtId="9" fontId="4" fillId="0" borderId="0" xfId="52" applyFont="1" applyAlignment="1">
      <alignment/>
    </xf>
    <xf numFmtId="9" fontId="2" fillId="0" borderId="0" xfId="52" applyFont="1" applyAlignment="1">
      <alignment wrapText="1"/>
    </xf>
    <xf numFmtId="0" fontId="73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/>
    </xf>
    <xf numFmtId="178" fontId="8" fillId="38" borderId="0" xfId="54" applyNumberFormat="1" applyFont="1" applyFill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disciplinas.stoa.usp.br/mod/assign/view.php?action=grading&amp;id=184200&amp;thide=picture" TargetMode="External" /><Relationship Id="rId2" Type="http://schemas.openxmlformats.org/officeDocument/2006/relationships/hyperlink" Target="http://disciplinas.stoa.usp.br/mod/assign/view.php?action=grading&amp;id=184200&amp;thide=fullname" TargetMode="External" /><Relationship Id="rId3" Type="http://schemas.openxmlformats.org/officeDocument/2006/relationships/hyperlink" Target="http://disciplinas.stoa.usp.br/mod/assign/view.php?action=grading&amp;id=184200&amp;thide=email" TargetMode="External" /><Relationship Id="rId4" Type="http://schemas.openxmlformats.org/officeDocument/2006/relationships/hyperlink" Target="http://disciplinas.stoa.usp.br/mod/assign/view.php?action=grading&amp;id=184200&amp;thide=idnumber" TargetMode="External" /><Relationship Id="rId5" Type="http://schemas.openxmlformats.org/officeDocument/2006/relationships/hyperlink" Target="http://disciplinas.stoa.usp.br/mod/assign/view.php?action=grading&amp;id=184200&amp;thide=status" TargetMode="External" /><Relationship Id="rId6" Type="http://schemas.openxmlformats.org/officeDocument/2006/relationships/hyperlink" Target="http://disciplinas.stoa.usp.br/mod/assign/view.php?action=grading&amp;id=184200&amp;thide=grade" TargetMode="External" /><Relationship Id="rId7" Type="http://schemas.openxmlformats.org/officeDocument/2006/relationships/hyperlink" Target="http://disciplinas.stoa.usp.br/mod/assign/view.php?action=grading&amp;id=184200&amp;thide=userid" TargetMode="External" /><Relationship Id="rId8" Type="http://schemas.openxmlformats.org/officeDocument/2006/relationships/hyperlink" Target="http://disciplinas.stoa.usp.br/mod/assign/view.php?action=grading&amp;id=184200&amp;thide=timesubmitted" TargetMode="External" /><Relationship Id="rId9" Type="http://schemas.openxmlformats.org/officeDocument/2006/relationships/hyperlink" Target="http://disciplinas.stoa.usp.br/mod/assign/view.php?action=grading&amp;id=184200&amp;thide=plugin0" TargetMode="External" /><Relationship Id="rId10" Type="http://schemas.openxmlformats.org/officeDocument/2006/relationships/hyperlink" Target="http://disciplinas.stoa.usp.br/mod/assign/view.php?action=grading&amp;id=184200&amp;thide=plugin1" TargetMode="External" /><Relationship Id="rId11" Type="http://schemas.openxmlformats.org/officeDocument/2006/relationships/hyperlink" Target="http://disciplinas.stoa.usp.br/mod/assign/view.php?action=grading&amp;id=184200&amp;thide=timemarked" TargetMode="External" /><Relationship Id="rId12" Type="http://schemas.openxmlformats.org/officeDocument/2006/relationships/hyperlink" Target="http://disciplinas.stoa.usp.br/mod/assign/view.php?action=grading&amp;id=184200&amp;thide=finalgrade" TargetMode="External" /><Relationship Id="rId13" Type="http://schemas.openxmlformats.org/officeDocument/2006/relationships/hyperlink" Target="http://disciplinas.stoa.usp.br/mod/assign/view.php?id=184200&amp;rownum=0&amp;action=grade" TargetMode="External" /><Relationship Id="rId14" Type="http://schemas.openxmlformats.org/officeDocument/2006/relationships/image" Target="../media/image1.png" /><Relationship Id="rId15" Type="http://schemas.openxmlformats.org/officeDocument/2006/relationships/image" Target="../media/image2.png" /><Relationship Id="rId16" Type="http://schemas.openxmlformats.org/officeDocument/2006/relationships/hyperlink" Target="http://disciplinas.stoa.usp.br/mod/assign/view.php?action=grading&amp;id=184200&amp;tsort=timesubmitted" TargetMode="External" /><Relationship Id="rId17" Type="http://schemas.openxmlformats.org/officeDocument/2006/relationships/hyperlink" Target="http://disciplinas.stoa.usp.br/mod/assign/view.php?id=184200&amp;rownum=1&amp;action=grade" TargetMode="External" /><Relationship Id="rId18" Type="http://schemas.openxmlformats.org/officeDocument/2006/relationships/image" Target="../media/image3.png" /><Relationship Id="rId19" Type="http://schemas.openxmlformats.org/officeDocument/2006/relationships/hyperlink" Target="http://disciplinas.stoa.usp.br/mod/assign/view.php?action=grading&amp;id=184200&amp;tsort=timesubmitted" TargetMode="External" /><Relationship Id="rId20" Type="http://schemas.openxmlformats.org/officeDocument/2006/relationships/hyperlink" Target="http://disciplinas.stoa.usp.br/mod/assign/view.php?id=184200&amp;rownum=2&amp;action=grade" TargetMode="External" /><Relationship Id="rId21" Type="http://schemas.openxmlformats.org/officeDocument/2006/relationships/hyperlink" Target="http://disciplinas.stoa.usp.br/mod/assign/view.php?action=grading&amp;id=184200&amp;tsort=timesubmitted" TargetMode="External" /><Relationship Id="rId22" Type="http://schemas.openxmlformats.org/officeDocument/2006/relationships/hyperlink" Target="http://disciplinas.stoa.usp.br/mod/assign/view.php?id=184200&amp;rownum=3&amp;action=grade" TargetMode="External" /><Relationship Id="rId23" Type="http://schemas.openxmlformats.org/officeDocument/2006/relationships/hyperlink" Target="http://disciplinas.stoa.usp.br/mod/assign/view.php?action=grading&amp;id=184200&amp;tsort=timesubmitted" TargetMode="External" /><Relationship Id="rId24" Type="http://schemas.openxmlformats.org/officeDocument/2006/relationships/hyperlink" Target="http://disciplinas.stoa.usp.br/mod/assign/view.php?id=184200&amp;rownum=4&amp;action=grade" TargetMode="External" /><Relationship Id="rId25" Type="http://schemas.openxmlformats.org/officeDocument/2006/relationships/hyperlink" Target="http://disciplinas.stoa.usp.br/mod/assign/view.php?action=grading&amp;id=184200&amp;tsort=timesubmitted" TargetMode="External" /><Relationship Id="rId26" Type="http://schemas.openxmlformats.org/officeDocument/2006/relationships/hyperlink" Target="http://disciplinas.stoa.usp.br/mod/assign/view.php?id=184200&amp;rownum=5&amp;action=grade" TargetMode="External" /><Relationship Id="rId27" Type="http://schemas.openxmlformats.org/officeDocument/2006/relationships/hyperlink" Target="http://disciplinas.stoa.usp.br/mod/assign/view.php?action=grading&amp;id=184200&amp;tsort=timesubmitted" TargetMode="External" /><Relationship Id="rId28" Type="http://schemas.openxmlformats.org/officeDocument/2006/relationships/hyperlink" Target="http://disciplinas.stoa.usp.br/mod/assign/view.php?id=184200&amp;rownum=6&amp;action=grade" TargetMode="External" /><Relationship Id="rId29" Type="http://schemas.openxmlformats.org/officeDocument/2006/relationships/hyperlink" Target="http://disciplinas.stoa.usp.br/mod/assign/view.php?action=grading&amp;id=184200&amp;tsort=timesubmitted" TargetMode="External" /><Relationship Id="rId30" Type="http://schemas.openxmlformats.org/officeDocument/2006/relationships/hyperlink" Target="http://disciplinas.stoa.usp.br/mod/assign/view.php?id=184200&amp;rownum=7&amp;action=grade" TargetMode="External" /><Relationship Id="rId31" Type="http://schemas.openxmlformats.org/officeDocument/2006/relationships/hyperlink" Target="http://disciplinas.stoa.usp.br/mod/assign/view.php?action=grading&amp;id=184200&amp;tsort=timesubmitted" TargetMode="External" /><Relationship Id="rId32" Type="http://schemas.openxmlformats.org/officeDocument/2006/relationships/hyperlink" Target="http://disciplinas.stoa.usp.br/mod/assign/view.php?id=184200&amp;rownum=8&amp;action=grade" TargetMode="External" /><Relationship Id="rId33" Type="http://schemas.openxmlformats.org/officeDocument/2006/relationships/hyperlink" Target="http://disciplinas.stoa.usp.br/mod/assign/view.php?action=grading&amp;id=184200&amp;tsort=timesubmitted" TargetMode="External" /><Relationship Id="rId34" Type="http://schemas.openxmlformats.org/officeDocument/2006/relationships/hyperlink" Target="http://disciplinas.stoa.usp.br/mod/assign/view.php?id=184200&amp;rownum=9&amp;action=grade" TargetMode="External" /><Relationship Id="rId35" Type="http://schemas.openxmlformats.org/officeDocument/2006/relationships/hyperlink" Target="http://disciplinas.stoa.usp.br/mod/assign/view.php?action=grading&amp;id=184200&amp;tsort=timesubmitted" TargetMode="External" /><Relationship Id="rId36" Type="http://schemas.openxmlformats.org/officeDocument/2006/relationships/hyperlink" Target="http://disciplinas.stoa.usp.br/mod/assign/view.php?id=184200&amp;rownum=10&amp;action=grade" TargetMode="External" /><Relationship Id="rId37" Type="http://schemas.openxmlformats.org/officeDocument/2006/relationships/hyperlink" Target="http://disciplinas.stoa.usp.br/mod/assign/view.php?action=grading&amp;id=184200&amp;tsort=timesubmitted" TargetMode="External" /><Relationship Id="rId38" Type="http://schemas.openxmlformats.org/officeDocument/2006/relationships/hyperlink" Target="http://disciplinas.stoa.usp.br/mod/assign/view.php?id=184200&amp;rownum=11&amp;action=grade" TargetMode="External" /><Relationship Id="rId39" Type="http://schemas.openxmlformats.org/officeDocument/2006/relationships/hyperlink" Target="http://disciplinas.stoa.usp.br/mod/assign/view.php?action=grading&amp;id=184200&amp;tsort=timesubmitted" TargetMode="External" /><Relationship Id="rId40" Type="http://schemas.openxmlformats.org/officeDocument/2006/relationships/hyperlink" Target="http://disciplinas.stoa.usp.br/mod/assign/view.php?id=184200&amp;rownum=12&amp;action=grade" TargetMode="External" /><Relationship Id="rId41" Type="http://schemas.openxmlformats.org/officeDocument/2006/relationships/hyperlink" Target="http://disciplinas.stoa.usp.br/mod/assign/view.php?action=grading&amp;id=184200&amp;tsort=timesubmitted" TargetMode="External" /><Relationship Id="rId42" Type="http://schemas.openxmlformats.org/officeDocument/2006/relationships/image" Target="../media/image4.png" /><Relationship Id="rId43" Type="http://schemas.openxmlformats.org/officeDocument/2006/relationships/hyperlink" Target="http://disciplinas.stoa.usp.br/user/view.php?id=41639&amp;course=6173" TargetMode="External" /><Relationship Id="rId44" Type="http://schemas.openxmlformats.org/officeDocument/2006/relationships/hyperlink" Target="http://disciplinas.stoa.usp.br/user/view.php?id=41639&amp;course=6173" TargetMode="External" /><Relationship Id="rId45" Type="http://schemas.openxmlformats.org/officeDocument/2006/relationships/hyperlink" Target="http://disciplinas.stoa.usp.br/mod/assign/view.php?id=184200&amp;rownum=13&amp;action=grade" TargetMode="External" /><Relationship Id="rId46" Type="http://schemas.openxmlformats.org/officeDocument/2006/relationships/hyperlink" Target="http://disciplinas.stoa.usp.br/mod/assign/view.php?action=grading&amp;id=184200&amp;tsort=timesubmitted" TargetMode="External" /><Relationship Id="rId47" Type="http://schemas.openxmlformats.org/officeDocument/2006/relationships/hyperlink" Target="http://disciplinas.stoa.usp.br/mod/assign/view.php?id=184200&amp;rownum=14&amp;action=grade" TargetMode="External" /><Relationship Id="rId48" Type="http://schemas.openxmlformats.org/officeDocument/2006/relationships/hyperlink" Target="http://disciplinas.stoa.usp.br/mod/assign/view.php?action=grading&amp;id=184200&amp;tsort=timesubmitted" TargetMode="External" /><Relationship Id="rId49" Type="http://schemas.openxmlformats.org/officeDocument/2006/relationships/hyperlink" Target="http://disciplinas.stoa.usp.br/mod/assign/view.php?id=184200&amp;rownum=15&amp;action=grade" TargetMode="External" /><Relationship Id="rId50" Type="http://schemas.openxmlformats.org/officeDocument/2006/relationships/hyperlink" Target="http://disciplinas.stoa.usp.br/mod/assign/view.php?action=grading&amp;id=184200&amp;tsort=timesubmitted" TargetMode="External" /><Relationship Id="rId51" Type="http://schemas.openxmlformats.org/officeDocument/2006/relationships/hyperlink" Target="http://disciplinas.stoa.usp.br/mod/assign/view.php?id=184200&amp;rownum=16&amp;action=grade" TargetMode="External" /><Relationship Id="rId52" Type="http://schemas.openxmlformats.org/officeDocument/2006/relationships/hyperlink" Target="http://disciplinas.stoa.usp.br/mod/assign/view.php?action=grading&amp;id=184200&amp;tsort=timesubmitted" TargetMode="External" /><Relationship Id="rId53" Type="http://schemas.openxmlformats.org/officeDocument/2006/relationships/hyperlink" Target="http://disciplinas.stoa.usp.br/mod/assign/view.php?action=grading&amp;id=189950&amp;thide=picture" TargetMode="External" /><Relationship Id="rId54" Type="http://schemas.openxmlformats.org/officeDocument/2006/relationships/hyperlink" Target="http://disciplinas.stoa.usp.br/mod/assign/view.php?action=grading&amp;id=189950&amp;thide=fullname" TargetMode="External" /><Relationship Id="rId55" Type="http://schemas.openxmlformats.org/officeDocument/2006/relationships/hyperlink" Target="http://disciplinas.stoa.usp.br/mod/assign/view.php?action=grading&amp;id=189950&amp;thide=email" TargetMode="External" /><Relationship Id="rId56" Type="http://schemas.openxmlformats.org/officeDocument/2006/relationships/hyperlink" Target="http://disciplinas.stoa.usp.br/mod/assign/view.php?action=grading&amp;id=189950&amp;thide=idnumber" TargetMode="External" /><Relationship Id="rId57" Type="http://schemas.openxmlformats.org/officeDocument/2006/relationships/hyperlink" Target="http://disciplinas.stoa.usp.br/mod/assign/view.php?action=grading&amp;id=189950&amp;thide=status" TargetMode="External" /><Relationship Id="rId58" Type="http://schemas.openxmlformats.org/officeDocument/2006/relationships/hyperlink" Target="http://disciplinas.stoa.usp.br/mod/assign/view.php?action=grading&amp;id=189950&amp;thide=grade" TargetMode="External" /><Relationship Id="rId59" Type="http://schemas.openxmlformats.org/officeDocument/2006/relationships/hyperlink" Target="http://disciplinas.stoa.usp.br/mod/assign/view.php?action=grading&amp;id=189950&amp;thide=userid" TargetMode="External" /><Relationship Id="rId60" Type="http://schemas.openxmlformats.org/officeDocument/2006/relationships/hyperlink" Target="http://disciplinas.stoa.usp.br/mod/assign/view.php?action=grading&amp;id=189950&amp;thide=timesubmitted" TargetMode="External" /><Relationship Id="rId61" Type="http://schemas.openxmlformats.org/officeDocument/2006/relationships/hyperlink" Target="http://disciplinas.stoa.usp.br/mod/assign/view.php?action=grading&amp;id=189950&amp;thide=plugin0" TargetMode="External" /><Relationship Id="rId62" Type="http://schemas.openxmlformats.org/officeDocument/2006/relationships/hyperlink" Target="http://disciplinas.stoa.usp.br/mod/assign/view.php?action=grading&amp;id=189950&amp;thide=plugin1" TargetMode="External" /><Relationship Id="rId63" Type="http://schemas.openxmlformats.org/officeDocument/2006/relationships/hyperlink" Target="http://disciplinas.stoa.usp.br/mod/assign/view.php?action=grading&amp;id=189950&amp;thide=timemarked" TargetMode="External" /><Relationship Id="rId64" Type="http://schemas.openxmlformats.org/officeDocument/2006/relationships/hyperlink" Target="http://disciplinas.stoa.usp.br/mod/assign/view.php?action=grading&amp;id=189950&amp;thide=finalgrade" TargetMode="External" /><Relationship Id="rId65" Type="http://schemas.openxmlformats.org/officeDocument/2006/relationships/hyperlink" Target="http://disciplinas.stoa.usp.br/mod/assign/view.php?id=189950&amp;rownum=0&amp;action=grade" TargetMode="External" /><Relationship Id="rId66" Type="http://schemas.openxmlformats.org/officeDocument/2006/relationships/hyperlink" Target="http://disciplinas.stoa.usp.br/mod/assign/view.php?id=189950&amp;action=grading" TargetMode="External" /><Relationship Id="rId67" Type="http://schemas.openxmlformats.org/officeDocument/2006/relationships/hyperlink" Target="http://disciplinas.stoa.usp.br/user/view.php?id=41639&amp;course=6173" TargetMode="External" /><Relationship Id="rId68" Type="http://schemas.openxmlformats.org/officeDocument/2006/relationships/hyperlink" Target="http://disciplinas.stoa.usp.br/user/view.php?id=41639&amp;course=6173" TargetMode="External" /><Relationship Id="rId69" Type="http://schemas.openxmlformats.org/officeDocument/2006/relationships/hyperlink" Target="http://disciplinas.stoa.usp.br/mod/assign/view.php?id=189950&amp;rownum=1&amp;action=grade" TargetMode="External" /><Relationship Id="rId70" Type="http://schemas.openxmlformats.org/officeDocument/2006/relationships/hyperlink" Target="http://disciplinas.stoa.usp.br/mod/assign/view.php?id=189950&amp;action=grading" TargetMode="External" /><Relationship Id="rId71" Type="http://schemas.openxmlformats.org/officeDocument/2006/relationships/hyperlink" Target="http://disciplinas.stoa.usp.br/mod/assign/view.php?id=189950&amp;rownum=2&amp;action=grade" TargetMode="External" /><Relationship Id="rId72" Type="http://schemas.openxmlformats.org/officeDocument/2006/relationships/hyperlink" Target="http://disciplinas.stoa.usp.br/mod/assign/view.php?id=189950&amp;action=grading" TargetMode="External" /><Relationship Id="rId73" Type="http://schemas.openxmlformats.org/officeDocument/2006/relationships/hyperlink" Target="http://disciplinas.stoa.usp.br/mod/assign/view.php?id=189950&amp;rownum=3&amp;action=grade" TargetMode="External" /><Relationship Id="rId74" Type="http://schemas.openxmlformats.org/officeDocument/2006/relationships/image" Target="../media/image6.png" /><Relationship Id="rId75" Type="http://schemas.openxmlformats.org/officeDocument/2006/relationships/hyperlink" Target="http://disciplinas.stoa.usp.br/mod/assign/view.php?id=189950&amp;action=grading" TargetMode="External" /><Relationship Id="rId76" Type="http://schemas.openxmlformats.org/officeDocument/2006/relationships/hyperlink" Target="http://disciplinas.stoa.usp.br/mod/assign/view.php?id=189950&amp;rownum=4&amp;action=grade" TargetMode="External" /><Relationship Id="rId77" Type="http://schemas.openxmlformats.org/officeDocument/2006/relationships/hyperlink" Target="http://disciplinas.stoa.usp.br/mod/assign/view.php?id=189950&amp;action=grading" TargetMode="External" /><Relationship Id="rId78" Type="http://schemas.openxmlformats.org/officeDocument/2006/relationships/hyperlink" Target="http://disciplinas.stoa.usp.br/mod/assign/view.php?id=189950&amp;rownum=5&amp;action=grade" TargetMode="External" /><Relationship Id="rId79" Type="http://schemas.openxmlformats.org/officeDocument/2006/relationships/hyperlink" Target="http://disciplinas.stoa.usp.br/mod/assign/view.php?id=189950&amp;action=grading" TargetMode="External" /><Relationship Id="rId80" Type="http://schemas.openxmlformats.org/officeDocument/2006/relationships/hyperlink" Target="http://disciplinas.stoa.usp.br/mod/assign/view.php?id=189950&amp;rownum=6&amp;action=grade" TargetMode="External" /><Relationship Id="rId81" Type="http://schemas.openxmlformats.org/officeDocument/2006/relationships/hyperlink" Target="http://disciplinas.stoa.usp.br/mod/assign/view.php?id=189950&amp;action=grading" TargetMode="External" /><Relationship Id="rId82" Type="http://schemas.openxmlformats.org/officeDocument/2006/relationships/hyperlink" Target="http://disciplinas.stoa.usp.br/mod/assign/view.php?id=189950&amp;rownum=7&amp;action=grade" TargetMode="External" /><Relationship Id="rId83" Type="http://schemas.openxmlformats.org/officeDocument/2006/relationships/hyperlink" Target="http://disciplinas.stoa.usp.br/mod/assign/view.php?id=189950&amp;action=grading" TargetMode="External" /><Relationship Id="rId84" Type="http://schemas.openxmlformats.org/officeDocument/2006/relationships/hyperlink" Target="http://disciplinas.stoa.usp.br/mod/assign/view.php?id=189950&amp;rownum=8&amp;action=grade" TargetMode="External" /><Relationship Id="rId85" Type="http://schemas.openxmlformats.org/officeDocument/2006/relationships/hyperlink" Target="http://disciplinas.stoa.usp.br/mod/assign/view.php?id=189950&amp;action=grading" TargetMode="External" /><Relationship Id="rId86" Type="http://schemas.openxmlformats.org/officeDocument/2006/relationships/hyperlink" Target="http://disciplinas.stoa.usp.br/mod/assign/view.php?id=189950&amp;rownum=9&amp;action=grade" TargetMode="External" /><Relationship Id="rId87" Type="http://schemas.openxmlformats.org/officeDocument/2006/relationships/hyperlink" Target="http://disciplinas.stoa.usp.br/mod/assign/view.php?id=189950&amp;action=grading" TargetMode="External" /><Relationship Id="rId88" Type="http://schemas.openxmlformats.org/officeDocument/2006/relationships/hyperlink" Target="http://disciplinas.stoa.usp.br/mod/assign/view.php?id=189950&amp;rownum=10&amp;action=grade" TargetMode="External" /><Relationship Id="rId89" Type="http://schemas.openxmlformats.org/officeDocument/2006/relationships/hyperlink" Target="http://disciplinas.stoa.usp.br/mod/assign/view.php?id=189950&amp;action=grading" TargetMode="External" /><Relationship Id="rId90" Type="http://schemas.openxmlformats.org/officeDocument/2006/relationships/hyperlink" Target="http://disciplinas.stoa.usp.br/mod/assign/view.php?id=189950&amp;rownum=11&amp;action=grade" TargetMode="External" /><Relationship Id="rId91" Type="http://schemas.openxmlformats.org/officeDocument/2006/relationships/hyperlink" Target="http://disciplinas.stoa.usp.br/mod/assign/view.php?id=189950&amp;action=grading" TargetMode="External" /><Relationship Id="rId92" Type="http://schemas.openxmlformats.org/officeDocument/2006/relationships/hyperlink" Target="http://disciplinas.stoa.usp.br/mod/assign/view.php?id=189950&amp;rownum=12&amp;action=grade" TargetMode="External" /><Relationship Id="rId93" Type="http://schemas.openxmlformats.org/officeDocument/2006/relationships/hyperlink" Target="http://disciplinas.stoa.usp.br/mod/assign/view.php?id=189950&amp;action=grading" TargetMode="External" /><Relationship Id="rId94" Type="http://schemas.openxmlformats.org/officeDocument/2006/relationships/image" Target="../media/image7.png" /><Relationship Id="rId95" Type="http://schemas.openxmlformats.org/officeDocument/2006/relationships/hyperlink" Target="http://disciplinas.stoa.usp.br/user/view.php?id=48455&amp;course=6173" TargetMode="External" /><Relationship Id="rId96" Type="http://schemas.openxmlformats.org/officeDocument/2006/relationships/hyperlink" Target="http://disciplinas.stoa.usp.br/user/view.php?id=48455&amp;course=6173" TargetMode="External" /><Relationship Id="rId97" Type="http://schemas.openxmlformats.org/officeDocument/2006/relationships/hyperlink" Target="http://disciplinas.stoa.usp.br/mod/assign/view.php?id=189950&amp;rownum=13&amp;action=grade" TargetMode="External" /><Relationship Id="rId98" Type="http://schemas.openxmlformats.org/officeDocument/2006/relationships/hyperlink" Target="http://disciplinas.stoa.usp.br/mod/assign/view.php?id=189950&amp;action=grading" TargetMode="External" /><Relationship Id="rId99" Type="http://schemas.openxmlformats.org/officeDocument/2006/relationships/hyperlink" Target="http://disciplinas.stoa.usp.br/mod/assign/view.php?id=189950&amp;rownum=14&amp;action=grade" TargetMode="External" /><Relationship Id="rId100" Type="http://schemas.openxmlformats.org/officeDocument/2006/relationships/hyperlink" Target="http://disciplinas.stoa.usp.br/mod/assign/view.php?id=189950&amp;action=grading" TargetMode="External" /><Relationship Id="rId101" Type="http://schemas.openxmlformats.org/officeDocument/2006/relationships/image" Target="../media/image8.png" /><Relationship Id="rId102" Type="http://schemas.openxmlformats.org/officeDocument/2006/relationships/hyperlink" Target="http://disciplinas.stoa.usp.br/user/view.php?id=41707&amp;course=6173" TargetMode="External" /><Relationship Id="rId103" Type="http://schemas.openxmlformats.org/officeDocument/2006/relationships/hyperlink" Target="http://disciplinas.stoa.usp.br/user/view.php?id=41707&amp;course=6173" TargetMode="External" /><Relationship Id="rId104" Type="http://schemas.openxmlformats.org/officeDocument/2006/relationships/hyperlink" Target="http://disciplinas.stoa.usp.br/mod/assign/view.php?id=189950&amp;rownum=15&amp;action=grade" TargetMode="External" /><Relationship Id="rId105" Type="http://schemas.openxmlformats.org/officeDocument/2006/relationships/hyperlink" Target="http://disciplinas.stoa.usp.br/mod/assign/view.php?id=189950&amp;action=grading" TargetMode="External" /><Relationship Id="rId106" Type="http://schemas.openxmlformats.org/officeDocument/2006/relationships/hyperlink" Target="http://disciplinas.stoa.usp.br/mod/assign/view.php?id=189950&amp;rownum=16&amp;action=grade" TargetMode="External" /><Relationship Id="rId107" Type="http://schemas.openxmlformats.org/officeDocument/2006/relationships/hyperlink" Target="http://disciplinas.stoa.usp.br/mod/assign/view.php?id=189950&amp;action=grading" TargetMode="External" /><Relationship Id="rId108" Type="http://schemas.openxmlformats.org/officeDocument/2006/relationships/hyperlink" Target="http://disciplinas.stoa.usp.br/mod/assign/view.php?id=189950&amp;rownum=17&amp;action=grade" TargetMode="External" /><Relationship Id="rId109" Type="http://schemas.openxmlformats.org/officeDocument/2006/relationships/hyperlink" Target="http://disciplinas.stoa.usp.br/mod/assign/view.php?id=189950&amp;action=grading" TargetMode="External" /><Relationship Id="rId1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04800" cy="304800"/>
    <xdr:sp>
      <xdr:nvSpPr>
        <xdr:cNvPr id="1" name="AutoShape 2" descr="Ocultar">
          <a:hlinkClick r:id="rId1"/>
        </xdr:cNvPr>
        <xdr:cNvSpPr>
          <a:spLocks noChangeAspect="1"/>
        </xdr:cNvSpPr>
      </xdr:nvSpPr>
      <xdr:spPr>
        <a:xfrm>
          <a:off x="60960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>
      <xdr:nvSpPr>
        <xdr:cNvPr id="2" name="AutoShape 3" descr="Ocultar">
          <a:hlinkClick r:id="rId2"/>
        </xdr:cNvPr>
        <xdr:cNvSpPr>
          <a:spLocks noChangeAspect="1"/>
        </xdr:cNvSpPr>
      </xdr:nvSpPr>
      <xdr:spPr>
        <a:xfrm>
          <a:off x="60960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3" name="AutoShape 4" descr="Ocultar">
          <a:hlinkClick r:id="rId3"/>
        </xdr:cNvPr>
        <xdr:cNvSpPr>
          <a:spLocks noChangeAspect="1"/>
        </xdr:cNvSpPr>
      </xdr:nvSpPr>
      <xdr:spPr>
        <a:xfrm>
          <a:off x="54768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4" name="AutoShape 5" descr="Ocultar">
          <a:hlinkClick r:id="rId4"/>
        </xdr:cNvPr>
        <xdr:cNvSpPr>
          <a:spLocks noChangeAspect="1"/>
        </xdr:cNvSpPr>
      </xdr:nvSpPr>
      <xdr:spPr>
        <a:xfrm>
          <a:off x="60864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5" name="AutoShape 6" descr="Ocultar">
          <a:hlinkClick r:id="rId5"/>
        </xdr:cNvPr>
        <xdr:cNvSpPr>
          <a:spLocks noChangeAspect="1"/>
        </xdr:cNvSpPr>
      </xdr:nvSpPr>
      <xdr:spPr>
        <a:xfrm>
          <a:off x="66960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" name="AutoShape 7" descr="Ocultar">
          <a:hlinkClick r:id="rId6"/>
        </xdr:cNvPr>
        <xdr:cNvSpPr>
          <a:spLocks noChangeAspect="1"/>
        </xdr:cNvSpPr>
      </xdr:nvSpPr>
      <xdr:spPr>
        <a:xfrm>
          <a:off x="73056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7" name="AutoShape 8" descr="Ocultar">
          <a:hlinkClick r:id="rId7"/>
        </xdr:cNvPr>
        <xdr:cNvSpPr>
          <a:spLocks noChangeAspect="1"/>
        </xdr:cNvSpPr>
      </xdr:nvSpPr>
      <xdr:spPr>
        <a:xfrm>
          <a:off x="79152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>
      <xdr:nvSpPr>
        <xdr:cNvPr id="8" name="AutoShape 9" descr="Decrescente"/>
        <xdr:cNvSpPr>
          <a:spLocks noChangeAspect="1"/>
        </xdr:cNvSpPr>
      </xdr:nvSpPr>
      <xdr:spPr>
        <a:xfrm>
          <a:off x="8524875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9" name="AutoShape 10" descr="Ocultar">
          <a:hlinkClick r:id="rId8"/>
        </xdr:cNvPr>
        <xdr:cNvSpPr>
          <a:spLocks noChangeAspect="1"/>
        </xdr:cNvSpPr>
      </xdr:nvSpPr>
      <xdr:spPr>
        <a:xfrm>
          <a:off x="85248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10" name="AutoShape 11" descr="Ocultar">
          <a:hlinkClick r:id="rId9"/>
        </xdr:cNvPr>
        <xdr:cNvSpPr>
          <a:spLocks noChangeAspect="1"/>
        </xdr:cNvSpPr>
      </xdr:nvSpPr>
      <xdr:spPr>
        <a:xfrm>
          <a:off x="91344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11" name="AutoShape 12" descr="Ocultar">
          <a:hlinkClick r:id="rId10"/>
        </xdr:cNvPr>
        <xdr:cNvSpPr>
          <a:spLocks noChangeAspect="1"/>
        </xdr:cNvSpPr>
      </xdr:nvSpPr>
      <xdr:spPr>
        <a:xfrm>
          <a:off x="103536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12" name="AutoShape 13" descr="Ocultar">
          <a:hlinkClick r:id="rId11"/>
        </xdr:cNvPr>
        <xdr:cNvSpPr>
          <a:spLocks noChangeAspect="1"/>
        </xdr:cNvSpPr>
      </xdr:nvSpPr>
      <xdr:spPr>
        <a:xfrm>
          <a:off x="109632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13" name="AutoShape 14" descr="Ocultar">
          <a:hlinkClick r:id="rId12"/>
        </xdr:cNvPr>
        <xdr:cNvSpPr>
          <a:spLocks noChangeAspect="1"/>
        </xdr:cNvSpPr>
      </xdr:nvSpPr>
      <xdr:spPr>
        <a:xfrm>
          <a:off x="11572875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4" name="AutoShape 16" descr="Nota Matheus Ferreira Sousa Degrande">
          <a:hlinkClick r:id="rId13"/>
        </xdr:cNvPr>
        <xdr:cNvSpPr>
          <a:spLocks noChangeAspect="1"/>
        </xdr:cNvSpPr>
      </xdr:nvSpPr>
      <xdr:spPr>
        <a:xfrm>
          <a:off x="7305675" y="1781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14</xdr:row>
      <xdr:rowOff>0</xdr:rowOff>
    </xdr:from>
    <xdr:to>
      <xdr:col>5</xdr:col>
      <xdr:colOff>323850</xdr:colOff>
      <xdr:row>14</xdr:row>
      <xdr:rowOff>9525</xdr:rowOff>
    </xdr:to>
    <xdr:pic>
      <xdr:nvPicPr>
        <xdr:cNvPr id="15" name="Picture 17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152400</xdr:colOff>
      <xdr:row>14</xdr:row>
      <xdr:rowOff>152400</xdr:rowOff>
    </xdr:to>
    <xdr:pic>
      <xdr:nvPicPr>
        <xdr:cNvPr id="16" name="Picture 18" descr="Anotações do dia Administração Financeira I.pd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744075" y="3914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5</xdr:row>
      <xdr:rowOff>0</xdr:rowOff>
    </xdr:from>
    <xdr:ext cx="304800" cy="304800"/>
    <xdr:sp>
      <xdr:nvSpPr>
        <xdr:cNvPr id="17" name="comment-img-55a2b3cf39adb" descr="Comentários">
          <a:hlinkClick r:id="rId16"/>
        </xdr:cNvPr>
        <xdr:cNvSpPr>
          <a:spLocks noChangeAspect="1"/>
        </xdr:cNvSpPr>
      </xdr:nvSpPr>
      <xdr:spPr>
        <a:xfrm>
          <a:off x="10353675" y="1781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" name="AutoShape 21" descr="Nota Karen Suemy Kayama">
          <a:hlinkClick r:id="rId17"/>
        </xdr:cNvPr>
        <xdr:cNvSpPr>
          <a:spLocks noChangeAspect="1"/>
        </xdr:cNvSpPr>
      </xdr:nvSpPr>
      <xdr:spPr>
        <a:xfrm>
          <a:off x="7305675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7</xdr:row>
      <xdr:rowOff>0</xdr:rowOff>
    </xdr:from>
    <xdr:to>
      <xdr:col>5</xdr:col>
      <xdr:colOff>323850</xdr:colOff>
      <xdr:row>7</xdr:row>
      <xdr:rowOff>9525</xdr:rowOff>
    </xdr:to>
    <xdr:pic>
      <xdr:nvPicPr>
        <xdr:cNvPr id="19" name="Picture 22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152400</xdr:colOff>
      <xdr:row>7</xdr:row>
      <xdr:rowOff>152400</xdr:rowOff>
    </xdr:to>
    <xdr:pic>
      <xdr:nvPicPr>
        <xdr:cNvPr id="20" name="Picture 23" descr="Estoques - 24 de abril - Karen Kayama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2114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7</xdr:row>
      <xdr:rowOff>0</xdr:rowOff>
    </xdr:from>
    <xdr:ext cx="304800" cy="304800"/>
    <xdr:sp>
      <xdr:nvSpPr>
        <xdr:cNvPr id="21" name="comment-img-55a2b3cf47d3d" descr="Comentários">
          <a:hlinkClick r:id="rId19"/>
        </xdr:cNvPr>
        <xdr:cNvSpPr>
          <a:spLocks noChangeAspect="1"/>
        </xdr:cNvSpPr>
      </xdr:nvSpPr>
      <xdr:spPr>
        <a:xfrm>
          <a:off x="10353675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161925"/>
    <xdr:sp>
      <xdr:nvSpPr>
        <xdr:cNvPr id="22" name="AutoShape 26" descr="Nota luis antonio carvalho vaz de lima">
          <a:hlinkClick r:id="rId20"/>
        </xdr:cNvPr>
        <xdr:cNvSpPr>
          <a:spLocks noChangeAspect="1"/>
        </xdr:cNvSpPr>
      </xdr:nvSpPr>
      <xdr:spPr>
        <a:xfrm>
          <a:off x="7305675" y="34194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11</xdr:row>
      <xdr:rowOff>0</xdr:rowOff>
    </xdr:from>
    <xdr:to>
      <xdr:col>5</xdr:col>
      <xdr:colOff>323850</xdr:colOff>
      <xdr:row>11</xdr:row>
      <xdr:rowOff>9525</xdr:rowOff>
    </xdr:to>
    <xdr:pic>
      <xdr:nvPicPr>
        <xdr:cNvPr id="23" name="Picture 27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152400</xdr:colOff>
      <xdr:row>11</xdr:row>
      <xdr:rowOff>152400</xdr:rowOff>
    </xdr:to>
    <xdr:pic>
      <xdr:nvPicPr>
        <xdr:cNvPr id="24" name="Picture 28" descr="Aula 2205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3419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11</xdr:row>
      <xdr:rowOff>0</xdr:rowOff>
    </xdr:from>
    <xdr:ext cx="304800" cy="161925"/>
    <xdr:sp>
      <xdr:nvSpPr>
        <xdr:cNvPr id="25" name="comment-img-55a2b3cf4e88b" descr="Comentários">
          <a:hlinkClick r:id="rId21"/>
        </xdr:cNvPr>
        <xdr:cNvSpPr>
          <a:spLocks noChangeAspect="1"/>
        </xdr:cNvSpPr>
      </xdr:nvSpPr>
      <xdr:spPr>
        <a:xfrm>
          <a:off x="10353675" y="34194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" name="AutoShape 31" descr="Nota Vitória Varea Gonçalves">
          <a:hlinkClick r:id="rId22"/>
        </xdr:cNvPr>
        <xdr:cNvSpPr>
          <a:spLocks noChangeAspect="1"/>
        </xdr:cNvSpPr>
      </xdr:nvSpPr>
      <xdr:spPr>
        <a:xfrm>
          <a:off x="7305675" y="3419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19</xdr:row>
      <xdr:rowOff>0</xdr:rowOff>
    </xdr:from>
    <xdr:to>
      <xdr:col>5</xdr:col>
      <xdr:colOff>323850</xdr:colOff>
      <xdr:row>19</xdr:row>
      <xdr:rowOff>9525</xdr:rowOff>
    </xdr:to>
    <xdr:pic>
      <xdr:nvPicPr>
        <xdr:cNvPr id="27" name="Picture 32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152400</xdr:colOff>
      <xdr:row>19</xdr:row>
      <xdr:rowOff>152400</xdr:rowOff>
    </xdr:to>
    <xdr:pic>
      <xdr:nvPicPr>
        <xdr:cNvPr id="28" name="Picture 33" descr="Processo de Crédito – Banco Pegeout e Citroen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475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11</xdr:row>
      <xdr:rowOff>0</xdr:rowOff>
    </xdr:from>
    <xdr:ext cx="304800" cy="304800"/>
    <xdr:sp>
      <xdr:nvSpPr>
        <xdr:cNvPr id="29" name="comment-img-55a2b3cf570fd" descr="Comentários">
          <a:hlinkClick r:id="rId23"/>
        </xdr:cNvPr>
        <xdr:cNvSpPr>
          <a:spLocks noChangeAspect="1"/>
        </xdr:cNvSpPr>
      </xdr:nvSpPr>
      <xdr:spPr>
        <a:xfrm>
          <a:off x="10353675" y="3419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" name="AutoShape 36" descr="Nota Cesar Nicolau">
          <a:hlinkClick r:id="rId24"/>
        </xdr:cNvPr>
        <xdr:cNvSpPr>
          <a:spLocks noChangeAspect="1"/>
        </xdr:cNvSpPr>
      </xdr:nvSpPr>
      <xdr:spPr>
        <a:xfrm>
          <a:off x="7305675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5</xdr:row>
      <xdr:rowOff>0</xdr:rowOff>
    </xdr:from>
    <xdr:to>
      <xdr:col>5</xdr:col>
      <xdr:colOff>323850</xdr:colOff>
      <xdr:row>5</xdr:row>
      <xdr:rowOff>9525</xdr:rowOff>
    </xdr:to>
    <xdr:pic>
      <xdr:nvPicPr>
        <xdr:cNvPr id="31" name="Picture 37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152400</xdr:colOff>
      <xdr:row>5</xdr:row>
      <xdr:rowOff>152400</xdr:rowOff>
    </xdr:to>
    <xdr:pic>
      <xdr:nvPicPr>
        <xdr:cNvPr id="32" name="Picture 38" descr="Anotações do dia 22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178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13</xdr:row>
      <xdr:rowOff>0</xdr:rowOff>
    </xdr:from>
    <xdr:ext cx="304800" cy="304800"/>
    <xdr:sp>
      <xdr:nvSpPr>
        <xdr:cNvPr id="33" name="comment-img-55a2b3cf6197f" descr="Comentários">
          <a:hlinkClick r:id="rId25"/>
        </xdr:cNvPr>
        <xdr:cNvSpPr>
          <a:spLocks noChangeAspect="1"/>
        </xdr:cNvSpPr>
      </xdr:nvSpPr>
      <xdr:spPr>
        <a:xfrm>
          <a:off x="10353675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" name="AutoShape 41" descr="Nota Lais Bertequini Moraes">
          <a:hlinkClick r:id="rId26"/>
        </xdr:cNvPr>
        <xdr:cNvSpPr>
          <a:spLocks noChangeAspect="1"/>
        </xdr:cNvSpPr>
      </xdr:nvSpPr>
      <xdr:spPr>
        <a:xfrm>
          <a:off x="7305675" y="408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9</xdr:row>
      <xdr:rowOff>0</xdr:rowOff>
    </xdr:from>
    <xdr:to>
      <xdr:col>5</xdr:col>
      <xdr:colOff>323850</xdr:colOff>
      <xdr:row>9</xdr:row>
      <xdr:rowOff>9525</xdr:rowOff>
    </xdr:to>
    <xdr:pic>
      <xdr:nvPicPr>
        <xdr:cNvPr id="35" name="Picture 42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244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152400</xdr:colOff>
      <xdr:row>9</xdr:row>
      <xdr:rowOff>152400</xdr:rowOff>
    </xdr:to>
    <xdr:pic>
      <xdr:nvPicPr>
        <xdr:cNvPr id="36" name="Picture 43" descr="Anotações do dia 27.03 Lais 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2447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15</xdr:row>
      <xdr:rowOff>0</xdr:rowOff>
    </xdr:from>
    <xdr:ext cx="304800" cy="304800"/>
    <xdr:sp>
      <xdr:nvSpPr>
        <xdr:cNvPr id="37" name="comment-img-55a2b3cf6bb49" descr="Comentários">
          <a:hlinkClick r:id="rId27"/>
        </xdr:cNvPr>
        <xdr:cNvSpPr>
          <a:spLocks noChangeAspect="1"/>
        </xdr:cNvSpPr>
      </xdr:nvSpPr>
      <xdr:spPr>
        <a:xfrm>
          <a:off x="10353675" y="4086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" name="AutoShape 46" descr="Nota Maíra Lagazzi Rodrigues">
          <a:hlinkClick r:id="rId28"/>
        </xdr:cNvPr>
        <xdr:cNvSpPr>
          <a:spLocks noChangeAspect="1"/>
        </xdr:cNvSpPr>
      </xdr:nvSpPr>
      <xdr:spPr>
        <a:xfrm>
          <a:off x="7305675" y="441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12</xdr:row>
      <xdr:rowOff>0</xdr:rowOff>
    </xdr:from>
    <xdr:to>
      <xdr:col>5</xdr:col>
      <xdr:colOff>323850</xdr:colOff>
      <xdr:row>12</xdr:row>
      <xdr:rowOff>9525</xdr:rowOff>
    </xdr:to>
    <xdr:pic>
      <xdr:nvPicPr>
        <xdr:cNvPr id="39" name="Picture 47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152400</xdr:colOff>
      <xdr:row>12</xdr:row>
      <xdr:rowOff>152400</xdr:rowOff>
    </xdr:to>
    <xdr:pic>
      <xdr:nvPicPr>
        <xdr:cNvPr id="40" name="Picture 48" descr="Resumo aula Administração Financeira I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3581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41" name="comment-img-55a2b3cf73364" descr="Comentários">
          <a:hlinkClick r:id="rId29"/>
        </xdr:cNvPr>
        <xdr:cNvSpPr>
          <a:spLocks noChangeAspect="1"/>
        </xdr:cNvSpPr>
      </xdr:nvSpPr>
      <xdr:spPr>
        <a:xfrm>
          <a:off x="10353675" y="441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42" name="AutoShape 51" descr="Nota Arthur Leite">
          <a:hlinkClick r:id="rId30"/>
        </xdr:cNvPr>
        <xdr:cNvSpPr>
          <a:spLocks noChangeAspect="1"/>
        </xdr:cNvSpPr>
      </xdr:nvSpPr>
      <xdr:spPr>
        <a:xfrm>
          <a:off x="7305675" y="475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3</xdr:row>
      <xdr:rowOff>0</xdr:rowOff>
    </xdr:from>
    <xdr:to>
      <xdr:col>5</xdr:col>
      <xdr:colOff>323850</xdr:colOff>
      <xdr:row>3</xdr:row>
      <xdr:rowOff>9525</xdr:rowOff>
    </xdr:to>
    <xdr:pic>
      <xdr:nvPicPr>
        <xdr:cNvPr id="43" name="Picture 52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152400</xdr:colOff>
      <xdr:row>3</xdr:row>
      <xdr:rowOff>152400</xdr:rowOff>
    </xdr:to>
    <xdr:pic>
      <xdr:nvPicPr>
        <xdr:cNvPr id="44" name="Picture 53" descr="Relatório Administração Financeira I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144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19</xdr:row>
      <xdr:rowOff>0</xdr:rowOff>
    </xdr:from>
    <xdr:ext cx="304800" cy="304800"/>
    <xdr:sp>
      <xdr:nvSpPr>
        <xdr:cNvPr id="45" name="comment-img-55a2b3cf78093" descr="Comentários">
          <a:hlinkClick r:id="rId31"/>
        </xdr:cNvPr>
        <xdr:cNvSpPr>
          <a:spLocks noChangeAspect="1"/>
        </xdr:cNvSpPr>
      </xdr:nvSpPr>
      <xdr:spPr>
        <a:xfrm>
          <a:off x="10353675" y="4752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6" name="AutoShape 56" descr="Nota Karina Yuri Urabe">
          <a:hlinkClick r:id="rId32"/>
        </xdr:cNvPr>
        <xdr:cNvSpPr>
          <a:spLocks noChangeAspect="1"/>
        </xdr:cNvSpPr>
      </xdr:nvSpPr>
      <xdr:spPr>
        <a:xfrm>
          <a:off x="7305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8</xdr:row>
      <xdr:rowOff>0</xdr:rowOff>
    </xdr:from>
    <xdr:to>
      <xdr:col>5</xdr:col>
      <xdr:colOff>323850</xdr:colOff>
      <xdr:row>8</xdr:row>
      <xdr:rowOff>9525</xdr:rowOff>
    </xdr:to>
    <xdr:pic>
      <xdr:nvPicPr>
        <xdr:cNvPr id="47" name="Picture 57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152400</xdr:colOff>
      <xdr:row>8</xdr:row>
      <xdr:rowOff>152400</xdr:rowOff>
    </xdr:to>
    <xdr:pic>
      <xdr:nvPicPr>
        <xdr:cNvPr id="48" name="Picture 58" descr="Biscoitos Furão - Análise RH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9" name="comment-img-55a2b3cf7c51b" descr="Comentários">
          <a:hlinkClick r:id="rId33"/>
        </xdr:cNvPr>
        <xdr:cNvSpPr>
          <a:spLocks noChangeAspect="1"/>
        </xdr:cNvSpPr>
      </xdr:nvSpPr>
      <xdr:spPr>
        <a:xfrm>
          <a:off x="10353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50" name="AutoShape 61" descr="Nota Thales Diego madalena">
          <a:hlinkClick r:id="rId34"/>
        </xdr:cNvPr>
        <xdr:cNvSpPr>
          <a:spLocks noChangeAspect="1"/>
        </xdr:cNvSpPr>
      </xdr:nvSpPr>
      <xdr:spPr>
        <a:xfrm>
          <a:off x="7305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17</xdr:row>
      <xdr:rowOff>0</xdr:rowOff>
    </xdr:from>
    <xdr:to>
      <xdr:col>5</xdr:col>
      <xdr:colOff>323850</xdr:colOff>
      <xdr:row>17</xdr:row>
      <xdr:rowOff>9525</xdr:rowOff>
    </xdr:to>
    <xdr:pic>
      <xdr:nvPicPr>
        <xdr:cNvPr id="51" name="Picture 62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44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152400</xdr:colOff>
      <xdr:row>17</xdr:row>
      <xdr:rowOff>152400</xdr:rowOff>
    </xdr:to>
    <xdr:pic>
      <xdr:nvPicPr>
        <xdr:cNvPr id="52" name="Picture 63" descr="Thales Diego Madalena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53" name="comment-img-55a2b3cf80976" descr="Comentários">
          <a:hlinkClick r:id="rId35"/>
        </xdr:cNvPr>
        <xdr:cNvSpPr>
          <a:spLocks noChangeAspect="1"/>
        </xdr:cNvSpPr>
      </xdr:nvSpPr>
      <xdr:spPr>
        <a:xfrm>
          <a:off x="10353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161925"/>
    <xdr:sp>
      <xdr:nvSpPr>
        <xdr:cNvPr id="54" name="AutoShape 66" descr="Nota Nicolas Henrique Duran Barbosa">
          <a:hlinkClick r:id="rId36"/>
        </xdr:cNvPr>
        <xdr:cNvSpPr>
          <a:spLocks noChangeAspect="1"/>
        </xdr:cNvSpPr>
      </xdr:nvSpPr>
      <xdr:spPr>
        <a:xfrm>
          <a:off x="7305675" y="40862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15</xdr:row>
      <xdr:rowOff>0</xdr:rowOff>
    </xdr:from>
    <xdr:to>
      <xdr:col>5</xdr:col>
      <xdr:colOff>323850</xdr:colOff>
      <xdr:row>15</xdr:row>
      <xdr:rowOff>9525</xdr:rowOff>
    </xdr:to>
    <xdr:pic>
      <xdr:nvPicPr>
        <xdr:cNvPr id="55" name="Picture 67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152400</xdr:colOff>
      <xdr:row>15</xdr:row>
      <xdr:rowOff>152400</xdr:rowOff>
    </xdr:to>
    <xdr:pic>
      <xdr:nvPicPr>
        <xdr:cNvPr id="56" name="Picture 68" descr="Biscoitos Furão - Nicolas.pd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744075" y="4086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15</xdr:row>
      <xdr:rowOff>0</xdr:rowOff>
    </xdr:from>
    <xdr:ext cx="304800" cy="161925"/>
    <xdr:sp>
      <xdr:nvSpPr>
        <xdr:cNvPr id="57" name="comment-img-55a2b3cf871f4" descr="Comentários">
          <a:hlinkClick r:id="rId37"/>
        </xdr:cNvPr>
        <xdr:cNvSpPr>
          <a:spLocks noChangeAspect="1"/>
        </xdr:cNvSpPr>
      </xdr:nvSpPr>
      <xdr:spPr>
        <a:xfrm>
          <a:off x="10353675" y="40862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58" name="AutoShape 71" descr="Nota Lucas Ricardo Hypolito">
          <a:hlinkClick r:id="rId38"/>
        </xdr:cNvPr>
        <xdr:cNvSpPr>
          <a:spLocks noChangeAspect="1"/>
        </xdr:cNvSpPr>
      </xdr:nvSpPr>
      <xdr:spPr>
        <a:xfrm>
          <a:off x="7305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10</xdr:row>
      <xdr:rowOff>0</xdr:rowOff>
    </xdr:from>
    <xdr:to>
      <xdr:col>5</xdr:col>
      <xdr:colOff>323850</xdr:colOff>
      <xdr:row>10</xdr:row>
      <xdr:rowOff>9525</xdr:rowOff>
    </xdr:to>
    <xdr:pic>
      <xdr:nvPicPr>
        <xdr:cNvPr id="59" name="Picture 72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324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152400</xdr:colOff>
      <xdr:row>10</xdr:row>
      <xdr:rowOff>152400</xdr:rowOff>
    </xdr:to>
    <xdr:pic>
      <xdr:nvPicPr>
        <xdr:cNvPr id="60" name="Picture 73" descr="Estudo de caso BISCOITOS FURÃO.pd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744075" y="324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61" name="comment-img-55a2b3cf8f370" descr="Comentários">
          <a:hlinkClick r:id="rId39"/>
        </xdr:cNvPr>
        <xdr:cNvSpPr>
          <a:spLocks noChangeAspect="1"/>
        </xdr:cNvSpPr>
      </xdr:nvSpPr>
      <xdr:spPr>
        <a:xfrm>
          <a:off x="10353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62" name="AutoShape 76" descr="Nota Eriki Yutaka Kakazu">
          <a:hlinkClick r:id="rId40"/>
        </xdr:cNvPr>
        <xdr:cNvSpPr>
          <a:spLocks noChangeAspect="1"/>
        </xdr:cNvSpPr>
      </xdr:nvSpPr>
      <xdr:spPr>
        <a:xfrm>
          <a:off x="7305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6</xdr:row>
      <xdr:rowOff>0</xdr:rowOff>
    </xdr:from>
    <xdr:to>
      <xdr:col>5</xdr:col>
      <xdr:colOff>323850</xdr:colOff>
      <xdr:row>6</xdr:row>
      <xdr:rowOff>9525</xdr:rowOff>
    </xdr:to>
    <xdr:pic>
      <xdr:nvPicPr>
        <xdr:cNvPr id="63" name="Picture 77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152400</xdr:rowOff>
    </xdr:to>
    <xdr:pic>
      <xdr:nvPicPr>
        <xdr:cNvPr id="64" name="Picture 78" descr="Anotações dia 6.03.15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1943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65" name="comment-img-55a2b3cf9a8c5" descr="Comentários">
          <a:hlinkClick r:id="rId41"/>
        </xdr:cNvPr>
        <xdr:cNvSpPr>
          <a:spLocks noChangeAspect="1"/>
        </xdr:cNvSpPr>
      </xdr:nvSpPr>
      <xdr:spPr>
        <a:xfrm>
          <a:off x="10353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333375</xdr:colOff>
      <xdr:row>14</xdr:row>
      <xdr:rowOff>0</xdr:rowOff>
    </xdr:to>
    <xdr:pic>
      <xdr:nvPicPr>
        <xdr:cNvPr id="66" name="Picture 81" descr="Imagem de Mariana Gualdi dos Santos">
          <a:hlinkClick r:id="rId44"/>
        </xdr:cNvPr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3752850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13</xdr:row>
      <xdr:rowOff>0</xdr:rowOff>
    </xdr:from>
    <xdr:ext cx="304800" cy="161925"/>
    <xdr:sp>
      <xdr:nvSpPr>
        <xdr:cNvPr id="67" name="AutoShape 82" descr="Nota Mariana Gualdi dos Santos">
          <a:hlinkClick r:id="rId45"/>
        </xdr:cNvPr>
        <xdr:cNvSpPr>
          <a:spLocks noChangeAspect="1"/>
        </xdr:cNvSpPr>
      </xdr:nvSpPr>
      <xdr:spPr>
        <a:xfrm>
          <a:off x="7305675" y="37528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13</xdr:row>
      <xdr:rowOff>0</xdr:rowOff>
    </xdr:from>
    <xdr:to>
      <xdr:col>5</xdr:col>
      <xdr:colOff>323850</xdr:colOff>
      <xdr:row>13</xdr:row>
      <xdr:rowOff>9525</xdr:rowOff>
    </xdr:to>
    <xdr:pic>
      <xdr:nvPicPr>
        <xdr:cNvPr id="68" name="Picture 83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37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152400</xdr:colOff>
      <xdr:row>13</xdr:row>
      <xdr:rowOff>152400</xdr:rowOff>
    </xdr:to>
    <xdr:pic>
      <xdr:nvPicPr>
        <xdr:cNvPr id="69" name="Picture 84" descr="biscoitos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3752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13</xdr:row>
      <xdr:rowOff>0</xdr:rowOff>
    </xdr:from>
    <xdr:ext cx="304800" cy="161925"/>
    <xdr:sp>
      <xdr:nvSpPr>
        <xdr:cNvPr id="70" name="comment-img-55a2b3cfa5fb2" descr="Comentários">
          <a:hlinkClick r:id="rId46"/>
        </xdr:cNvPr>
        <xdr:cNvSpPr>
          <a:spLocks noChangeAspect="1"/>
        </xdr:cNvSpPr>
      </xdr:nvSpPr>
      <xdr:spPr>
        <a:xfrm>
          <a:off x="10353675" y="37528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171450"/>
    <xdr:sp>
      <xdr:nvSpPr>
        <xdr:cNvPr id="71" name="AutoShape 87" descr="Nota Vanessa Galante Yoshikai">
          <a:hlinkClick r:id="rId47"/>
        </xdr:cNvPr>
        <xdr:cNvSpPr>
          <a:spLocks noChangeAspect="1"/>
        </xdr:cNvSpPr>
      </xdr:nvSpPr>
      <xdr:spPr>
        <a:xfrm>
          <a:off x="7305675" y="45815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18</xdr:row>
      <xdr:rowOff>0</xdr:rowOff>
    </xdr:from>
    <xdr:to>
      <xdr:col>5</xdr:col>
      <xdr:colOff>323850</xdr:colOff>
      <xdr:row>18</xdr:row>
      <xdr:rowOff>9525</xdr:rowOff>
    </xdr:to>
    <xdr:pic>
      <xdr:nvPicPr>
        <xdr:cNvPr id="72" name="Picture 88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152400</xdr:colOff>
      <xdr:row>18</xdr:row>
      <xdr:rowOff>152400</xdr:rowOff>
    </xdr:to>
    <xdr:pic>
      <xdr:nvPicPr>
        <xdr:cNvPr id="73" name="Picture 89" descr="Relatório Adm Fin I.pd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744075" y="458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18</xdr:row>
      <xdr:rowOff>0</xdr:rowOff>
    </xdr:from>
    <xdr:ext cx="304800" cy="171450"/>
    <xdr:sp>
      <xdr:nvSpPr>
        <xdr:cNvPr id="74" name="comment-img-55a2b3cfac6cf" descr="Comentários">
          <a:hlinkClick r:id="rId48"/>
        </xdr:cNvPr>
        <xdr:cNvSpPr>
          <a:spLocks noChangeAspect="1"/>
        </xdr:cNvSpPr>
      </xdr:nvSpPr>
      <xdr:spPr>
        <a:xfrm>
          <a:off x="10353675" y="45815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171450"/>
    <xdr:sp>
      <xdr:nvSpPr>
        <xdr:cNvPr id="75" name="AutoShape 92" descr="Nota Pedro Rosolen Tavares">
          <a:hlinkClick r:id="rId49"/>
        </xdr:cNvPr>
        <xdr:cNvSpPr>
          <a:spLocks noChangeAspect="1"/>
        </xdr:cNvSpPr>
      </xdr:nvSpPr>
      <xdr:spPr>
        <a:xfrm>
          <a:off x="7305675" y="42481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16</xdr:row>
      <xdr:rowOff>0</xdr:rowOff>
    </xdr:from>
    <xdr:to>
      <xdr:col>5</xdr:col>
      <xdr:colOff>323850</xdr:colOff>
      <xdr:row>16</xdr:row>
      <xdr:rowOff>9525</xdr:rowOff>
    </xdr:to>
    <xdr:pic>
      <xdr:nvPicPr>
        <xdr:cNvPr id="76" name="Picture 93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152400</xdr:colOff>
      <xdr:row>16</xdr:row>
      <xdr:rowOff>152400</xdr:rowOff>
    </xdr:to>
    <xdr:pic>
      <xdr:nvPicPr>
        <xdr:cNvPr id="77" name="Picture 94" descr="furao biscoitos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4248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16</xdr:row>
      <xdr:rowOff>0</xdr:rowOff>
    </xdr:from>
    <xdr:ext cx="304800" cy="171450"/>
    <xdr:sp>
      <xdr:nvSpPr>
        <xdr:cNvPr id="78" name="comment-img-55a2b3cfb0faf" descr="Comentários">
          <a:hlinkClick r:id="rId50"/>
        </xdr:cNvPr>
        <xdr:cNvSpPr>
          <a:spLocks noChangeAspect="1"/>
        </xdr:cNvSpPr>
      </xdr:nvSpPr>
      <xdr:spPr>
        <a:xfrm>
          <a:off x="10353675" y="42481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79" name="AutoShape 97" descr="Nota Carolina Giagio da Costa">
          <a:hlinkClick r:id="rId51"/>
        </xdr:cNvPr>
        <xdr:cNvSpPr>
          <a:spLocks noChangeAspect="1"/>
        </xdr:cNvSpPr>
      </xdr:nvSpPr>
      <xdr:spPr>
        <a:xfrm>
          <a:off x="7305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314325</xdr:colOff>
      <xdr:row>4</xdr:row>
      <xdr:rowOff>0</xdr:rowOff>
    </xdr:from>
    <xdr:to>
      <xdr:col>5</xdr:col>
      <xdr:colOff>323850</xdr:colOff>
      <xdr:row>4</xdr:row>
      <xdr:rowOff>9525</xdr:rowOff>
    </xdr:to>
    <xdr:pic>
      <xdr:nvPicPr>
        <xdr:cNvPr id="80" name="Picture 98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152400</xdr:colOff>
      <xdr:row>4</xdr:row>
      <xdr:rowOff>152400</xdr:rowOff>
    </xdr:to>
    <xdr:pic>
      <xdr:nvPicPr>
        <xdr:cNvPr id="81" name="Picture 99" descr="Aula 13.03 Carolina Giagi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744075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82" name="comment-img-55a2b3cfb56e8" descr="Comentários">
          <a:hlinkClick r:id="rId52"/>
        </xdr:cNvPr>
        <xdr:cNvSpPr>
          <a:spLocks noChangeAspect="1"/>
        </xdr:cNvSpPr>
      </xdr:nvSpPr>
      <xdr:spPr>
        <a:xfrm>
          <a:off x="10353675" y="491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>
      <xdr:nvSpPr>
        <xdr:cNvPr id="83" name="AutoShape 185" descr="Ocultar">
          <a:hlinkClick r:id="rId53"/>
        </xdr:cNvPr>
        <xdr:cNvSpPr>
          <a:spLocks noChangeAspect="1"/>
        </xdr:cNvSpPr>
      </xdr:nvSpPr>
      <xdr:spPr>
        <a:xfrm>
          <a:off x="54768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>
      <xdr:nvSpPr>
        <xdr:cNvPr id="84" name="AutoShape 186" descr="Ocultar">
          <a:hlinkClick r:id="rId54"/>
        </xdr:cNvPr>
        <xdr:cNvSpPr>
          <a:spLocks noChangeAspect="1"/>
        </xdr:cNvSpPr>
      </xdr:nvSpPr>
      <xdr:spPr>
        <a:xfrm>
          <a:off x="60864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>
      <xdr:nvSpPr>
        <xdr:cNvPr id="85" name="AutoShape 187" descr="Ocultar">
          <a:hlinkClick r:id="rId55"/>
        </xdr:cNvPr>
        <xdr:cNvSpPr>
          <a:spLocks noChangeAspect="1"/>
        </xdr:cNvSpPr>
      </xdr:nvSpPr>
      <xdr:spPr>
        <a:xfrm>
          <a:off x="66960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86" name="AutoShape 188" descr="Ocultar">
          <a:hlinkClick r:id="rId56"/>
        </xdr:cNvPr>
        <xdr:cNvSpPr>
          <a:spLocks noChangeAspect="1"/>
        </xdr:cNvSpPr>
      </xdr:nvSpPr>
      <xdr:spPr>
        <a:xfrm>
          <a:off x="73056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7" name="AutoShape 189" descr="Ocultar">
          <a:hlinkClick r:id="rId57"/>
        </xdr:cNvPr>
        <xdr:cNvSpPr>
          <a:spLocks noChangeAspect="1"/>
        </xdr:cNvSpPr>
      </xdr:nvSpPr>
      <xdr:spPr>
        <a:xfrm>
          <a:off x="79152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304800" cy="304800"/>
    <xdr:sp>
      <xdr:nvSpPr>
        <xdr:cNvPr id="88" name="AutoShape 190" descr="Ocultar">
          <a:hlinkClick r:id="rId58"/>
        </xdr:cNvPr>
        <xdr:cNvSpPr>
          <a:spLocks noChangeAspect="1"/>
        </xdr:cNvSpPr>
      </xdr:nvSpPr>
      <xdr:spPr>
        <a:xfrm>
          <a:off x="85248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304800" cy="304800"/>
    <xdr:sp>
      <xdr:nvSpPr>
        <xdr:cNvPr id="89" name="AutoShape 191" descr="Ocultar">
          <a:hlinkClick r:id="rId59"/>
        </xdr:cNvPr>
        <xdr:cNvSpPr>
          <a:spLocks noChangeAspect="1"/>
        </xdr:cNvSpPr>
      </xdr:nvSpPr>
      <xdr:spPr>
        <a:xfrm>
          <a:off x="91344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304800" cy="304800"/>
    <xdr:sp>
      <xdr:nvSpPr>
        <xdr:cNvPr id="90" name="AutoShape 192" descr="Decrescente"/>
        <xdr:cNvSpPr>
          <a:spLocks noChangeAspect="1"/>
        </xdr:cNvSpPr>
      </xdr:nvSpPr>
      <xdr:spPr>
        <a:xfrm>
          <a:off x="9744075" y="766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304800" cy="304800"/>
    <xdr:sp>
      <xdr:nvSpPr>
        <xdr:cNvPr id="91" name="AutoShape 193" descr="Ocultar">
          <a:hlinkClick r:id="rId60"/>
        </xdr:cNvPr>
        <xdr:cNvSpPr>
          <a:spLocks noChangeAspect="1"/>
        </xdr:cNvSpPr>
      </xdr:nvSpPr>
      <xdr:spPr>
        <a:xfrm>
          <a:off x="97440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04800"/>
    <xdr:sp>
      <xdr:nvSpPr>
        <xdr:cNvPr id="92" name="AutoShape 194" descr="Ocultar">
          <a:hlinkClick r:id="rId61"/>
        </xdr:cNvPr>
        <xdr:cNvSpPr>
          <a:spLocks noChangeAspect="1"/>
        </xdr:cNvSpPr>
      </xdr:nvSpPr>
      <xdr:spPr>
        <a:xfrm>
          <a:off x="103536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304800" cy="304800"/>
    <xdr:sp>
      <xdr:nvSpPr>
        <xdr:cNvPr id="93" name="AutoShape 195" descr="Ocultar">
          <a:hlinkClick r:id="rId62"/>
        </xdr:cNvPr>
        <xdr:cNvSpPr>
          <a:spLocks noChangeAspect="1"/>
        </xdr:cNvSpPr>
      </xdr:nvSpPr>
      <xdr:spPr>
        <a:xfrm>
          <a:off x="115728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304800" cy="304800"/>
    <xdr:sp>
      <xdr:nvSpPr>
        <xdr:cNvPr id="94" name="AutoShape 196" descr="Ocultar">
          <a:hlinkClick r:id="rId63"/>
        </xdr:cNvPr>
        <xdr:cNvSpPr>
          <a:spLocks noChangeAspect="1"/>
        </xdr:cNvSpPr>
      </xdr:nvSpPr>
      <xdr:spPr>
        <a:xfrm>
          <a:off x="121824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304800" cy="304800"/>
    <xdr:sp>
      <xdr:nvSpPr>
        <xdr:cNvPr id="95" name="AutoShape 197" descr="Ocultar">
          <a:hlinkClick r:id="rId64"/>
        </xdr:cNvPr>
        <xdr:cNvSpPr>
          <a:spLocks noChangeAspect="1"/>
        </xdr:cNvSpPr>
      </xdr:nvSpPr>
      <xdr:spPr>
        <a:xfrm>
          <a:off x="12792075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96" name="AutoShape 199" descr="Nota Karina Yuri Urabe">
          <a:hlinkClick r:id="rId65"/>
        </xdr:cNvPr>
        <xdr:cNvSpPr>
          <a:spLocks noChangeAspect="1"/>
        </xdr:cNvSpPr>
      </xdr:nvSpPr>
      <xdr:spPr>
        <a:xfrm>
          <a:off x="8524875" y="912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43</xdr:row>
      <xdr:rowOff>0</xdr:rowOff>
    </xdr:from>
    <xdr:to>
      <xdr:col>7</xdr:col>
      <xdr:colOff>323850</xdr:colOff>
      <xdr:row>43</xdr:row>
      <xdr:rowOff>9525</xdr:rowOff>
    </xdr:to>
    <xdr:pic>
      <xdr:nvPicPr>
        <xdr:cNvPr id="97" name="Picture 200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978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152400</xdr:colOff>
      <xdr:row>43</xdr:row>
      <xdr:rowOff>152400</xdr:rowOff>
    </xdr:to>
    <xdr:pic>
      <xdr:nvPicPr>
        <xdr:cNvPr id="98" name="Picture 201" descr="Projeto de Captação de Recursos - O Furão.pd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963275" y="978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39</xdr:row>
      <xdr:rowOff>0</xdr:rowOff>
    </xdr:from>
    <xdr:ext cx="304800" cy="304800"/>
    <xdr:sp>
      <xdr:nvSpPr>
        <xdr:cNvPr id="99" name="comment-img-55a2b4c77c4fc" descr="Comentários">
          <a:hlinkClick r:id="rId66"/>
        </xdr:cNvPr>
        <xdr:cNvSpPr>
          <a:spLocks noChangeAspect="1"/>
        </xdr:cNvSpPr>
      </xdr:nvSpPr>
      <xdr:spPr>
        <a:xfrm>
          <a:off x="11572875" y="912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41</xdr:row>
      <xdr:rowOff>0</xdr:rowOff>
    </xdr:from>
    <xdr:to>
      <xdr:col>2</xdr:col>
      <xdr:colOff>333375</xdr:colOff>
      <xdr:row>43</xdr:row>
      <xdr:rowOff>9525</xdr:rowOff>
    </xdr:to>
    <xdr:pic>
      <xdr:nvPicPr>
        <xdr:cNvPr id="100" name="Picture 204" descr="Imagem de Mariana Gualdi dos Santos">
          <a:hlinkClick r:id="rId68"/>
        </xdr:cNvPr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76875" y="94583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41</xdr:row>
      <xdr:rowOff>0</xdr:rowOff>
    </xdr:from>
    <xdr:ext cx="304800" cy="304800"/>
    <xdr:sp>
      <xdr:nvSpPr>
        <xdr:cNvPr id="101" name="AutoShape 205" descr="Nota Mariana Gualdi dos Santos">
          <a:hlinkClick r:id="rId69"/>
        </xdr:cNvPr>
        <xdr:cNvSpPr>
          <a:spLocks noChangeAspect="1"/>
        </xdr:cNvSpPr>
      </xdr:nvSpPr>
      <xdr:spPr>
        <a:xfrm>
          <a:off x="8524875" y="9458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48</xdr:row>
      <xdr:rowOff>0</xdr:rowOff>
    </xdr:from>
    <xdr:to>
      <xdr:col>7</xdr:col>
      <xdr:colOff>323850</xdr:colOff>
      <xdr:row>48</xdr:row>
      <xdr:rowOff>9525</xdr:rowOff>
    </xdr:to>
    <xdr:pic>
      <xdr:nvPicPr>
        <xdr:cNvPr id="102" name="Picture 206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062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152400</xdr:colOff>
      <xdr:row>48</xdr:row>
      <xdr:rowOff>152400</xdr:rowOff>
    </xdr:to>
    <xdr:pic>
      <xdr:nvPicPr>
        <xdr:cNvPr id="103" name="Picture 207" descr="biscoitos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1062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41</xdr:row>
      <xdr:rowOff>0</xdr:rowOff>
    </xdr:from>
    <xdr:ext cx="304800" cy="304800"/>
    <xdr:sp>
      <xdr:nvSpPr>
        <xdr:cNvPr id="104" name="comment-img-55a2b4c78dc94" descr="Comentários">
          <a:hlinkClick r:id="rId70"/>
        </xdr:cNvPr>
        <xdr:cNvSpPr>
          <a:spLocks noChangeAspect="1"/>
        </xdr:cNvSpPr>
      </xdr:nvSpPr>
      <xdr:spPr>
        <a:xfrm>
          <a:off x="11572875" y="9458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304800" cy="304800"/>
    <xdr:sp>
      <xdr:nvSpPr>
        <xdr:cNvPr id="105" name="AutoShape 210" descr="Nota Mayara Hencklein">
          <a:hlinkClick r:id="rId71"/>
        </xdr:cNvPr>
        <xdr:cNvSpPr>
          <a:spLocks noChangeAspect="1"/>
        </xdr:cNvSpPr>
      </xdr:nvSpPr>
      <xdr:spPr>
        <a:xfrm>
          <a:off x="8524875" y="995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49</xdr:row>
      <xdr:rowOff>0</xdr:rowOff>
    </xdr:from>
    <xdr:to>
      <xdr:col>7</xdr:col>
      <xdr:colOff>323850</xdr:colOff>
      <xdr:row>49</xdr:row>
      <xdr:rowOff>9525</xdr:rowOff>
    </xdr:to>
    <xdr:pic>
      <xdr:nvPicPr>
        <xdr:cNvPr id="106" name="Picture 211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078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152400</xdr:colOff>
      <xdr:row>49</xdr:row>
      <xdr:rowOff>152400</xdr:rowOff>
    </xdr:to>
    <xdr:pic>
      <xdr:nvPicPr>
        <xdr:cNvPr id="107" name="Picture 212" descr="resumo biscoito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10782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44</xdr:row>
      <xdr:rowOff>0</xdr:rowOff>
    </xdr:from>
    <xdr:ext cx="304800" cy="304800"/>
    <xdr:sp>
      <xdr:nvSpPr>
        <xdr:cNvPr id="108" name="comment-img-55a2b4c797f00" descr="Comentários">
          <a:hlinkClick r:id="rId72"/>
        </xdr:cNvPr>
        <xdr:cNvSpPr>
          <a:spLocks noChangeAspect="1"/>
        </xdr:cNvSpPr>
      </xdr:nvSpPr>
      <xdr:spPr>
        <a:xfrm>
          <a:off x="11572875" y="995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304800" cy="304800"/>
    <xdr:sp>
      <xdr:nvSpPr>
        <xdr:cNvPr id="109" name="AutoShape 215" descr="Nota Victor Mian Zucolotto">
          <a:hlinkClick r:id="rId73"/>
        </xdr:cNvPr>
        <xdr:cNvSpPr>
          <a:spLocks noChangeAspect="1"/>
        </xdr:cNvSpPr>
      </xdr:nvSpPr>
      <xdr:spPr>
        <a:xfrm>
          <a:off x="8524875" y="1028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53</xdr:row>
      <xdr:rowOff>0</xdr:rowOff>
    </xdr:from>
    <xdr:to>
      <xdr:col>7</xdr:col>
      <xdr:colOff>323850</xdr:colOff>
      <xdr:row>53</xdr:row>
      <xdr:rowOff>9525</xdr:rowOff>
    </xdr:to>
    <xdr:pic>
      <xdr:nvPicPr>
        <xdr:cNvPr id="110" name="Picture 216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144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152400</xdr:colOff>
      <xdr:row>53</xdr:row>
      <xdr:rowOff>152400</xdr:rowOff>
    </xdr:to>
    <xdr:pic>
      <xdr:nvPicPr>
        <xdr:cNvPr id="111" name="Picture 217" descr="Caso Furão - Victor Zucolotto - Relação com outras Instituições financeiras.jpg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0963275" y="11449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46</xdr:row>
      <xdr:rowOff>0</xdr:rowOff>
    </xdr:from>
    <xdr:ext cx="304800" cy="304800"/>
    <xdr:sp>
      <xdr:nvSpPr>
        <xdr:cNvPr id="112" name="comment-img-55a2b4c7a204a" descr="Comentários">
          <a:hlinkClick r:id="rId75"/>
        </xdr:cNvPr>
        <xdr:cNvSpPr>
          <a:spLocks noChangeAspect="1"/>
        </xdr:cNvSpPr>
      </xdr:nvSpPr>
      <xdr:spPr>
        <a:xfrm>
          <a:off x="11572875" y="1028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304800" cy="304800"/>
    <xdr:sp>
      <xdr:nvSpPr>
        <xdr:cNvPr id="113" name="AutoShape 220" descr="Nota Vagner de  Araújo Jesus">
          <a:hlinkClick r:id="rId76"/>
        </xdr:cNvPr>
        <xdr:cNvSpPr>
          <a:spLocks noChangeAspect="1"/>
        </xdr:cNvSpPr>
      </xdr:nvSpPr>
      <xdr:spPr>
        <a:xfrm>
          <a:off x="8524875" y="1062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52</xdr:row>
      <xdr:rowOff>0</xdr:rowOff>
    </xdr:from>
    <xdr:to>
      <xdr:col>7</xdr:col>
      <xdr:colOff>323850</xdr:colOff>
      <xdr:row>52</xdr:row>
      <xdr:rowOff>9525</xdr:rowOff>
    </xdr:to>
    <xdr:pic>
      <xdr:nvPicPr>
        <xdr:cNvPr id="114" name="Picture 221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128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152400</xdr:colOff>
      <xdr:row>52</xdr:row>
      <xdr:rowOff>152400</xdr:rowOff>
    </xdr:to>
    <xdr:pic>
      <xdr:nvPicPr>
        <xdr:cNvPr id="115" name="Picture 222" descr="Relatório Biscoitos Furão.pd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963275" y="11287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48</xdr:row>
      <xdr:rowOff>0</xdr:rowOff>
    </xdr:from>
    <xdr:ext cx="304800" cy="304800"/>
    <xdr:sp>
      <xdr:nvSpPr>
        <xdr:cNvPr id="116" name="comment-img-55a2b4c7ac34d" descr="Comentários">
          <a:hlinkClick r:id="rId77"/>
        </xdr:cNvPr>
        <xdr:cNvSpPr>
          <a:spLocks noChangeAspect="1"/>
        </xdr:cNvSpPr>
      </xdr:nvSpPr>
      <xdr:spPr>
        <a:xfrm>
          <a:off x="11572875" y="1062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304800" cy="304800"/>
    <xdr:sp>
      <xdr:nvSpPr>
        <xdr:cNvPr id="117" name="AutoShape 225" descr="Nota Lucas Ricardo Hypolito">
          <a:hlinkClick r:id="rId78"/>
        </xdr:cNvPr>
        <xdr:cNvSpPr>
          <a:spLocks noChangeAspect="1"/>
        </xdr:cNvSpPr>
      </xdr:nvSpPr>
      <xdr:spPr>
        <a:xfrm>
          <a:off x="8524875" y="10953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45</xdr:row>
      <xdr:rowOff>0</xdr:rowOff>
    </xdr:from>
    <xdr:to>
      <xdr:col>7</xdr:col>
      <xdr:colOff>323850</xdr:colOff>
      <xdr:row>45</xdr:row>
      <xdr:rowOff>9525</xdr:rowOff>
    </xdr:to>
    <xdr:pic>
      <xdr:nvPicPr>
        <xdr:cNvPr id="118" name="Picture 226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152400</xdr:colOff>
      <xdr:row>45</xdr:row>
      <xdr:rowOff>152400</xdr:rowOff>
    </xdr:to>
    <xdr:pic>
      <xdr:nvPicPr>
        <xdr:cNvPr id="119" name="Picture 227" descr="Estudo de caso BISCOITOS FURÃO.pd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963275" y="1011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50</xdr:row>
      <xdr:rowOff>0</xdr:rowOff>
    </xdr:from>
    <xdr:ext cx="304800" cy="304800"/>
    <xdr:sp>
      <xdr:nvSpPr>
        <xdr:cNvPr id="120" name="comment-img-55a2b4c7b6948" descr="Comentários">
          <a:hlinkClick r:id="rId79"/>
        </xdr:cNvPr>
        <xdr:cNvSpPr>
          <a:spLocks noChangeAspect="1"/>
        </xdr:cNvSpPr>
      </xdr:nvSpPr>
      <xdr:spPr>
        <a:xfrm>
          <a:off x="11572875" y="10953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304800" cy="304800"/>
    <xdr:sp>
      <xdr:nvSpPr>
        <xdr:cNvPr id="121" name="AutoShape 230" descr="Nota Thais Fagundes da Paz">
          <a:hlinkClick r:id="rId80"/>
        </xdr:cNvPr>
        <xdr:cNvSpPr>
          <a:spLocks noChangeAspect="1"/>
        </xdr:cNvSpPr>
      </xdr:nvSpPr>
      <xdr:spPr>
        <a:xfrm>
          <a:off x="8524875" y="1128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51</xdr:row>
      <xdr:rowOff>0</xdr:rowOff>
    </xdr:from>
    <xdr:to>
      <xdr:col>7</xdr:col>
      <xdr:colOff>323850</xdr:colOff>
      <xdr:row>51</xdr:row>
      <xdr:rowOff>9525</xdr:rowOff>
    </xdr:to>
    <xdr:pic>
      <xdr:nvPicPr>
        <xdr:cNvPr id="122" name="Picture 231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111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152400</xdr:colOff>
      <xdr:row>51</xdr:row>
      <xdr:rowOff>152400</xdr:rowOff>
    </xdr:to>
    <xdr:pic>
      <xdr:nvPicPr>
        <xdr:cNvPr id="123" name="Picture 232" descr="Resumo Caso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11115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52</xdr:row>
      <xdr:rowOff>0</xdr:rowOff>
    </xdr:from>
    <xdr:ext cx="304800" cy="304800"/>
    <xdr:sp>
      <xdr:nvSpPr>
        <xdr:cNvPr id="124" name="comment-img-55a2b4c7c0bed" descr="Comentários">
          <a:hlinkClick r:id="rId81"/>
        </xdr:cNvPr>
        <xdr:cNvSpPr>
          <a:spLocks noChangeAspect="1"/>
        </xdr:cNvSpPr>
      </xdr:nvSpPr>
      <xdr:spPr>
        <a:xfrm>
          <a:off x="11572875" y="1128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304800" cy="171450"/>
    <xdr:sp>
      <xdr:nvSpPr>
        <xdr:cNvPr id="125" name="AutoShape 235" descr="Nota ALAN WILLAME DE SOUZA SILVA">
          <a:hlinkClick r:id="rId82"/>
        </xdr:cNvPr>
        <xdr:cNvSpPr>
          <a:spLocks noChangeAspect="1"/>
        </xdr:cNvSpPr>
      </xdr:nvSpPr>
      <xdr:spPr>
        <a:xfrm>
          <a:off x="8524875" y="89535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38</xdr:row>
      <xdr:rowOff>0</xdr:rowOff>
    </xdr:from>
    <xdr:to>
      <xdr:col>7</xdr:col>
      <xdr:colOff>323850</xdr:colOff>
      <xdr:row>38</xdr:row>
      <xdr:rowOff>9525</xdr:rowOff>
    </xdr:to>
    <xdr:pic>
      <xdr:nvPicPr>
        <xdr:cNvPr id="126" name="Picture 236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152400</xdr:colOff>
      <xdr:row>38</xdr:row>
      <xdr:rowOff>152400</xdr:rowOff>
    </xdr:to>
    <xdr:pic>
      <xdr:nvPicPr>
        <xdr:cNvPr id="127" name="Picture 237" descr="O Furão (Frente).png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0963275" y="895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38</xdr:row>
      <xdr:rowOff>0</xdr:rowOff>
    </xdr:from>
    <xdr:ext cx="304800" cy="171450"/>
    <xdr:sp>
      <xdr:nvSpPr>
        <xdr:cNvPr id="128" name="comment-img-55a2b4c7cad4d" descr="Comentários">
          <a:hlinkClick r:id="rId83"/>
        </xdr:cNvPr>
        <xdr:cNvSpPr>
          <a:spLocks noChangeAspect="1"/>
        </xdr:cNvSpPr>
      </xdr:nvSpPr>
      <xdr:spPr>
        <a:xfrm>
          <a:off x="11572875" y="89535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29" name="AutoShape 240" descr="Nota Alison Silvestre de Freitas">
          <a:hlinkClick r:id="rId84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39</xdr:row>
      <xdr:rowOff>0</xdr:rowOff>
    </xdr:from>
    <xdr:to>
      <xdr:col>7</xdr:col>
      <xdr:colOff>323850</xdr:colOff>
      <xdr:row>39</xdr:row>
      <xdr:rowOff>9525</xdr:rowOff>
    </xdr:to>
    <xdr:pic>
      <xdr:nvPicPr>
        <xdr:cNvPr id="130" name="Picture 241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912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152400</xdr:colOff>
      <xdr:row>39</xdr:row>
      <xdr:rowOff>152400</xdr:rowOff>
    </xdr:to>
    <xdr:pic>
      <xdr:nvPicPr>
        <xdr:cNvPr id="131" name="Picture 242" descr="O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9124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32" name="comment-img-55a2b4c7d4ee0" descr="Comentários">
          <a:hlinkClick r:id="rId85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33" name="AutoShape 245" descr="Nota luis antonio carvalho vaz de lima">
          <a:hlinkClick r:id="rId86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46</xdr:row>
      <xdr:rowOff>0</xdr:rowOff>
    </xdr:from>
    <xdr:to>
      <xdr:col>7</xdr:col>
      <xdr:colOff>323850</xdr:colOff>
      <xdr:row>46</xdr:row>
      <xdr:rowOff>9525</xdr:rowOff>
    </xdr:to>
    <xdr:pic>
      <xdr:nvPicPr>
        <xdr:cNvPr id="134" name="Picture 246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152400</xdr:colOff>
      <xdr:row>46</xdr:row>
      <xdr:rowOff>152400</xdr:rowOff>
    </xdr:to>
    <xdr:pic>
      <xdr:nvPicPr>
        <xdr:cNvPr id="135" name="Picture 247" descr="Biscoitos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1028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36" name="comment-img-55a2b4c7df04b" descr="Comentários">
          <a:hlinkClick r:id="rId87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37" name="AutoShape 250" descr="Nota raphael quaquio fonzar">
          <a:hlinkClick r:id="rId88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50</xdr:row>
      <xdr:rowOff>0</xdr:rowOff>
    </xdr:from>
    <xdr:to>
      <xdr:col>7</xdr:col>
      <xdr:colOff>323850</xdr:colOff>
      <xdr:row>50</xdr:row>
      <xdr:rowOff>9525</xdr:rowOff>
    </xdr:to>
    <xdr:pic>
      <xdr:nvPicPr>
        <xdr:cNvPr id="138" name="Picture 251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095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152400</xdr:colOff>
      <xdr:row>50</xdr:row>
      <xdr:rowOff>152400</xdr:rowOff>
    </xdr:to>
    <xdr:pic>
      <xdr:nvPicPr>
        <xdr:cNvPr id="139" name="Picture 252" descr="palestra fura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10953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40" name="comment-img-55a2b4c7e91c1" descr="Comentários">
          <a:hlinkClick r:id="rId89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41" name="AutoShape 255" descr="Nota Wilson Wadhy Miguel Rebehy Neto">
          <a:hlinkClick r:id="rId90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55</xdr:row>
      <xdr:rowOff>0</xdr:rowOff>
    </xdr:from>
    <xdr:to>
      <xdr:col>7</xdr:col>
      <xdr:colOff>323850</xdr:colOff>
      <xdr:row>55</xdr:row>
      <xdr:rowOff>9525</xdr:rowOff>
    </xdr:to>
    <xdr:pic>
      <xdr:nvPicPr>
        <xdr:cNvPr id="142" name="Picture 256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225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152400</xdr:colOff>
      <xdr:row>55</xdr:row>
      <xdr:rowOff>152400</xdr:rowOff>
    </xdr:to>
    <xdr:pic>
      <xdr:nvPicPr>
        <xdr:cNvPr id="143" name="Picture 257" descr="Wilson W M R Neto - O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1225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44" name="comment-img-55a2b4c7f36b7" descr="Comentários">
          <a:hlinkClick r:id="rId91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45" name="AutoShape 260" descr="Nota Andreia dos anjos lopes">
          <a:hlinkClick r:id="rId92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40</xdr:row>
      <xdr:rowOff>0</xdr:rowOff>
    </xdr:from>
    <xdr:to>
      <xdr:col>7</xdr:col>
      <xdr:colOff>323850</xdr:colOff>
      <xdr:row>40</xdr:row>
      <xdr:rowOff>9525</xdr:rowOff>
    </xdr:to>
    <xdr:pic>
      <xdr:nvPicPr>
        <xdr:cNvPr id="146" name="Picture 261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928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152400</xdr:colOff>
      <xdr:row>40</xdr:row>
      <xdr:rowOff>152400</xdr:rowOff>
    </xdr:to>
    <xdr:pic>
      <xdr:nvPicPr>
        <xdr:cNvPr id="147" name="Picture 262" descr="Palestra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928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48" name="comment-img-55a2b4c809c05" descr="Comentários">
          <a:hlinkClick r:id="rId93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56</xdr:row>
      <xdr:rowOff>0</xdr:rowOff>
    </xdr:from>
    <xdr:to>
      <xdr:col>2</xdr:col>
      <xdr:colOff>333375</xdr:colOff>
      <xdr:row>58</xdr:row>
      <xdr:rowOff>0</xdr:rowOff>
    </xdr:to>
    <xdr:pic>
      <xdr:nvPicPr>
        <xdr:cNvPr id="149" name="Picture 265" descr="Imagem de VInicius Emmel de Mendonça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476875" y="124301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50" name="AutoShape 266" descr="Nota VInicius Emmel de Mendonça">
          <a:hlinkClick r:id="rId97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54</xdr:row>
      <xdr:rowOff>0</xdr:rowOff>
    </xdr:from>
    <xdr:to>
      <xdr:col>7</xdr:col>
      <xdr:colOff>323850</xdr:colOff>
      <xdr:row>54</xdr:row>
      <xdr:rowOff>9525</xdr:rowOff>
    </xdr:to>
    <xdr:pic>
      <xdr:nvPicPr>
        <xdr:cNvPr id="151" name="Picture 267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16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152400</xdr:colOff>
      <xdr:row>54</xdr:row>
      <xdr:rowOff>152400</xdr:rowOff>
    </xdr:to>
    <xdr:pic>
      <xdr:nvPicPr>
        <xdr:cNvPr id="152" name="Picture 268" descr="Relatório de finanças no caso do Furão Instituições financeiras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1162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53" name="comment-img-55a2b4c814459" descr="Comentários">
          <a:hlinkClick r:id="rId98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54" name="AutoShape 271" descr="Nota Arthur Leite">
          <a:hlinkClick r:id="rId99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41</xdr:row>
      <xdr:rowOff>0</xdr:rowOff>
    </xdr:from>
    <xdr:to>
      <xdr:col>7</xdr:col>
      <xdr:colOff>323850</xdr:colOff>
      <xdr:row>41</xdr:row>
      <xdr:rowOff>9525</xdr:rowOff>
    </xdr:to>
    <xdr:pic>
      <xdr:nvPicPr>
        <xdr:cNvPr id="155" name="Picture 272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945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152400</xdr:colOff>
      <xdr:row>41</xdr:row>
      <xdr:rowOff>152400</xdr:rowOff>
    </xdr:to>
    <xdr:pic>
      <xdr:nvPicPr>
        <xdr:cNvPr id="156" name="Picture 273" descr="Caso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57" name="comment-img-55a2b4c81e876" descr="Comentários">
          <a:hlinkClick r:id="rId100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56</xdr:row>
      <xdr:rowOff>0</xdr:rowOff>
    </xdr:from>
    <xdr:to>
      <xdr:col>2</xdr:col>
      <xdr:colOff>333375</xdr:colOff>
      <xdr:row>58</xdr:row>
      <xdr:rowOff>0</xdr:rowOff>
    </xdr:to>
    <xdr:pic>
      <xdr:nvPicPr>
        <xdr:cNvPr id="158" name="Picture 276" descr="Imagem de Gabriela Toratti">
          <a:hlinkClick r:id="rId103"/>
        </xdr:cNvPr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476875" y="124301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59" name="AutoShape 277" descr="Nota Gabriela Toratti">
          <a:hlinkClick r:id="rId104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42</xdr:row>
      <xdr:rowOff>0</xdr:rowOff>
    </xdr:from>
    <xdr:to>
      <xdr:col>7</xdr:col>
      <xdr:colOff>323850</xdr:colOff>
      <xdr:row>42</xdr:row>
      <xdr:rowOff>9525</xdr:rowOff>
    </xdr:to>
    <xdr:pic>
      <xdr:nvPicPr>
        <xdr:cNvPr id="160" name="Picture 278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962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152400</xdr:colOff>
      <xdr:row>42</xdr:row>
      <xdr:rowOff>152400</xdr:rowOff>
    </xdr:to>
    <xdr:pic>
      <xdr:nvPicPr>
        <xdr:cNvPr id="161" name="Picture 279" descr="Caso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962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62" name="comment-img-55a2b4c829083" descr="Comentários">
          <a:hlinkClick r:id="rId105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163" name="AutoShape 282" descr="Nota Lais Bertequini Moraes">
          <a:hlinkClick r:id="rId106"/>
        </xdr:cNvPr>
        <xdr:cNvSpPr>
          <a:spLocks noChangeAspect="1"/>
        </xdr:cNvSpPr>
      </xdr:nvSpPr>
      <xdr:spPr>
        <a:xfrm>
          <a:off x="8524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44</xdr:row>
      <xdr:rowOff>0</xdr:rowOff>
    </xdr:from>
    <xdr:to>
      <xdr:col>7</xdr:col>
      <xdr:colOff>323850</xdr:colOff>
      <xdr:row>44</xdr:row>
      <xdr:rowOff>9525</xdr:rowOff>
    </xdr:to>
    <xdr:pic>
      <xdr:nvPicPr>
        <xdr:cNvPr id="164" name="Picture 283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152400</xdr:colOff>
      <xdr:row>44</xdr:row>
      <xdr:rowOff>152400</xdr:rowOff>
    </xdr:to>
    <xdr:pic>
      <xdr:nvPicPr>
        <xdr:cNvPr id="165" name="Picture 284" descr="Anotações - Furão - Lais Bertequini Moraes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995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56</xdr:row>
      <xdr:rowOff>0</xdr:rowOff>
    </xdr:from>
    <xdr:ext cx="304800" cy="304800"/>
    <xdr:sp>
      <xdr:nvSpPr>
        <xdr:cNvPr id="166" name="comment-img-55a2b4c83324e" descr="Comentários">
          <a:hlinkClick r:id="rId107"/>
        </xdr:cNvPr>
        <xdr:cNvSpPr>
          <a:spLocks noChangeAspect="1"/>
        </xdr:cNvSpPr>
      </xdr:nvSpPr>
      <xdr:spPr>
        <a:xfrm>
          <a:off x="11572875" y="1243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>
      <xdr:nvSpPr>
        <xdr:cNvPr id="167" name="AutoShape 287" descr="Nota Maíra Lagazzi Rodrigues">
          <a:hlinkClick r:id="rId108"/>
        </xdr:cNvPr>
        <xdr:cNvSpPr>
          <a:spLocks noChangeAspect="1"/>
        </xdr:cNvSpPr>
      </xdr:nvSpPr>
      <xdr:spPr>
        <a:xfrm>
          <a:off x="8524875" y="1260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314325</xdr:colOff>
      <xdr:row>47</xdr:row>
      <xdr:rowOff>0</xdr:rowOff>
    </xdr:from>
    <xdr:to>
      <xdr:col>7</xdr:col>
      <xdr:colOff>323850</xdr:colOff>
      <xdr:row>47</xdr:row>
      <xdr:rowOff>9525</xdr:rowOff>
    </xdr:to>
    <xdr:pic>
      <xdr:nvPicPr>
        <xdr:cNvPr id="168" name="Picture 288" descr="http://disciplinas.stoa.usp.br/theme/image.php/stoa14/core/1436574891/space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39200" y="104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152400</xdr:colOff>
      <xdr:row>47</xdr:row>
      <xdr:rowOff>152400</xdr:rowOff>
    </xdr:to>
    <xdr:pic>
      <xdr:nvPicPr>
        <xdr:cNvPr id="169" name="Picture 289" descr="Informações Furão.doc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63275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57</xdr:row>
      <xdr:rowOff>0</xdr:rowOff>
    </xdr:from>
    <xdr:ext cx="304800" cy="304800"/>
    <xdr:sp>
      <xdr:nvSpPr>
        <xdr:cNvPr id="170" name="comment-img-55a2b4c83d3c5" descr="Comentários">
          <a:hlinkClick r:id="rId109"/>
        </xdr:cNvPr>
        <xdr:cNvSpPr>
          <a:spLocks noChangeAspect="1"/>
        </xdr:cNvSpPr>
      </xdr:nvSpPr>
      <xdr:spPr>
        <a:xfrm>
          <a:off x="11572875" y="1260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4</xdr:row>
      <xdr:rowOff>0</xdr:rowOff>
    </xdr:from>
    <xdr:to>
      <xdr:col>1</xdr:col>
      <xdr:colOff>257175</xdr:colOff>
      <xdr:row>5</xdr:row>
      <xdr:rowOff>76200</xdr:rowOff>
    </xdr:to>
    <xdr:pic>
      <xdr:nvPicPr>
        <xdr:cNvPr id="171" name="Picture 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609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257175</xdr:colOff>
      <xdr:row>6</xdr:row>
      <xdr:rowOff>85725</xdr:rowOff>
    </xdr:to>
    <xdr:pic>
      <xdr:nvPicPr>
        <xdr:cNvPr id="172" name="Picture 1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781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257175</xdr:colOff>
      <xdr:row>8</xdr:row>
      <xdr:rowOff>85725</xdr:rowOff>
    </xdr:to>
    <xdr:pic>
      <xdr:nvPicPr>
        <xdr:cNvPr id="173" name="Picture 2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2114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85725</xdr:rowOff>
    </xdr:to>
    <xdr:pic>
      <xdr:nvPicPr>
        <xdr:cNvPr id="174" name="Picture 2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447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257175</xdr:colOff>
      <xdr:row>12</xdr:row>
      <xdr:rowOff>85725</xdr:rowOff>
    </xdr:to>
    <xdr:pic>
      <xdr:nvPicPr>
        <xdr:cNvPr id="175" name="Picture 3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3419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257175</xdr:colOff>
      <xdr:row>14</xdr:row>
      <xdr:rowOff>85725</xdr:rowOff>
    </xdr:to>
    <xdr:pic>
      <xdr:nvPicPr>
        <xdr:cNvPr id="176" name="Picture 3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3752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257175</xdr:colOff>
      <xdr:row>16</xdr:row>
      <xdr:rowOff>85725</xdr:rowOff>
    </xdr:to>
    <xdr:pic>
      <xdr:nvPicPr>
        <xdr:cNvPr id="177" name="Picture 4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086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257175</xdr:colOff>
      <xdr:row>18</xdr:row>
      <xdr:rowOff>85725</xdr:rowOff>
    </xdr:to>
    <xdr:pic>
      <xdr:nvPicPr>
        <xdr:cNvPr id="178" name="Picture 4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419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257175</xdr:colOff>
      <xdr:row>20</xdr:row>
      <xdr:rowOff>85725</xdr:rowOff>
    </xdr:to>
    <xdr:pic>
      <xdr:nvPicPr>
        <xdr:cNvPr id="179" name="Picture 5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752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85725</xdr:rowOff>
    </xdr:to>
    <xdr:pic>
      <xdr:nvPicPr>
        <xdr:cNvPr id="180" name="Picture 5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914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85725</xdr:rowOff>
    </xdr:to>
    <xdr:pic>
      <xdr:nvPicPr>
        <xdr:cNvPr id="181" name="Picture 6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914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85725</xdr:rowOff>
    </xdr:to>
    <xdr:pic>
      <xdr:nvPicPr>
        <xdr:cNvPr id="182" name="Picture 6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447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85725</xdr:rowOff>
    </xdr:to>
    <xdr:pic>
      <xdr:nvPicPr>
        <xdr:cNvPr id="183" name="Picture 7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914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85725</xdr:rowOff>
    </xdr:to>
    <xdr:pic>
      <xdr:nvPicPr>
        <xdr:cNvPr id="184" name="Picture 7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914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85725</xdr:rowOff>
    </xdr:to>
    <xdr:pic>
      <xdr:nvPicPr>
        <xdr:cNvPr id="185" name="Picture 8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447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85725</xdr:rowOff>
    </xdr:to>
    <xdr:pic>
      <xdr:nvPicPr>
        <xdr:cNvPr id="186" name="Picture 86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447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85725</xdr:rowOff>
    </xdr:to>
    <xdr:pic>
      <xdr:nvPicPr>
        <xdr:cNvPr id="187" name="Picture 9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447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85725</xdr:rowOff>
    </xdr:to>
    <xdr:pic>
      <xdr:nvPicPr>
        <xdr:cNvPr id="188" name="Picture 96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914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85725</xdr:rowOff>
    </xdr:to>
    <xdr:pic>
      <xdr:nvPicPr>
        <xdr:cNvPr id="189" name="Picture 10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4914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257175</xdr:colOff>
      <xdr:row>39</xdr:row>
      <xdr:rowOff>76200</xdr:rowOff>
    </xdr:to>
    <xdr:pic>
      <xdr:nvPicPr>
        <xdr:cNvPr id="190" name="Picture 18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895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257175</xdr:colOff>
      <xdr:row>40</xdr:row>
      <xdr:rowOff>85725</xdr:rowOff>
    </xdr:to>
    <xdr:pic>
      <xdr:nvPicPr>
        <xdr:cNvPr id="191" name="Picture 198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9124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257175</xdr:colOff>
      <xdr:row>42</xdr:row>
      <xdr:rowOff>85725</xdr:rowOff>
    </xdr:to>
    <xdr:pic>
      <xdr:nvPicPr>
        <xdr:cNvPr id="192" name="Picture 203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9458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257175</xdr:colOff>
      <xdr:row>45</xdr:row>
      <xdr:rowOff>85725</xdr:rowOff>
    </xdr:to>
    <xdr:pic>
      <xdr:nvPicPr>
        <xdr:cNvPr id="193" name="Picture 20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9953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257175</xdr:colOff>
      <xdr:row>47</xdr:row>
      <xdr:rowOff>85725</xdr:rowOff>
    </xdr:to>
    <xdr:pic>
      <xdr:nvPicPr>
        <xdr:cNvPr id="194" name="Picture 21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028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257175</xdr:colOff>
      <xdr:row>49</xdr:row>
      <xdr:rowOff>85725</xdr:rowOff>
    </xdr:to>
    <xdr:pic>
      <xdr:nvPicPr>
        <xdr:cNvPr id="195" name="Picture 21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0620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257175</xdr:colOff>
      <xdr:row>51</xdr:row>
      <xdr:rowOff>85725</xdr:rowOff>
    </xdr:to>
    <xdr:pic>
      <xdr:nvPicPr>
        <xdr:cNvPr id="196" name="Picture 22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0953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257175</xdr:colOff>
      <xdr:row>53</xdr:row>
      <xdr:rowOff>85725</xdr:rowOff>
    </xdr:to>
    <xdr:pic>
      <xdr:nvPicPr>
        <xdr:cNvPr id="197" name="Picture 22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1287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257175</xdr:colOff>
      <xdr:row>39</xdr:row>
      <xdr:rowOff>76200</xdr:rowOff>
    </xdr:to>
    <xdr:pic>
      <xdr:nvPicPr>
        <xdr:cNvPr id="198" name="Picture 23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895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199" name="Picture 23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200" name="Picture 24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201" name="Picture 24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202" name="Picture 25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203" name="Picture 25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204" name="Picture 26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205" name="Picture 27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206" name="Picture 27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76200</xdr:rowOff>
    </xdr:to>
    <xdr:pic>
      <xdr:nvPicPr>
        <xdr:cNvPr id="207" name="Picture 28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43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257175</xdr:colOff>
      <xdr:row>58</xdr:row>
      <xdr:rowOff>85725</xdr:rowOff>
    </xdr:to>
    <xdr:pic>
      <xdr:nvPicPr>
        <xdr:cNvPr id="208" name="Picture 286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09600" y="1260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isciplinas.stoa.usp.br/mod/assign/view.php?action=grading&amp;id=184200&amp;tsort=email" TargetMode="External" /><Relationship Id="rId2" Type="http://schemas.openxmlformats.org/officeDocument/2006/relationships/hyperlink" Target="http://disciplinas.stoa.usp.br/mod/assign/view.php?action=grading&amp;id=184200&amp;tsort=idnumber" TargetMode="External" /><Relationship Id="rId3" Type="http://schemas.openxmlformats.org/officeDocument/2006/relationships/hyperlink" Target="http://disciplinas.stoa.usp.br/mod/assign/view.php?action=grading&amp;id=184200&amp;tsort=status" TargetMode="External" /><Relationship Id="rId4" Type="http://schemas.openxmlformats.org/officeDocument/2006/relationships/hyperlink" Target="http://disciplinas.stoa.usp.br/mod/assign/view.php?action=grading&amp;id=184200&amp;tsort=grade" TargetMode="External" /><Relationship Id="rId5" Type="http://schemas.openxmlformats.org/officeDocument/2006/relationships/hyperlink" Target="http://disciplinas.stoa.usp.br/mod/assign/view.php?action=grading&amp;id=184200&amp;tsort=timesubmitted" TargetMode="External" /><Relationship Id="rId6" Type="http://schemas.openxmlformats.org/officeDocument/2006/relationships/hyperlink" Target="http://disciplinas.stoa.usp.br/mod/assign/view.php?action=grading&amp;id=184200&amp;tsort=timemarked" TargetMode="External" /><Relationship Id="rId7" Type="http://schemas.openxmlformats.org/officeDocument/2006/relationships/hyperlink" Target="http://disciplinas.stoa.usp.br/user/view.php?id=42968&amp;course=6173" TargetMode="External" /><Relationship Id="rId8" Type="http://schemas.openxmlformats.org/officeDocument/2006/relationships/hyperlink" Target="http://disciplinas.stoa.usp.br/mod/assign/view.php?action=grading&amp;id=184200&amp;tsort=timesubmitted" TargetMode="External" /><Relationship Id="rId9" Type="http://schemas.openxmlformats.org/officeDocument/2006/relationships/hyperlink" Target="http://disciplinas.stoa.usp.br/mod/assign/view.php?action=grading&amp;id=184200&amp;tsort=timesubmitted" TargetMode="External" /><Relationship Id="rId10" Type="http://schemas.openxmlformats.org/officeDocument/2006/relationships/hyperlink" Target="http://disciplinas.stoa.usp.br/pluginfile.php/288781/assignsubmission_file/submission_files/189544/Anota%C3%A7%C3%B5es%20do%20dia%20Administra%C3%A7%C3%A3o%20Financeira%20I.pdf?forcedownload=1" TargetMode="External" /><Relationship Id="rId11" Type="http://schemas.openxmlformats.org/officeDocument/2006/relationships/hyperlink" Target="http://disciplinas.stoa.usp.br/mod/assign/view.php?action=grading&amp;id=184200&amp;tsort=timesubmitted" TargetMode="External" /><Relationship Id="rId12" Type="http://schemas.openxmlformats.org/officeDocument/2006/relationships/hyperlink" Target="http://disciplinas.stoa.usp.br/user/view.php?id=40087&amp;course=6173" TargetMode="External" /><Relationship Id="rId13" Type="http://schemas.openxmlformats.org/officeDocument/2006/relationships/hyperlink" Target="http://disciplinas.stoa.usp.br/mod/assign/view.php?action=grading&amp;id=184200&amp;tsort=timesubmitted" TargetMode="External" /><Relationship Id="rId14" Type="http://schemas.openxmlformats.org/officeDocument/2006/relationships/hyperlink" Target="http://disciplinas.stoa.usp.br/mod/assign/view.php?action=grading&amp;id=184200&amp;tsort=timesubmitted" TargetMode="External" /><Relationship Id="rId15" Type="http://schemas.openxmlformats.org/officeDocument/2006/relationships/hyperlink" Target="http://disciplinas.stoa.usp.br/pluginfile.php/288781/assignsubmission_file/submission_files/189345/Estoques%20-%2024%20de%20abril%20-%20Karen%20Kayama.docx?forcedownload=1" TargetMode="External" /><Relationship Id="rId16" Type="http://schemas.openxmlformats.org/officeDocument/2006/relationships/hyperlink" Target="http://disciplinas.stoa.usp.br/mod/assign/view.php?action=grading&amp;id=184200&amp;tsort=timesubmitted" TargetMode="External" /><Relationship Id="rId17" Type="http://schemas.openxmlformats.org/officeDocument/2006/relationships/hyperlink" Target="http://disciplinas.stoa.usp.br/user/view.php?id=43891&amp;course=6173" TargetMode="External" /><Relationship Id="rId18" Type="http://schemas.openxmlformats.org/officeDocument/2006/relationships/hyperlink" Target="http://disciplinas.stoa.usp.br/mod/assign/view.php?action=grading&amp;id=184200&amp;tsort=timesubmitted" TargetMode="External" /><Relationship Id="rId19" Type="http://schemas.openxmlformats.org/officeDocument/2006/relationships/hyperlink" Target="http://disciplinas.stoa.usp.br/mod/assign/view.php?action=grading&amp;id=184200&amp;tsort=timesubmitted" TargetMode="External" /><Relationship Id="rId20" Type="http://schemas.openxmlformats.org/officeDocument/2006/relationships/hyperlink" Target="http://disciplinas.stoa.usp.br/pluginfile.php/288781/assignsubmission_file/submission_files/180750/Aula%202205.docx?forcedownload=1" TargetMode="External" /><Relationship Id="rId21" Type="http://schemas.openxmlformats.org/officeDocument/2006/relationships/hyperlink" Target="http://disciplinas.stoa.usp.br/mod/assign/view.php?action=grading&amp;id=184200&amp;tsort=timesubmitted" TargetMode="External" /><Relationship Id="rId22" Type="http://schemas.openxmlformats.org/officeDocument/2006/relationships/hyperlink" Target="http://disciplinas.stoa.usp.br/user/view.php?id=49213&amp;course=6173" TargetMode="External" /><Relationship Id="rId23" Type="http://schemas.openxmlformats.org/officeDocument/2006/relationships/hyperlink" Target="http://disciplinas.stoa.usp.br/mod/assign/view.php?action=grading&amp;id=184200&amp;tsort=timesubmitted" TargetMode="External" /><Relationship Id="rId24" Type="http://schemas.openxmlformats.org/officeDocument/2006/relationships/hyperlink" Target="http://disciplinas.stoa.usp.br/mod/assign/view.php?action=grading&amp;id=184200&amp;tsort=timesubmitted" TargetMode="External" /><Relationship Id="rId25" Type="http://schemas.openxmlformats.org/officeDocument/2006/relationships/hyperlink" Target="http://disciplinas.stoa.usp.br/pluginfile.php/288781/assignsubmission_file/submission_files/178462/Processo%20de%20Cr%C3%A9dito%20%E2%80%93%20Banco%20Pegeout%20e%20Citroen.docx?forcedownload=1" TargetMode="External" /><Relationship Id="rId26" Type="http://schemas.openxmlformats.org/officeDocument/2006/relationships/hyperlink" Target="http://disciplinas.stoa.usp.br/mod/assign/view.php?action=grading&amp;id=184200&amp;tsort=timesubmitted" TargetMode="External" /><Relationship Id="rId27" Type="http://schemas.openxmlformats.org/officeDocument/2006/relationships/hyperlink" Target="http://disciplinas.stoa.usp.br/user/view.php?id=48947&amp;course=6173" TargetMode="External" /><Relationship Id="rId28" Type="http://schemas.openxmlformats.org/officeDocument/2006/relationships/hyperlink" Target="http://disciplinas.stoa.usp.br/mod/assign/view.php?action=grading&amp;id=184200&amp;tsort=timesubmitted" TargetMode="External" /><Relationship Id="rId29" Type="http://schemas.openxmlformats.org/officeDocument/2006/relationships/hyperlink" Target="http://disciplinas.stoa.usp.br/mod/assign/view.php?action=grading&amp;id=184200&amp;tsort=timesubmitted" TargetMode="External" /><Relationship Id="rId30" Type="http://schemas.openxmlformats.org/officeDocument/2006/relationships/hyperlink" Target="http://disciplinas.stoa.usp.br/pluginfile.php/288781/assignsubmission_file/submission_files/176414/Anota%C3%A7%C3%B5es%20do%20dia%2022.docx?forcedownload=1" TargetMode="External" /><Relationship Id="rId31" Type="http://schemas.openxmlformats.org/officeDocument/2006/relationships/hyperlink" Target="http://disciplinas.stoa.usp.br/mod/assign/view.php?action=grading&amp;id=184200&amp;tsort=timesubmitted" TargetMode="External" /><Relationship Id="rId32" Type="http://schemas.openxmlformats.org/officeDocument/2006/relationships/hyperlink" Target="http://disciplinas.stoa.usp.br/user/view.php?id=41428&amp;course=6173" TargetMode="External" /><Relationship Id="rId33" Type="http://schemas.openxmlformats.org/officeDocument/2006/relationships/hyperlink" Target="http://disciplinas.stoa.usp.br/mod/assign/view.php?action=grading&amp;id=184200&amp;tsort=timesubmitted" TargetMode="External" /><Relationship Id="rId34" Type="http://schemas.openxmlformats.org/officeDocument/2006/relationships/hyperlink" Target="http://disciplinas.stoa.usp.br/mod/assign/view.php?action=grading&amp;id=184200&amp;tsort=timesubmitted" TargetMode="External" /><Relationship Id="rId35" Type="http://schemas.openxmlformats.org/officeDocument/2006/relationships/hyperlink" Target="http://disciplinas.stoa.usp.br/pluginfile.php/288781/assignsubmission_file/submission_files/147691/Anota%C3%A7%C3%B5es%20do%20dia%2027.03%20Lais%20.docx?forcedownload=1" TargetMode="External" /><Relationship Id="rId36" Type="http://schemas.openxmlformats.org/officeDocument/2006/relationships/hyperlink" Target="http://disciplinas.stoa.usp.br/mod/assign/view.php?action=grading&amp;id=184200&amp;tsort=timesubmitted" TargetMode="External" /><Relationship Id="rId37" Type="http://schemas.openxmlformats.org/officeDocument/2006/relationships/hyperlink" Target="http://disciplinas.stoa.usp.br/user/view.php?id=46051&amp;course=6173" TargetMode="External" /><Relationship Id="rId38" Type="http://schemas.openxmlformats.org/officeDocument/2006/relationships/hyperlink" Target="http://disciplinas.stoa.usp.br/mod/assign/view.php?action=grading&amp;id=184200&amp;tsort=timesubmitted" TargetMode="External" /><Relationship Id="rId39" Type="http://schemas.openxmlformats.org/officeDocument/2006/relationships/hyperlink" Target="http://disciplinas.stoa.usp.br/mod/assign/view.php?action=grading&amp;id=184200&amp;tsort=timesubmitted" TargetMode="External" /><Relationship Id="rId40" Type="http://schemas.openxmlformats.org/officeDocument/2006/relationships/hyperlink" Target="http://disciplinas.stoa.usp.br/pluginfile.php/288781/assignsubmission_file/submission_files/149166/Resumo%20aula%20Administra%C3%A7%C3%A3o%20Financeira%20I.docx?forcedownload=1" TargetMode="External" /><Relationship Id="rId41" Type="http://schemas.openxmlformats.org/officeDocument/2006/relationships/hyperlink" Target="http://disciplinas.stoa.usp.br/mod/assign/view.php?action=grading&amp;id=184200&amp;tsort=timesubmitted" TargetMode="External" /><Relationship Id="rId42" Type="http://schemas.openxmlformats.org/officeDocument/2006/relationships/hyperlink" Target="http://disciplinas.stoa.usp.br/user/view.php?id=39868&amp;course=6173" TargetMode="External" /><Relationship Id="rId43" Type="http://schemas.openxmlformats.org/officeDocument/2006/relationships/hyperlink" Target="http://disciplinas.stoa.usp.br/mod/assign/view.php?action=grading&amp;id=184200&amp;tsort=timesubmitted" TargetMode="External" /><Relationship Id="rId44" Type="http://schemas.openxmlformats.org/officeDocument/2006/relationships/hyperlink" Target="http://disciplinas.stoa.usp.br/mod/assign/view.php?action=grading&amp;id=184200&amp;tsort=timesubmitted" TargetMode="External" /><Relationship Id="rId45" Type="http://schemas.openxmlformats.org/officeDocument/2006/relationships/hyperlink" Target="http://disciplinas.stoa.usp.br/pluginfile.php/288781/assignsubmission_file/submission_files/144915/Relat%C3%B3rio%20Administra%C3%A7%C3%A3o%20Financeira%20I.docx?forcedownload=1" TargetMode="External" /><Relationship Id="rId46" Type="http://schemas.openxmlformats.org/officeDocument/2006/relationships/hyperlink" Target="http://disciplinas.stoa.usp.br/mod/assign/view.php?action=grading&amp;id=184200&amp;tsort=timesubmitted" TargetMode="External" /><Relationship Id="rId47" Type="http://schemas.openxmlformats.org/officeDocument/2006/relationships/hyperlink" Target="http://disciplinas.stoa.usp.br/user/view.php?id=41390&amp;course=6173" TargetMode="External" /><Relationship Id="rId48" Type="http://schemas.openxmlformats.org/officeDocument/2006/relationships/hyperlink" Target="http://disciplinas.stoa.usp.br/mod/assign/view.php?action=grading&amp;id=184200&amp;tsort=timesubmitted" TargetMode="External" /><Relationship Id="rId49" Type="http://schemas.openxmlformats.org/officeDocument/2006/relationships/hyperlink" Target="http://disciplinas.stoa.usp.br/mod/assign/view.php?action=grading&amp;id=184200&amp;tsort=timesubmitted" TargetMode="External" /><Relationship Id="rId50" Type="http://schemas.openxmlformats.org/officeDocument/2006/relationships/hyperlink" Target="http://disciplinas.stoa.usp.br/pluginfile.php/288781/assignsubmission_file/submission_files/147801/Biscoitos%20Fur%C3%A3o%20-%20An%C3%A1lise%20RH.docx?forcedownload=1" TargetMode="External" /><Relationship Id="rId51" Type="http://schemas.openxmlformats.org/officeDocument/2006/relationships/hyperlink" Target="http://disciplinas.stoa.usp.br/mod/assign/view.php?action=grading&amp;id=184200&amp;tsort=timesubmitted" TargetMode="External" /><Relationship Id="rId52" Type="http://schemas.openxmlformats.org/officeDocument/2006/relationships/hyperlink" Target="http://disciplinas.stoa.usp.br/user/view.php?id=45345&amp;course=6173" TargetMode="External" /><Relationship Id="rId53" Type="http://schemas.openxmlformats.org/officeDocument/2006/relationships/hyperlink" Target="http://disciplinas.stoa.usp.br/mod/assign/view.php?action=grading&amp;id=184200&amp;tsort=timesubmitted" TargetMode="External" /><Relationship Id="rId54" Type="http://schemas.openxmlformats.org/officeDocument/2006/relationships/hyperlink" Target="http://disciplinas.stoa.usp.br/mod/assign/view.php?action=grading&amp;id=184200&amp;tsort=timesubmitted" TargetMode="External" /><Relationship Id="rId55" Type="http://schemas.openxmlformats.org/officeDocument/2006/relationships/hyperlink" Target="http://disciplinas.stoa.usp.br/pluginfile.php/288781/assignsubmission_file/submission_files/147791/Thales%20Diego%20Madalena.docx?forcedownload=1" TargetMode="External" /><Relationship Id="rId56" Type="http://schemas.openxmlformats.org/officeDocument/2006/relationships/hyperlink" Target="http://disciplinas.stoa.usp.br/mod/assign/view.php?action=grading&amp;id=184200&amp;tsort=timesubmitted" TargetMode="External" /><Relationship Id="rId57" Type="http://schemas.openxmlformats.org/officeDocument/2006/relationships/hyperlink" Target="http://disciplinas.stoa.usp.br/user/view.php?id=47511&amp;course=6173" TargetMode="External" /><Relationship Id="rId58" Type="http://schemas.openxmlformats.org/officeDocument/2006/relationships/hyperlink" Target="http://disciplinas.stoa.usp.br/mod/assign/view.php?action=grading&amp;id=184200&amp;tsort=timesubmitted" TargetMode="External" /><Relationship Id="rId59" Type="http://schemas.openxmlformats.org/officeDocument/2006/relationships/hyperlink" Target="http://disciplinas.stoa.usp.br/mod/assign/view.php?action=grading&amp;id=184200&amp;tsort=timesubmitted" TargetMode="External" /><Relationship Id="rId60" Type="http://schemas.openxmlformats.org/officeDocument/2006/relationships/hyperlink" Target="http://disciplinas.stoa.usp.br/pluginfile.php/288781/assignsubmission_file/submission_files/147761/Biscoitos%20Fur%C3%A3o%20-%20Nicolas.pdf?forcedownload=1" TargetMode="External" /><Relationship Id="rId61" Type="http://schemas.openxmlformats.org/officeDocument/2006/relationships/hyperlink" Target="http://disciplinas.stoa.usp.br/mod/assign/view.php?action=grading&amp;id=184200&amp;tsort=timesubmitted" TargetMode="External" /><Relationship Id="rId62" Type="http://schemas.openxmlformats.org/officeDocument/2006/relationships/hyperlink" Target="http://disciplinas.stoa.usp.br/user/view.php?id=44140&amp;course=6173" TargetMode="External" /><Relationship Id="rId63" Type="http://schemas.openxmlformats.org/officeDocument/2006/relationships/hyperlink" Target="http://disciplinas.stoa.usp.br/mod/assign/view.php?action=grading&amp;id=184200&amp;tsort=timesubmitted" TargetMode="External" /><Relationship Id="rId64" Type="http://schemas.openxmlformats.org/officeDocument/2006/relationships/hyperlink" Target="http://disciplinas.stoa.usp.br/mod/assign/view.php?action=grading&amp;id=184200&amp;tsort=timesubmitted" TargetMode="External" /><Relationship Id="rId65" Type="http://schemas.openxmlformats.org/officeDocument/2006/relationships/hyperlink" Target="http://disciplinas.stoa.usp.br/pluginfile.php/288781/assignsubmission_file/submission_files/147670/Estudo%20de%20caso%20BISCOITOS%20FUR%C3%83O.pdf?forcedownload=1" TargetMode="External" /><Relationship Id="rId66" Type="http://schemas.openxmlformats.org/officeDocument/2006/relationships/hyperlink" Target="http://disciplinas.stoa.usp.br/mod/assign/view.php?action=grading&amp;id=184200&amp;tsort=timesubmitted" TargetMode="External" /><Relationship Id="rId67" Type="http://schemas.openxmlformats.org/officeDocument/2006/relationships/hyperlink" Target="http://disciplinas.stoa.usp.br/user/view.php?id=47157&amp;course=6173" TargetMode="External" /><Relationship Id="rId68" Type="http://schemas.openxmlformats.org/officeDocument/2006/relationships/hyperlink" Target="http://disciplinas.stoa.usp.br/mod/assign/view.php?action=grading&amp;id=184200&amp;tsort=timesubmitted" TargetMode="External" /><Relationship Id="rId69" Type="http://schemas.openxmlformats.org/officeDocument/2006/relationships/hyperlink" Target="http://disciplinas.stoa.usp.br/mod/assign/view.php?action=grading&amp;id=184200&amp;tsort=timesubmitted" TargetMode="External" /><Relationship Id="rId70" Type="http://schemas.openxmlformats.org/officeDocument/2006/relationships/hyperlink" Target="http://disciplinas.stoa.usp.br/pluginfile.php/288781/assignsubmission_file/submission_files/147639/Anota%C3%A7%C3%B5es%20dia%206.03.15.docx?forcedownload=1" TargetMode="External" /><Relationship Id="rId71" Type="http://schemas.openxmlformats.org/officeDocument/2006/relationships/hyperlink" Target="http://disciplinas.stoa.usp.br/mod/assign/view.php?action=grading&amp;id=184200&amp;tsort=timesubmitted" TargetMode="External" /><Relationship Id="rId72" Type="http://schemas.openxmlformats.org/officeDocument/2006/relationships/hyperlink" Target="http://disciplinas.stoa.usp.br/user/view.php?id=41639&amp;course=6173" TargetMode="External" /><Relationship Id="rId73" Type="http://schemas.openxmlformats.org/officeDocument/2006/relationships/hyperlink" Target="http://disciplinas.stoa.usp.br/mod/assign/view.php?action=grading&amp;id=184200&amp;tsort=timesubmitted" TargetMode="External" /><Relationship Id="rId74" Type="http://schemas.openxmlformats.org/officeDocument/2006/relationships/hyperlink" Target="http://disciplinas.stoa.usp.br/mod/assign/view.php?action=grading&amp;id=184200&amp;tsort=timesubmitted" TargetMode="External" /><Relationship Id="rId75" Type="http://schemas.openxmlformats.org/officeDocument/2006/relationships/hyperlink" Target="http://disciplinas.stoa.usp.br/pluginfile.php/288781/assignsubmission_file/submission_files/147583/biscoitos%20fur%C3%A3o.docx?forcedownload=1" TargetMode="External" /><Relationship Id="rId76" Type="http://schemas.openxmlformats.org/officeDocument/2006/relationships/hyperlink" Target="http://disciplinas.stoa.usp.br/mod/assign/view.php?action=grading&amp;id=184200&amp;tsort=timesubmitted" TargetMode="External" /><Relationship Id="rId77" Type="http://schemas.openxmlformats.org/officeDocument/2006/relationships/hyperlink" Target="http://disciplinas.stoa.usp.br/user/view.php?id=41292&amp;course=6173" TargetMode="External" /><Relationship Id="rId78" Type="http://schemas.openxmlformats.org/officeDocument/2006/relationships/hyperlink" Target="http://disciplinas.stoa.usp.br/mod/assign/view.php?action=grading&amp;id=184200&amp;tsort=timesubmitted" TargetMode="External" /><Relationship Id="rId79" Type="http://schemas.openxmlformats.org/officeDocument/2006/relationships/hyperlink" Target="http://disciplinas.stoa.usp.br/mod/assign/view.php?action=grading&amp;id=184200&amp;tsort=timesubmitted" TargetMode="External" /><Relationship Id="rId80" Type="http://schemas.openxmlformats.org/officeDocument/2006/relationships/hyperlink" Target="http://disciplinas.stoa.usp.br/pluginfile.php/288781/assignsubmission_file/submission_files/147579/Relat%C3%B3rio%20Adm%20Fin%20I.pdf?forcedownload=1" TargetMode="External" /><Relationship Id="rId81" Type="http://schemas.openxmlformats.org/officeDocument/2006/relationships/hyperlink" Target="http://disciplinas.stoa.usp.br/mod/assign/view.php?action=grading&amp;id=184200&amp;tsort=timesubmitted" TargetMode="External" /><Relationship Id="rId82" Type="http://schemas.openxmlformats.org/officeDocument/2006/relationships/hyperlink" Target="http://disciplinas.stoa.usp.br/user/view.php?id=40792&amp;course=6173" TargetMode="External" /><Relationship Id="rId83" Type="http://schemas.openxmlformats.org/officeDocument/2006/relationships/hyperlink" Target="http://disciplinas.stoa.usp.br/mod/assign/view.php?action=grading&amp;id=184200&amp;tsort=timesubmitted" TargetMode="External" /><Relationship Id="rId84" Type="http://schemas.openxmlformats.org/officeDocument/2006/relationships/hyperlink" Target="http://disciplinas.stoa.usp.br/mod/assign/view.php?action=grading&amp;id=184200&amp;tsort=timesubmitted" TargetMode="External" /><Relationship Id="rId85" Type="http://schemas.openxmlformats.org/officeDocument/2006/relationships/hyperlink" Target="http://disciplinas.stoa.usp.br/pluginfile.php/288781/assignsubmission_file/submission_files/144088/furao%20biscoitos.docx?forcedownload=1" TargetMode="External" /><Relationship Id="rId86" Type="http://schemas.openxmlformats.org/officeDocument/2006/relationships/hyperlink" Target="http://disciplinas.stoa.usp.br/mod/assign/view.php?action=grading&amp;id=184200&amp;tsort=timesubmitted" TargetMode="External" /><Relationship Id="rId87" Type="http://schemas.openxmlformats.org/officeDocument/2006/relationships/hyperlink" Target="http://disciplinas.stoa.usp.br/user/view.php?id=43951&amp;course=6173" TargetMode="External" /><Relationship Id="rId88" Type="http://schemas.openxmlformats.org/officeDocument/2006/relationships/hyperlink" Target="http://disciplinas.stoa.usp.br/mod/assign/view.php?action=grading&amp;id=184200&amp;tsort=timesubmitted" TargetMode="External" /><Relationship Id="rId89" Type="http://schemas.openxmlformats.org/officeDocument/2006/relationships/hyperlink" Target="http://disciplinas.stoa.usp.br/mod/assign/view.php?action=grading&amp;id=184200&amp;tsort=timesubmitted" TargetMode="External" /><Relationship Id="rId90" Type="http://schemas.openxmlformats.org/officeDocument/2006/relationships/hyperlink" Target="http://disciplinas.stoa.usp.br/pluginfile.php/288781/assignsubmission_file/submission_files/138966/Aula%2013.03%20Carolina%20Giagio.docx?forcedownload=1" TargetMode="External" /><Relationship Id="rId91" Type="http://schemas.openxmlformats.org/officeDocument/2006/relationships/hyperlink" Target="http://disciplinas.stoa.usp.br/mod/assign/view.php?action=grading&amp;id=184200&amp;tsort=timesubmitted" TargetMode="External" /><Relationship Id="rId92" Type="http://schemas.openxmlformats.org/officeDocument/2006/relationships/hyperlink" Target="http://disciplinas.stoa.usp.br/mod/assign/view.php?action=grading&amp;id=189950&amp;tsort=picture" TargetMode="External" /><Relationship Id="rId93" Type="http://schemas.openxmlformats.org/officeDocument/2006/relationships/hyperlink" Target="http://disciplinas.stoa.usp.br/mod/assign/view.php?action=grading&amp;id=189950&amp;tsort=email" TargetMode="External" /><Relationship Id="rId94" Type="http://schemas.openxmlformats.org/officeDocument/2006/relationships/hyperlink" Target="http://disciplinas.stoa.usp.br/mod/assign/view.php?action=grading&amp;id=189950&amp;tsort=idnumber" TargetMode="External" /><Relationship Id="rId95" Type="http://schemas.openxmlformats.org/officeDocument/2006/relationships/hyperlink" Target="http://disciplinas.stoa.usp.br/mod/assign/view.php?action=grading&amp;id=189950&amp;tsort=status" TargetMode="External" /><Relationship Id="rId96" Type="http://schemas.openxmlformats.org/officeDocument/2006/relationships/hyperlink" Target="http://disciplinas.stoa.usp.br/mod/assign/view.php?action=grading&amp;id=189950&amp;tsort=grade" TargetMode="External" /><Relationship Id="rId97" Type="http://schemas.openxmlformats.org/officeDocument/2006/relationships/hyperlink" Target="http://disciplinas.stoa.usp.br/mod/assign/view.php?action=grading&amp;id=189950&amp;tsort=timesubmitted" TargetMode="External" /><Relationship Id="rId98" Type="http://schemas.openxmlformats.org/officeDocument/2006/relationships/hyperlink" Target="http://disciplinas.stoa.usp.br/mod/assign/view.php?action=grading&amp;id=189950&amp;tsort=timemarked" TargetMode="External" /><Relationship Id="rId99" Type="http://schemas.openxmlformats.org/officeDocument/2006/relationships/hyperlink" Target="http://disciplinas.stoa.usp.br/user/view.php?id=41390&amp;course=6173" TargetMode="External" /><Relationship Id="rId100" Type="http://schemas.openxmlformats.org/officeDocument/2006/relationships/hyperlink" Target="http://disciplinas.stoa.usp.br/mod/assign/view.php?id=189950&amp;action=grading" TargetMode="External" /><Relationship Id="rId101" Type="http://schemas.openxmlformats.org/officeDocument/2006/relationships/hyperlink" Target="http://disciplinas.stoa.usp.br/mod/assign/view.php?id=189950&amp;action=grading" TargetMode="External" /><Relationship Id="rId102" Type="http://schemas.openxmlformats.org/officeDocument/2006/relationships/hyperlink" Target="http://disciplinas.stoa.usp.br/pluginfile.php/297325/assignsubmission_file/submission_files/191429/Projeto%20de%20Capta%C3%A7%C3%A3o%20de%20Recursos%20-%20O%20Fur%C3%A3o.pdf?forcedownload=1" TargetMode="External" /><Relationship Id="rId103" Type="http://schemas.openxmlformats.org/officeDocument/2006/relationships/hyperlink" Target="http://disciplinas.stoa.usp.br/mod/assign/view.php?id=189950&amp;action=grading" TargetMode="External" /><Relationship Id="rId104" Type="http://schemas.openxmlformats.org/officeDocument/2006/relationships/hyperlink" Target="http://disciplinas.stoa.usp.br/user/view.php?id=41639&amp;course=6173" TargetMode="External" /><Relationship Id="rId105" Type="http://schemas.openxmlformats.org/officeDocument/2006/relationships/hyperlink" Target="http://disciplinas.stoa.usp.br/mod/assign/view.php?id=189950&amp;action=grading" TargetMode="External" /><Relationship Id="rId106" Type="http://schemas.openxmlformats.org/officeDocument/2006/relationships/hyperlink" Target="http://disciplinas.stoa.usp.br/mod/assign/view.php?id=189950&amp;action=grading" TargetMode="External" /><Relationship Id="rId107" Type="http://schemas.openxmlformats.org/officeDocument/2006/relationships/hyperlink" Target="http://disciplinas.stoa.usp.br/pluginfile.php/297325/assignsubmission_file/submission_files/157393/biscoitos%20fur%C3%A3o.docx?forcedownload=1" TargetMode="External" /><Relationship Id="rId108" Type="http://schemas.openxmlformats.org/officeDocument/2006/relationships/hyperlink" Target="http://disciplinas.stoa.usp.br/mod/assign/view.php?id=189950&amp;action=grading" TargetMode="External" /><Relationship Id="rId109" Type="http://schemas.openxmlformats.org/officeDocument/2006/relationships/hyperlink" Target="http://disciplinas.stoa.usp.br/user/view.php?id=41052&amp;course=6173" TargetMode="External" /><Relationship Id="rId110" Type="http://schemas.openxmlformats.org/officeDocument/2006/relationships/hyperlink" Target="http://disciplinas.stoa.usp.br/mod/assign/view.php?id=189950&amp;action=grading" TargetMode="External" /><Relationship Id="rId111" Type="http://schemas.openxmlformats.org/officeDocument/2006/relationships/hyperlink" Target="http://disciplinas.stoa.usp.br/mod/assign/view.php?id=189950&amp;action=grading" TargetMode="External" /><Relationship Id="rId112" Type="http://schemas.openxmlformats.org/officeDocument/2006/relationships/hyperlink" Target="http://disciplinas.stoa.usp.br/pluginfile.php/297325/assignsubmission_file/submission_files/150749/resumo%20biscoito%20fur%C3%A3o.docx?forcedownload=1" TargetMode="External" /><Relationship Id="rId113" Type="http://schemas.openxmlformats.org/officeDocument/2006/relationships/hyperlink" Target="http://disciplinas.stoa.usp.br/mod/assign/view.php?id=189950&amp;action=grading" TargetMode="External" /><Relationship Id="rId114" Type="http://schemas.openxmlformats.org/officeDocument/2006/relationships/hyperlink" Target="http://disciplinas.stoa.usp.br/user/view.php?id=41148&amp;course=6173" TargetMode="External" /><Relationship Id="rId115" Type="http://schemas.openxmlformats.org/officeDocument/2006/relationships/hyperlink" Target="http://disciplinas.stoa.usp.br/mod/assign/view.php?id=189950&amp;action=grading" TargetMode="External" /><Relationship Id="rId116" Type="http://schemas.openxmlformats.org/officeDocument/2006/relationships/hyperlink" Target="http://disciplinas.stoa.usp.br/mod/assign/view.php?id=189950&amp;action=grading" TargetMode="External" /><Relationship Id="rId117" Type="http://schemas.openxmlformats.org/officeDocument/2006/relationships/hyperlink" Target="http://disciplinas.stoa.usp.br/pluginfile.php/297325/assignsubmission_file/submission_files/150606/Caso%20Fur%C3%A3o%20-%20Victor%20Zucolotto%20-%20Rela%C3%A7%C3%A3o%20com%20outras%20Institui%C3%A7%C3%B5es%20financeiras.jpg?forcedownload=1" TargetMode="External" /><Relationship Id="rId118" Type="http://schemas.openxmlformats.org/officeDocument/2006/relationships/hyperlink" Target="http://disciplinas.stoa.usp.br/mod/assign/view.php?id=189950&amp;action=grading" TargetMode="External" /><Relationship Id="rId119" Type="http://schemas.openxmlformats.org/officeDocument/2006/relationships/hyperlink" Target="http://disciplinas.stoa.usp.br/user/view.php?id=40464&amp;course=6173" TargetMode="External" /><Relationship Id="rId120" Type="http://schemas.openxmlformats.org/officeDocument/2006/relationships/hyperlink" Target="http://disciplinas.stoa.usp.br/mod/assign/view.php?id=189950&amp;action=grading" TargetMode="External" /><Relationship Id="rId121" Type="http://schemas.openxmlformats.org/officeDocument/2006/relationships/hyperlink" Target="http://disciplinas.stoa.usp.br/mod/assign/view.php?id=189950&amp;action=grading" TargetMode="External" /><Relationship Id="rId122" Type="http://schemas.openxmlformats.org/officeDocument/2006/relationships/hyperlink" Target="http://disciplinas.stoa.usp.br/pluginfile.php/297325/assignsubmission_file/submission_files/150093/Relat%C3%B3rio%20Biscoitos%20Fur%C3%A3o.pdf?forcedownload=1" TargetMode="External" /><Relationship Id="rId123" Type="http://schemas.openxmlformats.org/officeDocument/2006/relationships/hyperlink" Target="http://disciplinas.stoa.usp.br/mod/assign/view.php?id=189950&amp;action=grading" TargetMode="External" /><Relationship Id="rId124" Type="http://schemas.openxmlformats.org/officeDocument/2006/relationships/hyperlink" Target="http://disciplinas.stoa.usp.br/user/view.php?id=44140&amp;course=6173" TargetMode="External" /><Relationship Id="rId125" Type="http://schemas.openxmlformats.org/officeDocument/2006/relationships/hyperlink" Target="http://disciplinas.stoa.usp.br/mod/assign/view.php?id=189950&amp;action=grading" TargetMode="External" /><Relationship Id="rId126" Type="http://schemas.openxmlformats.org/officeDocument/2006/relationships/hyperlink" Target="http://disciplinas.stoa.usp.br/mod/assign/view.php?id=189950&amp;action=grading" TargetMode="External" /><Relationship Id="rId127" Type="http://schemas.openxmlformats.org/officeDocument/2006/relationships/hyperlink" Target="http://disciplinas.stoa.usp.br/pluginfile.php/297325/assignsubmission_file/submission_files/149692/Estudo%20de%20caso%20BISCOITOS%20FUR%C3%83O.pdf?forcedownload=1" TargetMode="External" /><Relationship Id="rId128" Type="http://schemas.openxmlformats.org/officeDocument/2006/relationships/hyperlink" Target="http://disciplinas.stoa.usp.br/mod/assign/view.php?id=189950&amp;action=grading" TargetMode="External" /><Relationship Id="rId129" Type="http://schemas.openxmlformats.org/officeDocument/2006/relationships/hyperlink" Target="http://disciplinas.stoa.usp.br/user/view.php?id=42261&amp;course=6173" TargetMode="External" /><Relationship Id="rId130" Type="http://schemas.openxmlformats.org/officeDocument/2006/relationships/hyperlink" Target="http://disciplinas.stoa.usp.br/mod/assign/view.php?id=189950&amp;action=grading" TargetMode="External" /><Relationship Id="rId131" Type="http://schemas.openxmlformats.org/officeDocument/2006/relationships/hyperlink" Target="http://disciplinas.stoa.usp.br/mod/assign/view.php?id=189950&amp;action=grading" TargetMode="External" /><Relationship Id="rId132" Type="http://schemas.openxmlformats.org/officeDocument/2006/relationships/hyperlink" Target="http://disciplinas.stoa.usp.br/pluginfile.php/297325/assignsubmission_file/submission_files/149325/Resumo%20Caso%20Fur%C3%A3o.docx?forcedownload=1" TargetMode="External" /><Relationship Id="rId133" Type="http://schemas.openxmlformats.org/officeDocument/2006/relationships/hyperlink" Target="http://disciplinas.stoa.usp.br/mod/assign/view.php?id=189950&amp;action=grading" TargetMode="External" /><Relationship Id="rId134" Type="http://schemas.openxmlformats.org/officeDocument/2006/relationships/hyperlink" Target="http://disciplinas.stoa.usp.br/user/view.php?id=43267&amp;course=6173" TargetMode="External" /><Relationship Id="rId135" Type="http://schemas.openxmlformats.org/officeDocument/2006/relationships/hyperlink" Target="http://disciplinas.stoa.usp.br/mod/assign/view.php?id=189950&amp;action=grading" TargetMode="External" /><Relationship Id="rId136" Type="http://schemas.openxmlformats.org/officeDocument/2006/relationships/hyperlink" Target="http://disciplinas.stoa.usp.br/mod/assign/view.php?id=189950&amp;action=grading" TargetMode="External" /><Relationship Id="rId137" Type="http://schemas.openxmlformats.org/officeDocument/2006/relationships/hyperlink" Target="http://disciplinas.stoa.usp.br/pluginfile.php/297325/assignsubmission_file/submission_files/149284/O%20Fur%C3%A3o%20%28Frente%29.png?forcedownload=1" TargetMode="External" /><Relationship Id="rId138" Type="http://schemas.openxmlformats.org/officeDocument/2006/relationships/hyperlink" Target="http://disciplinas.stoa.usp.br/mod/assign/view.php?id=189950&amp;action=grading" TargetMode="External" /><Relationship Id="rId139" Type="http://schemas.openxmlformats.org/officeDocument/2006/relationships/hyperlink" Target="http://disciplinas.stoa.usp.br/user/view.php?id=40742&amp;course=6173" TargetMode="External" /><Relationship Id="rId140" Type="http://schemas.openxmlformats.org/officeDocument/2006/relationships/hyperlink" Target="http://disciplinas.stoa.usp.br/mod/assign/view.php?id=189950&amp;action=grading" TargetMode="External" /><Relationship Id="rId141" Type="http://schemas.openxmlformats.org/officeDocument/2006/relationships/hyperlink" Target="http://disciplinas.stoa.usp.br/mod/assign/view.php?id=189950&amp;action=grading" TargetMode="External" /><Relationship Id="rId142" Type="http://schemas.openxmlformats.org/officeDocument/2006/relationships/hyperlink" Target="http://disciplinas.stoa.usp.br/pluginfile.php/297325/assignsubmission_file/submission_files/149217/O%20Fur%C3%A3o.docx?forcedownload=1" TargetMode="External" /><Relationship Id="rId143" Type="http://schemas.openxmlformats.org/officeDocument/2006/relationships/hyperlink" Target="http://disciplinas.stoa.usp.br/mod/assign/view.php?id=189950&amp;action=grading" TargetMode="External" /><Relationship Id="rId144" Type="http://schemas.openxmlformats.org/officeDocument/2006/relationships/hyperlink" Target="http://disciplinas.stoa.usp.br/user/view.php?id=43891&amp;course=6173" TargetMode="External" /><Relationship Id="rId145" Type="http://schemas.openxmlformats.org/officeDocument/2006/relationships/hyperlink" Target="http://disciplinas.stoa.usp.br/mod/assign/view.php?id=189950&amp;action=grading" TargetMode="External" /><Relationship Id="rId146" Type="http://schemas.openxmlformats.org/officeDocument/2006/relationships/hyperlink" Target="http://disciplinas.stoa.usp.br/mod/assign/view.php?id=189950&amp;action=grading" TargetMode="External" /><Relationship Id="rId147" Type="http://schemas.openxmlformats.org/officeDocument/2006/relationships/hyperlink" Target="http://disciplinas.stoa.usp.br/pluginfile.php/297325/assignsubmission_file/submission_files/149200/Biscoitos%20Fur%C3%A3o.docx?forcedownload=1" TargetMode="External" /><Relationship Id="rId148" Type="http://schemas.openxmlformats.org/officeDocument/2006/relationships/hyperlink" Target="http://disciplinas.stoa.usp.br/mod/assign/view.php?id=189950&amp;action=grading" TargetMode="External" /><Relationship Id="rId149" Type="http://schemas.openxmlformats.org/officeDocument/2006/relationships/hyperlink" Target="http://disciplinas.stoa.usp.br/user/view.php?id=46240&amp;course=6173" TargetMode="External" /><Relationship Id="rId150" Type="http://schemas.openxmlformats.org/officeDocument/2006/relationships/hyperlink" Target="http://disciplinas.stoa.usp.br/mod/assign/view.php?id=189950&amp;action=grading" TargetMode="External" /><Relationship Id="rId151" Type="http://schemas.openxmlformats.org/officeDocument/2006/relationships/hyperlink" Target="http://disciplinas.stoa.usp.br/mod/assign/view.php?id=189950&amp;action=grading" TargetMode="External" /><Relationship Id="rId152" Type="http://schemas.openxmlformats.org/officeDocument/2006/relationships/hyperlink" Target="http://disciplinas.stoa.usp.br/pluginfile.php/297325/assignsubmission_file/submission_files/149179/palestra%20furao.docx?forcedownload=1" TargetMode="External" /><Relationship Id="rId153" Type="http://schemas.openxmlformats.org/officeDocument/2006/relationships/hyperlink" Target="http://disciplinas.stoa.usp.br/mod/assign/view.php?id=189950&amp;action=grading" TargetMode="External" /><Relationship Id="rId154" Type="http://schemas.openxmlformats.org/officeDocument/2006/relationships/hyperlink" Target="http://disciplinas.stoa.usp.br/user/view.php?id=40236&amp;course=6173" TargetMode="External" /><Relationship Id="rId155" Type="http://schemas.openxmlformats.org/officeDocument/2006/relationships/hyperlink" Target="http://disciplinas.stoa.usp.br/mod/assign/view.php?id=189950&amp;action=grading" TargetMode="External" /><Relationship Id="rId156" Type="http://schemas.openxmlformats.org/officeDocument/2006/relationships/hyperlink" Target="http://disciplinas.stoa.usp.br/mod/assign/view.php?id=189950&amp;action=grading" TargetMode="External" /><Relationship Id="rId157" Type="http://schemas.openxmlformats.org/officeDocument/2006/relationships/hyperlink" Target="http://disciplinas.stoa.usp.br/pluginfile.php/297325/assignsubmission_file/submission_files/149096/Wilson%20W%20M%20R%20Neto%20-%20O%20Fur%C3%A3o.docx?forcedownload=1" TargetMode="External" /><Relationship Id="rId158" Type="http://schemas.openxmlformats.org/officeDocument/2006/relationships/hyperlink" Target="http://disciplinas.stoa.usp.br/mod/assign/view.php?id=189950&amp;action=grading" TargetMode="External" /><Relationship Id="rId159" Type="http://schemas.openxmlformats.org/officeDocument/2006/relationships/hyperlink" Target="http://disciplinas.stoa.usp.br/user/view.php?id=41037&amp;course=6173" TargetMode="External" /><Relationship Id="rId160" Type="http://schemas.openxmlformats.org/officeDocument/2006/relationships/hyperlink" Target="http://disciplinas.stoa.usp.br/mod/assign/view.php?id=189950&amp;action=grading" TargetMode="External" /><Relationship Id="rId161" Type="http://schemas.openxmlformats.org/officeDocument/2006/relationships/hyperlink" Target="http://disciplinas.stoa.usp.br/mod/assign/view.php?id=189950&amp;action=grading" TargetMode="External" /><Relationship Id="rId162" Type="http://schemas.openxmlformats.org/officeDocument/2006/relationships/hyperlink" Target="http://disciplinas.stoa.usp.br/pluginfile.php/297325/assignsubmission_file/submission_files/149040/Palestra%20Fur%C3%A3o.docx?forcedownload=1" TargetMode="External" /><Relationship Id="rId163" Type="http://schemas.openxmlformats.org/officeDocument/2006/relationships/hyperlink" Target="http://disciplinas.stoa.usp.br/mod/assign/view.php?id=189950&amp;action=grading" TargetMode="External" /><Relationship Id="rId164" Type="http://schemas.openxmlformats.org/officeDocument/2006/relationships/hyperlink" Target="http://disciplinas.stoa.usp.br/user/view.php?id=48455&amp;course=6173" TargetMode="External" /><Relationship Id="rId165" Type="http://schemas.openxmlformats.org/officeDocument/2006/relationships/hyperlink" Target="http://disciplinas.stoa.usp.br/mod/assign/view.php?id=189950&amp;action=grading" TargetMode="External" /><Relationship Id="rId166" Type="http://schemas.openxmlformats.org/officeDocument/2006/relationships/hyperlink" Target="http://disciplinas.stoa.usp.br/mod/assign/view.php?id=189950&amp;action=grading" TargetMode="External" /><Relationship Id="rId167" Type="http://schemas.openxmlformats.org/officeDocument/2006/relationships/hyperlink" Target="http://disciplinas.stoa.usp.br/pluginfile.php/297325/assignsubmission_file/submission_files/148875/Relat%C3%B3rio%20de%20finan%C3%A7as%20no%20caso%20do%20Fur%C3%A3o%20Institui%C3%A7%C3%B5es%20financeiras.docx?forcedownload=1" TargetMode="External" /><Relationship Id="rId168" Type="http://schemas.openxmlformats.org/officeDocument/2006/relationships/hyperlink" Target="http://disciplinas.stoa.usp.br/mod/assign/view.php?id=189950&amp;action=grading" TargetMode="External" /><Relationship Id="rId169" Type="http://schemas.openxmlformats.org/officeDocument/2006/relationships/hyperlink" Target="http://disciplinas.stoa.usp.br/user/view.php?id=39868&amp;course=6173" TargetMode="External" /><Relationship Id="rId170" Type="http://schemas.openxmlformats.org/officeDocument/2006/relationships/hyperlink" Target="http://disciplinas.stoa.usp.br/mod/assign/view.php?id=189950&amp;action=grading" TargetMode="External" /><Relationship Id="rId171" Type="http://schemas.openxmlformats.org/officeDocument/2006/relationships/hyperlink" Target="http://disciplinas.stoa.usp.br/mod/assign/view.php?id=189950&amp;action=grading" TargetMode="External" /><Relationship Id="rId172" Type="http://schemas.openxmlformats.org/officeDocument/2006/relationships/hyperlink" Target="http://disciplinas.stoa.usp.br/pluginfile.php/297325/assignsubmission_file/submission_files/148717/Caso%20Fur%C3%A3o.docx?forcedownload=1" TargetMode="External" /><Relationship Id="rId173" Type="http://schemas.openxmlformats.org/officeDocument/2006/relationships/hyperlink" Target="http://disciplinas.stoa.usp.br/mod/assign/view.php?id=189950&amp;action=grading" TargetMode="External" /><Relationship Id="rId174" Type="http://schemas.openxmlformats.org/officeDocument/2006/relationships/hyperlink" Target="http://disciplinas.stoa.usp.br/user/view.php?id=41707&amp;course=6173" TargetMode="External" /><Relationship Id="rId175" Type="http://schemas.openxmlformats.org/officeDocument/2006/relationships/hyperlink" Target="http://disciplinas.stoa.usp.br/mod/assign/view.php?id=189950&amp;action=grading" TargetMode="External" /><Relationship Id="rId176" Type="http://schemas.openxmlformats.org/officeDocument/2006/relationships/hyperlink" Target="http://disciplinas.stoa.usp.br/mod/assign/view.php?id=189950&amp;action=grading" TargetMode="External" /><Relationship Id="rId177" Type="http://schemas.openxmlformats.org/officeDocument/2006/relationships/hyperlink" Target="http://disciplinas.stoa.usp.br/pluginfile.php/297325/assignsubmission_file/submission_files/148710/Caso%20Fur%C3%A3o.docx?forcedownload=1" TargetMode="External" /><Relationship Id="rId178" Type="http://schemas.openxmlformats.org/officeDocument/2006/relationships/hyperlink" Target="http://disciplinas.stoa.usp.br/mod/assign/view.php?id=189950&amp;action=grading" TargetMode="External" /><Relationship Id="rId179" Type="http://schemas.openxmlformats.org/officeDocument/2006/relationships/hyperlink" Target="http://disciplinas.stoa.usp.br/user/view.php?id=41428&amp;course=6173" TargetMode="External" /><Relationship Id="rId180" Type="http://schemas.openxmlformats.org/officeDocument/2006/relationships/hyperlink" Target="http://disciplinas.stoa.usp.br/mod/assign/view.php?id=189950&amp;action=grading" TargetMode="External" /><Relationship Id="rId181" Type="http://schemas.openxmlformats.org/officeDocument/2006/relationships/hyperlink" Target="http://disciplinas.stoa.usp.br/mod/assign/view.php?id=189950&amp;action=grading" TargetMode="External" /><Relationship Id="rId182" Type="http://schemas.openxmlformats.org/officeDocument/2006/relationships/hyperlink" Target="http://disciplinas.stoa.usp.br/pluginfile.php/297325/assignsubmission_file/submission_files/148321/Anota%C3%A7%C3%B5es%20-%20Fur%C3%A3o%20-%20Lais%20Bertequini%20Moraes.docx?forcedownload=1" TargetMode="External" /><Relationship Id="rId183" Type="http://schemas.openxmlformats.org/officeDocument/2006/relationships/hyperlink" Target="http://disciplinas.stoa.usp.br/mod/assign/view.php?id=189950&amp;action=grading" TargetMode="External" /><Relationship Id="rId184" Type="http://schemas.openxmlformats.org/officeDocument/2006/relationships/hyperlink" Target="http://disciplinas.stoa.usp.br/user/view.php?id=46051&amp;course=6173" TargetMode="External" /><Relationship Id="rId185" Type="http://schemas.openxmlformats.org/officeDocument/2006/relationships/hyperlink" Target="http://disciplinas.stoa.usp.br/mod/assign/view.php?id=189950&amp;action=grading" TargetMode="External" /><Relationship Id="rId186" Type="http://schemas.openxmlformats.org/officeDocument/2006/relationships/hyperlink" Target="http://disciplinas.stoa.usp.br/mod/assign/view.php?id=189950&amp;action=grading" TargetMode="External" /><Relationship Id="rId187" Type="http://schemas.openxmlformats.org/officeDocument/2006/relationships/hyperlink" Target="http://disciplinas.stoa.usp.br/pluginfile.php/297325/assignsubmission_file/submission_files/148212/Informa%C3%A7%C3%B5es%20Fur%C3%A3o.docx?forcedownload=1" TargetMode="External" /><Relationship Id="rId188" Type="http://schemas.openxmlformats.org/officeDocument/2006/relationships/hyperlink" Target="http://disciplinas.stoa.usp.br/mod/assign/view.php?id=189950&amp;action=grading" TargetMode="External" /><Relationship Id="rId189" Type="http://schemas.openxmlformats.org/officeDocument/2006/relationships/drawing" Target="../drawings/drawing1.xml" /><Relationship Id="rId19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4" ySplit="2" topLeftCell="U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U8" sqref="U8"/>
    </sheetView>
  </sheetViews>
  <sheetFormatPr defaultColWidth="9.140625" defaultRowHeight="12.75"/>
  <cols>
    <col min="1" max="3" width="9.140625" style="7" customWidth="1"/>
    <col min="4" max="4" width="38.421875" style="7" bestFit="1" customWidth="1"/>
    <col min="5" max="5" width="27.00390625" style="7" hidden="1" customWidth="1"/>
    <col min="6" max="6" width="12.7109375" style="8" hidden="1" customWidth="1"/>
    <col min="7" max="7" width="8.57421875" style="12" hidden="1" customWidth="1"/>
    <col min="8" max="8" width="8.421875" style="12" hidden="1" customWidth="1"/>
    <col min="9" max="10" width="6.7109375" style="12" hidden="1" customWidth="1"/>
    <col min="11" max="11" width="7.57421875" style="12" hidden="1" customWidth="1"/>
    <col min="12" max="13" width="0" style="12" hidden="1" customWidth="1"/>
    <col min="14" max="14" width="11.140625" style="12" hidden="1" customWidth="1"/>
    <col min="15" max="15" width="0" style="127" hidden="1" customWidth="1"/>
    <col min="16" max="19" width="0" style="12" hidden="1" customWidth="1"/>
    <col min="20" max="20" width="0" style="8" hidden="1" customWidth="1"/>
    <col min="21" max="21" width="9.140625" style="134" customWidth="1"/>
    <col min="22" max="16384" width="9.140625" style="8" customWidth="1"/>
  </cols>
  <sheetData>
    <row r="1" spans="6:18" ht="14.25" hidden="1">
      <c r="F1" s="15"/>
      <c r="G1" s="14"/>
      <c r="H1" s="14"/>
      <c r="I1" s="14"/>
      <c r="J1" s="14"/>
      <c r="M1" s="12" t="s">
        <v>153</v>
      </c>
      <c r="P1" s="128"/>
      <c r="Q1" s="12" t="s">
        <v>159</v>
      </c>
      <c r="R1" s="12" t="s">
        <v>160</v>
      </c>
    </row>
    <row r="2" spans="1:21" s="123" customFormat="1" ht="24">
      <c r="A2" s="123" t="s">
        <v>147</v>
      </c>
      <c r="B2" s="123" t="s">
        <v>148</v>
      </c>
      <c r="C2" s="123" t="s">
        <v>149</v>
      </c>
      <c r="D2" s="123" t="s">
        <v>150</v>
      </c>
      <c r="E2" s="123" t="s">
        <v>151</v>
      </c>
      <c r="F2" s="124" t="s">
        <v>146</v>
      </c>
      <c r="G2" s="125">
        <v>42062</v>
      </c>
      <c r="H2" s="125">
        <v>42069</v>
      </c>
      <c r="I2" s="129">
        <v>42076</v>
      </c>
      <c r="J2" s="126">
        <v>42083</v>
      </c>
      <c r="K2" s="126">
        <v>42090</v>
      </c>
      <c r="L2" s="126">
        <v>42104</v>
      </c>
      <c r="M2" s="126">
        <v>42111</v>
      </c>
      <c r="N2" s="126">
        <v>42118</v>
      </c>
      <c r="O2" s="130">
        <v>42132</v>
      </c>
      <c r="P2" s="126">
        <v>42139</v>
      </c>
      <c r="Q2" s="126">
        <v>42146</v>
      </c>
      <c r="R2" s="126">
        <v>42153</v>
      </c>
      <c r="S2" s="131" t="s">
        <v>300</v>
      </c>
      <c r="T2" s="123" t="s">
        <v>301</v>
      </c>
      <c r="U2" s="135"/>
    </row>
    <row r="3" spans="1:21" ht="14.25">
      <c r="A3" s="9">
        <v>8493666</v>
      </c>
      <c r="B3" s="10" t="s">
        <v>0</v>
      </c>
      <c r="C3" s="10">
        <v>81003</v>
      </c>
      <c r="D3" s="11" t="s">
        <v>1</v>
      </c>
      <c r="E3" s="9" t="s">
        <v>82</v>
      </c>
      <c r="F3" s="6"/>
      <c r="G3" s="12">
        <v>0</v>
      </c>
      <c r="H3" s="12">
        <v>1</v>
      </c>
      <c r="I3" s="132">
        <v>1</v>
      </c>
      <c r="J3" s="12">
        <v>1</v>
      </c>
      <c r="K3" s="10">
        <v>1</v>
      </c>
      <c r="M3" s="12">
        <v>1</v>
      </c>
      <c r="N3" s="10">
        <v>1</v>
      </c>
      <c r="P3" s="12">
        <v>1</v>
      </c>
      <c r="S3" s="12">
        <v>7</v>
      </c>
      <c r="T3" s="8">
        <f>SUM(G3:S3)</f>
        <v>14</v>
      </c>
      <c r="U3" s="134">
        <f>T3/15</f>
        <v>0.9333333333333333</v>
      </c>
    </row>
    <row r="4" spans="1:21" ht="14.25">
      <c r="A4" s="9">
        <v>7976947</v>
      </c>
      <c r="B4" s="10" t="s">
        <v>2</v>
      </c>
      <c r="C4" s="10">
        <v>81003</v>
      </c>
      <c r="D4" s="11" t="s">
        <v>3</v>
      </c>
      <c r="E4" s="9" t="s">
        <v>83</v>
      </c>
      <c r="F4" s="6">
        <v>1</v>
      </c>
      <c r="G4" s="12">
        <v>0</v>
      </c>
      <c r="H4" s="12">
        <v>1</v>
      </c>
      <c r="I4" s="132">
        <v>1</v>
      </c>
      <c r="J4" s="12">
        <v>1</v>
      </c>
      <c r="K4" s="10">
        <v>1</v>
      </c>
      <c r="M4" s="12">
        <v>1</v>
      </c>
      <c r="N4" s="10">
        <v>1</v>
      </c>
      <c r="P4" s="12">
        <v>1</v>
      </c>
      <c r="S4" s="12">
        <v>7</v>
      </c>
      <c r="T4" s="8">
        <f aca="true" t="shared" si="0" ref="T4:T65">SUM(G4:S4)</f>
        <v>14</v>
      </c>
      <c r="U4" s="134">
        <f aca="true" t="shared" si="1" ref="U4:U65">T4/15</f>
        <v>0.9333333333333333</v>
      </c>
    </row>
    <row r="5" spans="1:21" ht="14.25">
      <c r="A5" s="9">
        <v>8522171</v>
      </c>
      <c r="B5" s="10" t="s">
        <v>0</v>
      </c>
      <c r="C5" s="10">
        <v>81003</v>
      </c>
      <c r="D5" s="11" t="s">
        <v>4</v>
      </c>
      <c r="E5" s="9" t="s">
        <v>84</v>
      </c>
      <c r="F5" s="6"/>
      <c r="G5" s="12">
        <v>0</v>
      </c>
      <c r="H5" s="12">
        <v>1</v>
      </c>
      <c r="I5" s="132">
        <v>1</v>
      </c>
      <c r="J5" s="12">
        <v>1</v>
      </c>
      <c r="K5" s="10">
        <v>1</v>
      </c>
      <c r="M5" s="12">
        <v>1</v>
      </c>
      <c r="N5" s="10">
        <v>1</v>
      </c>
      <c r="P5" s="12">
        <v>1</v>
      </c>
      <c r="S5" s="12">
        <v>7</v>
      </c>
      <c r="T5" s="8">
        <f t="shared" si="0"/>
        <v>14</v>
      </c>
      <c r="U5" s="134">
        <f t="shared" si="1"/>
        <v>0.9333333333333333</v>
      </c>
    </row>
    <row r="6" spans="1:21" ht="14.25">
      <c r="A6" s="9">
        <v>7562491</v>
      </c>
      <c r="B6" s="10" t="s">
        <v>5</v>
      </c>
      <c r="C6" s="10">
        <v>81003</v>
      </c>
      <c r="D6" s="11" t="s">
        <v>62</v>
      </c>
      <c r="E6" s="9" t="s">
        <v>85</v>
      </c>
      <c r="F6" s="6"/>
      <c r="G6" s="12">
        <v>0</v>
      </c>
      <c r="H6" s="12">
        <v>1</v>
      </c>
      <c r="I6" s="132">
        <v>0</v>
      </c>
      <c r="J6" s="12">
        <v>1</v>
      </c>
      <c r="K6" s="10">
        <v>1</v>
      </c>
      <c r="M6" s="12">
        <v>1</v>
      </c>
      <c r="N6" s="10">
        <v>0</v>
      </c>
      <c r="P6" s="12">
        <v>1</v>
      </c>
      <c r="S6" s="12">
        <v>7</v>
      </c>
      <c r="T6" s="8">
        <f t="shared" si="0"/>
        <v>12</v>
      </c>
      <c r="U6" s="134">
        <f t="shared" si="1"/>
        <v>0.8</v>
      </c>
    </row>
    <row r="7" spans="1:21" ht="14.25">
      <c r="A7" s="9">
        <v>7100623</v>
      </c>
      <c r="B7" s="10" t="s">
        <v>5</v>
      </c>
      <c r="C7" s="10">
        <v>81003</v>
      </c>
      <c r="D7" s="11" t="s">
        <v>6</v>
      </c>
      <c r="E7" s="9" t="s">
        <v>86</v>
      </c>
      <c r="F7" s="6"/>
      <c r="G7" s="12">
        <v>1</v>
      </c>
      <c r="H7" s="12">
        <v>1</v>
      </c>
      <c r="I7" s="132">
        <v>0</v>
      </c>
      <c r="J7" s="12">
        <v>1</v>
      </c>
      <c r="K7" s="10">
        <v>0</v>
      </c>
      <c r="M7" s="12">
        <v>1</v>
      </c>
      <c r="N7" s="10">
        <v>1</v>
      </c>
      <c r="P7" s="12">
        <v>1</v>
      </c>
      <c r="S7" s="12">
        <v>7</v>
      </c>
      <c r="T7" s="8">
        <f t="shared" si="0"/>
        <v>13</v>
      </c>
      <c r="U7" s="134">
        <f t="shared" si="1"/>
        <v>0.8666666666666667</v>
      </c>
    </row>
    <row r="8" spans="1:21" ht="14.25">
      <c r="A8" s="9">
        <v>7563130</v>
      </c>
      <c r="B8" s="10" t="s">
        <v>5</v>
      </c>
      <c r="C8" s="10">
        <v>81003</v>
      </c>
      <c r="D8" s="11" t="s">
        <v>7</v>
      </c>
      <c r="E8" s="9" t="s">
        <v>87</v>
      </c>
      <c r="F8" s="6"/>
      <c r="G8" s="12">
        <v>1</v>
      </c>
      <c r="H8" s="12">
        <v>1</v>
      </c>
      <c r="I8" s="132">
        <v>1</v>
      </c>
      <c r="J8" s="12">
        <v>1</v>
      </c>
      <c r="K8" s="10">
        <v>1</v>
      </c>
      <c r="M8" s="12">
        <v>1</v>
      </c>
      <c r="N8" s="10">
        <v>1</v>
      </c>
      <c r="P8" s="12">
        <v>1</v>
      </c>
      <c r="S8" s="12">
        <v>7</v>
      </c>
      <c r="T8" s="8">
        <f t="shared" si="0"/>
        <v>15</v>
      </c>
      <c r="U8" s="134">
        <f t="shared" si="1"/>
        <v>1</v>
      </c>
    </row>
    <row r="9" spans="1:21" ht="14.25">
      <c r="A9" s="9">
        <v>8624400</v>
      </c>
      <c r="B9" s="10" t="s">
        <v>0</v>
      </c>
      <c r="C9" s="10">
        <v>81003</v>
      </c>
      <c r="D9" s="11" t="s">
        <v>8</v>
      </c>
      <c r="E9" s="9" t="s">
        <v>88</v>
      </c>
      <c r="F9" s="6">
        <v>1</v>
      </c>
      <c r="G9" s="12">
        <v>1</v>
      </c>
      <c r="H9" s="12">
        <v>1</v>
      </c>
      <c r="I9" s="132">
        <v>1</v>
      </c>
      <c r="J9" s="12">
        <v>1</v>
      </c>
      <c r="K9" s="10">
        <v>1</v>
      </c>
      <c r="M9" s="12">
        <v>1</v>
      </c>
      <c r="N9" s="10">
        <v>1</v>
      </c>
      <c r="P9" s="12">
        <v>1</v>
      </c>
      <c r="S9" s="12">
        <v>7</v>
      </c>
      <c r="T9" s="8">
        <f t="shared" si="0"/>
        <v>15</v>
      </c>
      <c r="U9" s="134">
        <f t="shared" si="1"/>
        <v>1</v>
      </c>
    </row>
    <row r="10" spans="1:21" ht="14.25">
      <c r="A10" s="9">
        <v>6780687</v>
      </c>
      <c r="B10" s="10" t="s">
        <v>14</v>
      </c>
      <c r="C10" s="10">
        <v>81003</v>
      </c>
      <c r="D10" s="11" t="s">
        <v>63</v>
      </c>
      <c r="E10" s="9" t="s">
        <v>89</v>
      </c>
      <c r="F10" s="6"/>
      <c r="G10" s="12">
        <v>0</v>
      </c>
      <c r="H10" s="12">
        <v>0</v>
      </c>
      <c r="I10" s="132">
        <v>1</v>
      </c>
      <c r="J10" s="12">
        <v>0</v>
      </c>
      <c r="K10" s="10">
        <v>1</v>
      </c>
      <c r="M10" s="12">
        <v>0</v>
      </c>
      <c r="N10" s="10">
        <v>0</v>
      </c>
      <c r="P10" s="12">
        <v>0</v>
      </c>
      <c r="S10" s="12">
        <v>7</v>
      </c>
      <c r="T10" s="8">
        <f t="shared" si="0"/>
        <v>9</v>
      </c>
      <c r="U10" s="134">
        <f t="shared" si="1"/>
        <v>0.6</v>
      </c>
    </row>
    <row r="11" spans="1:21" ht="14.25">
      <c r="A11" s="9">
        <v>8599816</v>
      </c>
      <c r="B11" s="10" t="s">
        <v>0</v>
      </c>
      <c r="C11" s="10">
        <v>81003</v>
      </c>
      <c r="D11" s="11" t="s">
        <v>9</v>
      </c>
      <c r="E11" s="9" t="s">
        <v>90</v>
      </c>
      <c r="F11" s="6">
        <v>1</v>
      </c>
      <c r="G11" s="12">
        <v>1</v>
      </c>
      <c r="H11" s="12">
        <v>1</v>
      </c>
      <c r="I11" s="132">
        <v>1</v>
      </c>
      <c r="J11" s="12">
        <v>1</v>
      </c>
      <c r="K11" s="10">
        <v>1</v>
      </c>
      <c r="M11" s="12">
        <v>1</v>
      </c>
      <c r="N11" s="10">
        <v>1</v>
      </c>
      <c r="P11" s="12">
        <v>1</v>
      </c>
      <c r="S11" s="12">
        <v>7</v>
      </c>
      <c r="T11" s="8">
        <f t="shared" si="0"/>
        <v>15</v>
      </c>
      <c r="U11" s="134">
        <f t="shared" si="1"/>
        <v>1</v>
      </c>
    </row>
    <row r="12" spans="1:21" ht="14.25">
      <c r="A12" s="9">
        <v>8028109</v>
      </c>
      <c r="B12" s="10" t="s">
        <v>0</v>
      </c>
      <c r="C12" s="10">
        <v>81003</v>
      </c>
      <c r="D12" s="11" t="s">
        <v>10</v>
      </c>
      <c r="E12" s="9" t="s">
        <v>91</v>
      </c>
      <c r="F12" s="6">
        <v>1</v>
      </c>
      <c r="G12" s="12">
        <v>1</v>
      </c>
      <c r="H12" s="12">
        <v>1</v>
      </c>
      <c r="I12" s="132">
        <v>1</v>
      </c>
      <c r="J12" s="12">
        <v>1</v>
      </c>
      <c r="K12" s="10">
        <v>1</v>
      </c>
      <c r="M12" s="12">
        <v>1</v>
      </c>
      <c r="N12" s="10">
        <v>1</v>
      </c>
      <c r="P12" s="12">
        <v>0</v>
      </c>
      <c r="S12" s="12">
        <v>7</v>
      </c>
      <c r="T12" s="8">
        <f t="shared" si="0"/>
        <v>14</v>
      </c>
      <c r="U12" s="134">
        <f t="shared" si="1"/>
        <v>0.9333333333333333</v>
      </c>
    </row>
    <row r="13" spans="1:21" ht="14.25">
      <c r="A13" s="9">
        <v>7977009</v>
      </c>
      <c r="B13" s="10" t="s">
        <v>2</v>
      </c>
      <c r="C13" s="10">
        <v>81003</v>
      </c>
      <c r="D13" s="11" t="s">
        <v>11</v>
      </c>
      <c r="E13" s="9" t="s">
        <v>92</v>
      </c>
      <c r="F13" s="6"/>
      <c r="G13" s="12">
        <v>1</v>
      </c>
      <c r="H13" s="12">
        <v>1</v>
      </c>
      <c r="I13" s="132">
        <v>0</v>
      </c>
      <c r="J13" s="12">
        <v>1</v>
      </c>
      <c r="K13" s="10">
        <v>1</v>
      </c>
      <c r="M13" s="12">
        <v>1</v>
      </c>
      <c r="N13" s="10">
        <v>1</v>
      </c>
      <c r="P13" s="12">
        <v>1</v>
      </c>
      <c r="S13" s="12">
        <v>7</v>
      </c>
      <c r="T13" s="8">
        <f t="shared" si="0"/>
        <v>14</v>
      </c>
      <c r="U13" s="134">
        <f t="shared" si="1"/>
        <v>0.9333333333333333</v>
      </c>
    </row>
    <row r="14" spans="1:21" ht="14.25">
      <c r="A14" s="9">
        <v>8521552</v>
      </c>
      <c r="B14" s="10" t="s">
        <v>0</v>
      </c>
      <c r="C14" s="10">
        <v>81003</v>
      </c>
      <c r="D14" s="11" t="s">
        <v>12</v>
      </c>
      <c r="E14" s="9" t="s">
        <v>93</v>
      </c>
      <c r="F14" s="6">
        <v>1</v>
      </c>
      <c r="G14" s="12">
        <v>0</v>
      </c>
      <c r="H14" s="12">
        <v>1</v>
      </c>
      <c r="I14" s="132">
        <v>1</v>
      </c>
      <c r="J14" s="12">
        <v>1</v>
      </c>
      <c r="K14" s="10">
        <v>1</v>
      </c>
      <c r="M14" s="12">
        <v>1</v>
      </c>
      <c r="N14" s="10">
        <v>0</v>
      </c>
      <c r="P14" s="12">
        <v>1</v>
      </c>
      <c r="S14" s="12">
        <v>7</v>
      </c>
      <c r="T14" s="8">
        <f t="shared" si="0"/>
        <v>13</v>
      </c>
      <c r="U14" s="134">
        <f t="shared" si="1"/>
        <v>0.8666666666666667</v>
      </c>
    </row>
    <row r="15" spans="1:21" ht="14.25">
      <c r="A15" s="9">
        <v>7568305</v>
      </c>
      <c r="B15" s="10" t="s">
        <v>0</v>
      </c>
      <c r="C15" s="10">
        <v>81003</v>
      </c>
      <c r="D15" s="11" t="s">
        <v>13</v>
      </c>
      <c r="E15" s="9" t="s">
        <v>94</v>
      </c>
      <c r="F15" s="6"/>
      <c r="G15" s="12">
        <v>1</v>
      </c>
      <c r="H15" s="12">
        <v>1</v>
      </c>
      <c r="I15" s="132">
        <v>0</v>
      </c>
      <c r="J15" s="12">
        <v>0</v>
      </c>
      <c r="K15" s="10">
        <v>0</v>
      </c>
      <c r="M15" s="12">
        <v>1</v>
      </c>
      <c r="N15" s="10">
        <v>1</v>
      </c>
      <c r="P15" s="12">
        <v>0</v>
      </c>
      <c r="S15" s="12">
        <v>7</v>
      </c>
      <c r="T15" s="8">
        <f t="shared" si="0"/>
        <v>11</v>
      </c>
      <c r="U15" s="134">
        <f t="shared" si="1"/>
        <v>0.7333333333333333</v>
      </c>
    </row>
    <row r="16" spans="1:21" ht="14.25">
      <c r="A16" s="9">
        <v>7562744</v>
      </c>
      <c r="B16" s="10" t="s">
        <v>5</v>
      </c>
      <c r="C16" s="10">
        <v>81003</v>
      </c>
      <c r="D16" s="11" t="s">
        <v>95</v>
      </c>
      <c r="E16" s="9" t="s">
        <v>96</v>
      </c>
      <c r="F16" s="6"/>
      <c r="G16" s="12">
        <v>0</v>
      </c>
      <c r="H16" s="12">
        <v>0</v>
      </c>
      <c r="I16" s="132">
        <v>0</v>
      </c>
      <c r="J16" s="12">
        <v>1</v>
      </c>
      <c r="K16" s="10">
        <v>1</v>
      </c>
      <c r="M16" s="12">
        <v>1</v>
      </c>
      <c r="N16" s="10">
        <v>1</v>
      </c>
      <c r="P16" s="12">
        <v>1</v>
      </c>
      <c r="S16" s="12">
        <v>7</v>
      </c>
      <c r="T16" s="8">
        <f t="shared" si="0"/>
        <v>12</v>
      </c>
      <c r="U16" s="134">
        <f t="shared" si="1"/>
        <v>0.8</v>
      </c>
    </row>
    <row r="17" spans="1:21" ht="14.25">
      <c r="A17" s="9">
        <v>6781970</v>
      </c>
      <c r="B17" s="10" t="s">
        <v>14</v>
      </c>
      <c r="C17" s="10">
        <v>81003</v>
      </c>
      <c r="D17" s="11" t="s">
        <v>15</v>
      </c>
      <c r="E17" s="9" t="s">
        <v>97</v>
      </c>
      <c r="F17" s="6"/>
      <c r="G17" s="12">
        <v>1</v>
      </c>
      <c r="H17" s="12">
        <v>0</v>
      </c>
      <c r="I17" s="132">
        <v>1</v>
      </c>
      <c r="J17" s="12">
        <v>1</v>
      </c>
      <c r="K17" s="10">
        <v>0</v>
      </c>
      <c r="M17" s="12">
        <v>1</v>
      </c>
      <c r="N17" s="10">
        <v>1</v>
      </c>
      <c r="P17" s="12">
        <v>1</v>
      </c>
      <c r="S17" s="12">
        <v>7</v>
      </c>
      <c r="T17" s="8">
        <f t="shared" si="0"/>
        <v>13</v>
      </c>
      <c r="U17" s="134">
        <f t="shared" si="1"/>
        <v>0.8666666666666667</v>
      </c>
    </row>
    <row r="18" spans="1:21" ht="14.25">
      <c r="A18" s="9">
        <v>7275639</v>
      </c>
      <c r="B18" s="10" t="s">
        <v>16</v>
      </c>
      <c r="C18" s="10">
        <v>81002</v>
      </c>
      <c r="D18" s="11" t="s">
        <v>17</v>
      </c>
      <c r="E18" s="9" t="s">
        <v>98</v>
      </c>
      <c r="F18" s="6"/>
      <c r="G18" s="12">
        <v>0</v>
      </c>
      <c r="H18" s="12">
        <v>1</v>
      </c>
      <c r="I18" s="132">
        <v>0</v>
      </c>
      <c r="J18" s="12">
        <v>1</v>
      </c>
      <c r="K18" s="10">
        <v>0</v>
      </c>
      <c r="M18" s="12">
        <v>1</v>
      </c>
      <c r="N18" s="10">
        <v>1</v>
      </c>
      <c r="P18" s="12">
        <v>1</v>
      </c>
      <c r="S18" s="12">
        <v>7</v>
      </c>
      <c r="T18" s="8">
        <f t="shared" si="0"/>
        <v>12</v>
      </c>
      <c r="U18" s="134">
        <f t="shared" si="1"/>
        <v>0.8</v>
      </c>
    </row>
    <row r="19" spans="1:21" ht="14.25">
      <c r="A19" s="9">
        <v>8599775</v>
      </c>
      <c r="B19" s="10" t="s">
        <v>0</v>
      </c>
      <c r="C19" s="10">
        <v>81003</v>
      </c>
      <c r="D19" s="11" t="s">
        <v>18</v>
      </c>
      <c r="E19" s="9" t="s">
        <v>99</v>
      </c>
      <c r="F19" s="6"/>
      <c r="G19" s="12">
        <v>1</v>
      </c>
      <c r="H19" s="12">
        <v>1</v>
      </c>
      <c r="I19" s="132">
        <v>1</v>
      </c>
      <c r="J19" s="12">
        <v>1</v>
      </c>
      <c r="K19" s="10">
        <v>1</v>
      </c>
      <c r="M19" s="12">
        <v>1</v>
      </c>
      <c r="N19" s="10">
        <v>1</v>
      </c>
      <c r="P19" s="12">
        <v>0</v>
      </c>
      <c r="S19" s="12">
        <v>7</v>
      </c>
      <c r="T19" s="8">
        <f t="shared" si="0"/>
        <v>14</v>
      </c>
      <c r="U19" s="134">
        <f t="shared" si="1"/>
        <v>0.9333333333333333</v>
      </c>
    </row>
    <row r="20" spans="1:21" ht="14.25">
      <c r="A20" s="9">
        <v>7561465</v>
      </c>
      <c r="B20" s="10" t="s">
        <v>5</v>
      </c>
      <c r="C20" s="10">
        <v>81300</v>
      </c>
      <c r="D20" s="11" t="s">
        <v>19</v>
      </c>
      <c r="E20" s="9" t="s">
        <v>100</v>
      </c>
      <c r="F20" s="6"/>
      <c r="G20" s="12">
        <v>1</v>
      </c>
      <c r="H20" s="12">
        <v>0</v>
      </c>
      <c r="I20" s="132">
        <v>0</v>
      </c>
      <c r="J20" s="12">
        <v>1</v>
      </c>
      <c r="K20" s="10">
        <v>0</v>
      </c>
      <c r="M20" s="12">
        <v>1</v>
      </c>
      <c r="N20" s="10">
        <v>0</v>
      </c>
      <c r="P20" s="12">
        <v>0</v>
      </c>
      <c r="S20" s="12">
        <v>7</v>
      </c>
      <c r="T20" s="8">
        <f t="shared" si="0"/>
        <v>10</v>
      </c>
      <c r="U20" s="134">
        <f t="shared" si="1"/>
        <v>0.6666666666666666</v>
      </c>
    </row>
    <row r="21" spans="1:21" ht="14.25">
      <c r="A21" s="9">
        <v>6447736</v>
      </c>
      <c r="B21" s="10" t="s">
        <v>5</v>
      </c>
      <c r="C21" s="10">
        <v>81003</v>
      </c>
      <c r="D21" s="11" t="s">
        <v>20</v>
      </c>
      <c r="E21" s="9" t="s">
        <v>101</v>
      </c>
      <c r="F21" s="6"/>
      <c r="G21" s="12">
        <v>1</v>
      </c>
      <c r="H21" s="12">
        <v>0</v>
      </c>
      <c r="I21" s="132">
        <v>0</v>
      </c>
      <c r="J21" s="12">
        <v>1</v>
      </c>
      <c r="K21" s="10">
        <v>1</v>
      </c>
      <c r="M21" s="12">
        <v>1</v>
      </c>
      <c r="N21" s="10">
        <v>1</v>
      </c>
      <c r="P21" s="12">
        <v>1</v>
      </c>
      <c r="S21" s="12">
        <v>7</v>
      </c>
      <c r="T21" s="8">
        <f t="shared" si="0"/>
        <v>13</v>
      </c>
      <c r="U21" s="134">
        <f t="shared" si="1"/>
        <v>0.8666666666666667</v>
      </c>
    </row>
    <row r="22" spans="1:21" ht="14.25">
      <c r="A22" s="9">
        <v>8599802</v>
      </c>
      <c r="B22" s="10" t="s">
        <v>0</v>
      </c>
      <c r="C22" s="10">
        <v>81003</v>
      </c>
      <c r="D22" s="11" t="s">
        <v>21</v>
      </c>
      <c r="E22" s="9" t="s">
        <v>102</v>
      </c>
      <c r="F22" s="6">
        <v>1</v>
      </c>
      <c r="G22" s="12">
        <v>1</v>
      </c>
      <c r="H22" s="12">
        <v>1</v>
      </c>
      <c r="I22" s="132">
        <v>1</v>
      </c>
      <c r="J22" s="12">
        <v>1</v>
      </c>
      <c r="K22" s="10">
        <v>1</v>
      </c>
      <c r="M22" s="12">
        <v>1</v>
      </c>
      <c r="N22" s="10">
        <v>1</v>
      </c>
      <c r="P22" s="12">
        <v>1</v>
      </c>
      <c r="S22" s="12">
        <v>7</v>
      </c>
      <c r="T22" s="8">
        <f t="shared" si="0"/>
        <v>15</v>
      </c>
      <c r="U22" s="134">
        <f t="shared" si="1"/>
        <v>1</v>
      </c>
    </row>
    <row r="23" spans="1:21" ht="14.25">
      <c r="A23" s="9">
        <v>6911612</v>
      </c>
      <c r="B23" s="10" t="s">
        <v>2</v>
      </c>
      <c r="C23" s="10">
        <v>81003</v>
      </c>
      <c r="D23" s="11" t="s">
        <v>64</v>
      </c>
      <c r="E23" s="9" t="s">
        <v>103</v>
      </c>
      <c r="F23" s="6"/>
      <c r="G23" s="12">
        <v>1</v>
      </c>
      <c r="H23" s="12">
        <v>1</v>
      </c>
      <c r="I23" s="132">
        <v>0</v>
      </c>
      <c r="J23" s="12">
        <v>1</v>
      </c>
      <c r="K23" s="10">
        <v>0</v>
      </c>
      <c r="M23" s="12">
        <v>1</v>
      </c>
      <c r="N23" s="10">
        <v>0.8</v>
      </c>
      <c r="P23" s="12">
        <v>1</v>
      </c>
      <c r="S23" s="12">
        <v>7</v>
      </c>
      <c r="T23" s="8">
        <f t="shared" si="0"/>
        <v>12.8</v>
      </c>
      <c r="U23" s="134">
        <f t="shared" si="1"/>
        <v>0.8533333333333334</v>
      </c>
    </row>
    <row r="24" spans="1:21" ht="14.25">
      <c r="A24" s="9">
        <v>8522104</v>
      </c>
      <c r="B24" s="10" t="s">
        <v>0</v>
      </c>
      <c r="C24" s="10">
        <v>81003</v>
      </c>
      <c r="D24" s="11" t="s">
        <v>22</v>
      </c>
      <c r="E24" s="9" t="s">
        <v>104</v>
      </c>
      <c r="F24" s="6">
        <v>1</v>
      </c>
      <c r="G24" s="12">
        <v>1</v>
      </c>
      <c r="H24" s="12">
        <v>0</v>
      </c>
      <c r="I24" s="132">
        <v>1</v>
      </c>
      <c r="J24" s="12">
        <v>1</v>
      </c>
      <c r="K24" s="10">
        <v>1</v>
      </c>
      <c r="M24" s="12">
        <v>1</v>
      </c>
      <c r="N24" s="10">
        <v>1</v>
      </c>
      <c r="P24" s="12">
        <v>1</v>
      </c>
      <c r="S24" s="12">
        <v>7</v>
      </c>
      <c r="T24" s="8">
        <f t="shared" si="0"/>
        <v>14</v>
      </c>
      <c r="U24" s="134">
        <f t="shared" si="1"/>
        <v>0.9333333333333333</v>
      </c>
    </row>
    <row r="25" spans="1:21" ht="14.25">
      <c r="A25" s="9">
        <v>9005609</v>
      </c>
      <c r="B25" s="10" t="s">
        <v>23</v>
      </c>
      <c r="C25" s="10">
        <v>81200</v>
      </c>
      <c r="D25" s="11" t="s">
        <v>24</v>
      </c>
      <c r="E25" s="9" t="s">
        <v>105</v>
      </c>
      <c r="F25" s="6"/>
      <c r="G25" s="12">
        <v>1</v>
      </c>
      <c r="H25" s="12">
        <v>1</v>
      </c>
      <c r="I25" s="132">
        <v>0</v>
      </c>
      <c r="J25" s="12">
        <v>0</v>
      </c>
      <c r="K25" s="10">
        <v>0</v>
      </c>
      <c r="M25" s="12">
        <v>1</v>
      </c>
      <c r="N25" s="10">
        <v>0</v>
      </c>
      <c r="P25" s="12">
        <v>0</v>
      </c>
      <c r="S25" s="12">
        <v>7</v>
      </c>
      <c r="T25" s="8">
        <f t="shared" si="0"/>
        <v>10</v>
      </c>
      <c r="U25" s="134">
        <f t="shared" si="1"/>
        <v>0.6666666666666666</v>
      </c>
    </row>
    <row r="26" spans="1:21" ht="14.25">
      <c r="A26" s="9">
        <v>8521621</v>
      </c>
      <c r="B26" s="10" t="s">
        <v>0</v>
      </c>
      <c r="C26" s="10">
        <v>81003</v>
      </c>
      <c r="D26" s="11" t="s">
        <v>25</v>
      </c>
      <c r="E26" s="9" t="s">
        <v>106</v>
      </c>
      <c r="F26" s="6"/>
      <c r="G26" s="12">
        <v>1</v>
      </c>
      <c r="H26" s="12">
        <v>1</v>
      </c>
      <c r="I26" s="132">
        <v>1</v>
      </c>
      <c r="J26" s="12">
        <v>1</v>
      </c>
      <c r="K26" s="10">
        <v>0</v>
      </c>
      <c r="M26" s="12">
        <v>1</v>
      </c>
      <c r="N26" s="10">
        <v>1</v>
      </c>
      <c r="P26" s="12">
        <v>1</v>
      </c>
      <c r="S26" s="12">
        <v>7</v>
      </c>
      <c r="T26" s="8">
        <f t="shared" si="0"/>
        <v>14</v>
      </c>
      <c r="U26" s="134">
        <f t="shared" si="1"/>
        <v>0.9333333333333333</v>
      </c>
    </row>
    <row r="27" spans="1:21" ht="14.25">
      <c r="A27" s="9">
        <v>850044</v>
      </c>
      <c r="B27" s="10" t="s">
        <v>2</v>
      </c>
      <c r="C27" s="10">
        <v>81003</v>
      </c>
      <c r="D27" s="11" t="s">
        <v>26</v>
      </c>
      <c r="E27" s="9" t="s">
        <v>107</v>
      </c>
      <c r="F27" s="6"/>
      <c r="G27" s="12">
        <v>1</v>
      </c>
      <c r="H27" s="12">
        <v>1</v>
      </c>
      <c r="I27" s="132">
        <v>1</v>
      </c>
      <c r="J27" s="12">
        <v>1</v>
      </c>
      <c r="K27" s="10">
        <v>1</v>
      </c>
      <c r="M27" s="12">
        <v>1</v>
      </c>
      <c r="N27" s="10">
        <v>1</v>
      </c>
      <c r="P27" s="12">
        <v>1</v>
      </c>
      <c r="S27" s="12">
        <v>7</v>
      </c>
      <c r="T27" s="8">
        <f t="shared" si="0"/>
        <v>15</v>
      </c>
      <c r="U27" s="134">
        <f t="shared" si="1"/>
        <v>1</v>
      </c>
    </row>
    <row r="28" spans="1:21" ht="14.25">
      <c r="A28" s="9">
        <v>7976885</v>
      </c>
      <c r="B28" s="10" t="s">
        <v>2</v>
      </c>
      <c r="C28" s="10">
        <v>81003</v>
      </c>
      <c r="D28" s="28" t="s">
        <v>65</v>
      </c>
      <c r="E28" s="9" t="s">
        <v>108</v>
      </c>
      <c r="F28" s="6"/>
      <c r="G28" s="12">
        <v>1</v>
      </c>
      <c r="H28" s="12">
        <v>1</v>
      </c>
      <c r="I28" s="132">
        <v>0</v>
      </c>
      <c r="J28" s="12">
        <v>0</v>
      </c>
      <c r="K28" s="10">
        <v>1</v>
      </c>
      <c r="M28" s="12">
        <v>1</v>
      </c>
      <c r="N28" s="35">
        <v>1</v>
      </c>
      <c r="P28" s="12">
        <v>1</v>
      </c>
      <c r="S28" s="12">
        <v>7</v>
      </c>
      <c r="T28" s="8">
        <f t="shared" si="0"/>
        <v>13</v>
      </c>
      <c r="U28" s="134">
        <f t="shared" si="1"/>
        <v>0.8666666666666667</v>
      </c>
    </row>
    <row r="29" spans="1:21" ht="14.25">
      <c r="A29" s="9">
        <v>7562466</v>
      </c>
      <c r="B29" s="10" t="s">
        <v>5</v>
      </c>
      <c r="C29" s="10">
        <v>81003</v>
      </c>
      <c r="D29" s="11" t="s">
        <v>27</v>
      </c>
      <c r="E29" s="9" t="s">
        <v>109</v>
      </c>
      <c r="F29" s="6"/>
      <c r="G29" s="12">
        <v>1</v>
      </c>
      <c r="H29" s="12">
        <v>1</v>
      </c>
      <c r="I29" s="132">
        <v>0</v>
      </c>
      <c r="J29" s="12">
        <v>1</v>
      </c>
      <c r="K29" s="10">
        <v>1</v>
      </c>
      <c r="M29" s="12">
        <v>1</v>
      </c>
      <c r="N29" s="10">
        <v>0</v>
      </c>
      <c r="P29" s="12">
        <v>1</v>
      </c>
      <c r="S29" s="12">
        <v>7</v>
      </c>
      <c r="T29" s="8">
        <f t="shared" si="0"/>
        <v>13</v>
      </c>
      <c r="U29" s="134">
        <f t="shared" si="1"/>
        <v>0.8666666666666667</v>
      </c>
    </row>
    <row r="30" spans="1:21" ht="14.25">
      <c r="A30" s="9">
        <v>8521677</v>
      </c>
      <c r="B30" s="10" t="s">
        <v>0</v>
      </c>
      <c r="C30" s="10">
        <v>81003</v>
      </c>
      <c r="D30" s="11" t="s">
        <v>28</v>
      </c>
      <c r="E30" s="9" t="s">
        <v>110</v>
      </c>
      <c r="F30" s="6">
        <v>1</v>
      </c>
      <c r="G30" s="12">
        <v>1</v>
      </c>
      <c r="H30" s="12">
        <v>1</v>
      </c>
      <c r="I30" s="132">
        <v>1</v>
      </c>
      <c r="J30" s="12">
        <v>1</v>
      </c>
      <c r="K30" s="10">
        <v>1</v>
      </c>
      <c r="M30" s="12">
        <v>1</v>
      </c>
      <c r="N30" s="10">
        <v>1</v>
      </c>
      <c r="P30" s="12">
        <v>1</v>
      </c>
      <c r="S30" s="12">
        <v>7</v>
      </c>
      <c r="T30" s="8">
        <f t="shared" si="0"/>
        <v>15</v>
      </c>
      <c r="U30" s="134">
        <f t="shared" si="1"/>
        <v>1</v>
      </c>
    </row>
    <row r="31" spans="1:21" ht="14.25">
      <c r="A31" s="9">
        <v>8521868</v>
      </c>
      <c r="B31" s="10" t="s">
        <v>0</v>
      </c>
      <c r="C31" s="10">
        <v>81003</v>
      </c>
      <c r="D31" s="11" t="s">
        <v>29</v>
      </c>
      <c r="E31" s="9" t="s">
        <v>111</v>
      </c>
      <c r="F31" s="6">
        <v>1</v>
      </c>
      <c r="G31" s="12">
        <v>1</v>
      </c>
      <c r="H31" s="12">
        <v>1</v>
      </c>
      <c r="I31" s="132">
        <v>1</v>
      </c>
      <c r="J31" s="12">
        <v>1</v>
      </c>
      <c r="K31" s="10">
        <v>1</v>
      </c>
      <c r="M31" s="12">
        <v>1</v>
      </c>
      <c r="N31" s="10">
        <v>0</v>
      </c>
      <c r="P31" s="12">
        <v>1</v>
      </c>
      <c r="S31" s="12">
        <v>7</v>
      </c>
      <c r="T31" s="8">
        <f t="shared" si="0"/>
        <v>14</v>
      </c>
      <c r="U31" s="134">
        <f t="shared" si="1"/>
        <v>0.9333333333333333</v>
      </c>
    </row>
    <row r="32" spans="1:21" ht="14.25">
      <c r="A32" s="9">
        <v>9140114</v>
      </c>
      <c r="B32" s="10" t="s">
        <v>112</v>
      </c>
      <c r="C32" s="9"/>
      <c r="D32" s="11" t="s">
        <v>67</v>
      </c>
      <c r="E32" s="9" t="s">
        <v>113</v>
      </c>
      <c r="F32" s="6"/>
      <c r="G32" s="12">
        <v>1</v>
      </c>
      <c r="H32" s="12">
        <v>1</v>
      </c>
      <c r="I32" s="132"/>
      <c r="J32" s="12">
        <v>1</v>
      </c>
      <c r="K32" s="10">
        <v>0</v>
      </c>
      <c r="M32" s="12">
        <v>1</v>
      </c>
      <c r="N32" s="10">
        <v>0.5</v>
      </c>
      <c r="P32" s="12">
        <v>0</v>
      </c>
      <c r="S32" s="12">
        <v>7</v>
      </c>
      <c r="T32" s="8">
        <f t="shared" si="0"/>
        <v>11.5</v>
      </c>
      <c r="U32" s="134">
        <f t="shared" si="1"/>
        <v>0.7666666666666667</v>
      </c>
    </row>
    <row r="33" spans="1:21" s="34" customFormat="1" ht="14.25">
      <c r="A33" s="29">
        <v>6402486</v>
      </c>
      <c r="B33" s="30" t="s">
        <v>0</v>
      </c>
      <c r="C33" s="30">
        <v>81003</v>
      </c>
      <c r="D33" s="31" t="s">
        <v>30</v>
      </c>
      <c r="E33" s="29" t="s">
        <v>114</v>
      </c>
      <c r="F33" s="33">
        <v>1</v>
      </c>
      <c r="G33" s="32">
        <v>1</v>
      </c>
      <c r="H33" s="32">
        <v>1</v>
      </c>
      <c r="I33" s="133">
        <v>1</v>
      </c>
      <c r="J33" s="32">
        <v>1</v>
      </c>
      <c r="K33" s="30">
        <v>1</v>
      </c>
      <c r="L33" s="32"/>
      <c r="M33" s="12">
        <v>1</v>
      </c>
      <c r="N33" s="30">
        <v>1</v>
      </c>
      <c r="O33" s="127"/>
      <c r="P33" s="32">
        <v>1</v>
      </c>
      <c r="Q33" s="32"/>
      <c r="R33" s="32"/>
      <c r="S33" s="12">
        <v>7</v>
      </c>
      <c r="T33" s="8">
        <f t="shared" si="0"/>
        <v>15</v>
      </c>
      <c r="U33" s="134">
        <f t="shared" si="1"/>
        <v>1</v>
      </c>
    </row>
    <row r="34" spans="1:21" ht="14.25">
      <c r="A34" s="9">
        <v>8521548</v>
      </c>
      <c r="B34" s="10" t="s">
        <v>0</v>
      </c>
      <c r="C34" s="10">
        <v>81003</v>
      </c>
      <c r="D34" s="11" t="s">
        <v>31</v>
      </c>
      <c r="E34" s="9" t="s">
        <v>115</v>
      </c>
      <c r="F34" s="6">
        <v>1</v>
      </c>
      <c r="G34" s="12">
        <v>1</v>
      </c>
      <c r="H34" s="12">
        <v>1</v>
      </c>
      <c r="I34" s="132">
        <v>1</v>
      </c>
      <c r="J34" s="12">
        <v>1</v>
      </c>
      <c r="K34" s="10">
        <v>1</v>
      </c>
      <c r="M34" s="12">
        <v>1</v>
      </c>
      <c r="N34" s="10">
        <v>1</v>
      </c>
      <c r="P34" s="12">
        <v>1</v>
      </c>
      <c r="S34" s="12">
        <v>7</v>
      </c>
      <c r="T34" s="8">
        <f t="shared" si="0"/>
        <v>15</v>
      </c>
      <c r="U34" s="134">
        <f t="shared" si="1"/>
        <v>1</v>
      </c>
    </row>
    <row r="35" spans="1:21" ht="14.25">
      <c r="A35" s="9">
        <v>4589317</v>
      </c>
      <c r="B35" s="10" t="s">
        <v>0</v>
      </c>
      <c r="C35" s="10">
        <v>81003</v>
      </c>
      <c r="D35" s="11" t="s">
        <v>32</v>
      </c>
      <c r="E35" s="9" t="s">
        <v>116</v>
      </c>
      <c r="F35" s="6">
        <v>1</v>
      </c>
      <c r="G35" s="12">
        <v>1</v>
      </c>
      <c r="H35" s="12">
        <v>1</v>
      </c>
      <c r="I35" s="132">
        <v>1</v>
      </c>
      <c r="J35" s="12">
        <v>1</v>
      </c>
      <c r="K35" s="10">
        <v>1</v>
      </c>
      <c r="M35" s="12">
        <v>1</v>
      </c>
      <c r="N35" s="10">
        <v>1</v>
      </c>
      <c r="P35" s="12">
        <v>0</v>
      </c>
      <c r="S35" s="12">
        <v>7</v>
      </c>
      <c r="T35" s="8">
        <f t="shared" si="0"/>
        <v>14</v>
      </c>
      <c r="U35" s="134">
        <f t="shared" si="1"/>
        <v>0.9333333333333333</v>
      </c>
    </row>
    <row r="36" spans="1:21" ht="14.25">
      <c r="A36" s="9">
        <v>8624438</v>
      </c>
      <c r="B36" s="10" t="s">
        <v>0</v>
      </c>
      <c r="C36" s="10">
        <v>81003</v>
      </c>
      <c r="D36" s="11" t="s">
        <v>33</v>
      </c>
      <c r="E36" s="9" t="s">
        <v>117</v>
      </c>
      <c r="F36" s="6">
        <v>1</v>
      </c>
      <c r="G36" s="12">
        <v>1</v>
      </c>
      <c r="H36" s="12">
        <v>1</v>
      </c>
      <c r="I36" s="132">
        <v>1</v>
      </c>
      <c r="J36" s="12">
        <v>1</v>
      </c>
      <c r="K36" s="10">
        <v>1</v>
      </c>
      <c r="M36" s="12">
        <v>1</v>
      </c>
      <c r="N36" s="10">
        <v>0</v>
      </c>
      <c r="P36" s="12">
        <v>1</v>
      </c>
      <c r="S36" s="12">
        <v>7</v>
      </c>
      <c r="T36" s="8">
        <f t="shared" si="0"/>
        <v>14</v>
      </c>
      <c r="U36" s="134">
        <f t="shared" si="1"/>
        <v>0.9333333333333333</v>
      </c>
    </row>
    <row r="37" spans="1:21" ht="14.25">
      <c r="A37" s="9">
        <v>8521698</v>
      </c>
      <c r="B37" s="10" t="s">
        <v>0</v>
      </c>
      <c r="C37" s="10">
        <v>81003</v>
      </c>
      <c r="D37" s="11" t="s">
        <v>34</v>
      </c>
      <c r="E37" s="9" t="s">
        <v>118</v>
      </c>
      <c r="F37" s="6">
        <v>1</v>
      </c>
      <c r="G37" s="12">
        <v>0</v>
      </c>
      <c r="H37" s="12">
        <v>0</v>
      </c>
      <c r="I37" s="132">
        <v>1</v>
      </c>
      <c r="J37" s="12">
        <v>1</v>
      </c>
      <c r="K37" s="10">
        <v>1</v>
      </c>
      <c r="M37" s="12">
        <v>1</v>
      </c>
      <c r="N37" s="10">
        <v>1</v>
      </c>
      <c r="P37" s="12">
        <v>0</v>
      </c>
      <c r="S37" s="12">
        <v>7</v>
      </c>
      <c r="T37" s="8">
        <f t="shared" si="0"/>
        <v>12</v>
      </c>
      <c r="U37" s="134">
        <f t="shared" si="1"/>
        <v>0.8</v>
      </c>
    </row>
    <row r="38" spans="1:21" ht="14.25">
      <c r="A38" s="9">
        <v>7652484</v>
      </c>
      <c r="B38" s="10" t="s">
        <v>5</v>
      </c>
      <c r="C38" s="10">
        <v>81003</v>
      </c>
      <c r="D38" s="27" t="s">
        <v>35</v>
      </c>
      <c r="E38" s="9" t="s">
        <v>119</v>
      </c>
      <c r="F38" s="6"/>
      <c r="G38" s="12">
        <v>0</v>
      </c>
      <c r="H38" s="12">
        <v>1</v>
      </c>
      <c r="I38" s="132">
        <v>0</v>
      </c>
      <c r="J38" s="12">
        <v>1</v>
      </c>
      <c r="K38" s="10">
        <v>0</v>
      </c>
      <c r="M38" s="12">
        <v>1</v>
      </c>
      <c r="N38" s="36">
        <v>1</v>
      </c>
      <c r="P38" s="12">
        <v>1</v>
      </c>
      <c r="S38" s="12">
        <v>7</v>
      </c>
      <c r="T38" s="8">
        <f t="shared" si="0"/>
        <v>12</v>
      </c>
      <c r="U38" s="134">
        <f t="shared" si="1"/>
        <v>0.8</v>
      </c>
    </row>
    <row r="39" spans="1:21" ht="14.25">
      <c r="A39" s="9">
        <v>7987734</v>
      </c>
      <c r="B39" s="10" t="s">
        <v>0</v>
      </c>
      <c r="C39" s="10">
        <v>81003</v>
      </c>
      <c r="D39" s="28" t="s">
        <v>36</v>
      </c>
      <c r="E39" s="9" t="s">
        <v>120</v>
      </c>
      <c r="F39" s="6">
        <v>1</v>
      </c>
      <c r="G39" s="12">
        <v>1</v>
      </c>
      <c r="H39" s="12">
        <v>1</v>
      </c>
      <c r="I39" s="132">
        <v>1</v>
      </c>
      <c r="J39" s="12">
        <v>1</v>
      </c>
      <c r="K39" s="10">
        <v>1</v>
      </c>
      <c r="M39" s="12">
        <v>1</v>
      </c>
      <c r="N39" s="35">
        <v>1</v>
      </c>
      <c r="P39" s="12">
        <v>0</v>
      </c>
      <c r="S39" s="12">
        <v>7</v>
      </c>
      <c r="T39" s="8">
        <f t="shared" si="0"/>
        <v>14</v>
      </c>
      <c r="U39" s="134">
        <f t="shared" si="1"/>
        <v>0.9333333333333333</v>
      </c>
    </row>
    <row r="40" spans="1:21" ht="14.25">
      <c r="A40" s="9">
        <v>8624417</v>
      </c>
      <c r="B40" s="10" t="s">
        <v>0</v>
      </c>
      <c r="C40" s="10">
        <v>81003</v>
      </c>
      <c r="D40" s="11" t="s">
        <v>37</v>
      </c>
      <c r="E40" s="9" t="s">
        <v>121</v>
      </c>
      <c r="F40" s="6">
        <v>1</v>
      </c>
      <c r="G40" s="12">
        <v>0</v>
      </c>
      <c r="H40" s="12">
        <v>1</v>
      </c>
      <c r="I40" s="132">
        <v>1</v>
      </c>
      <c r="J40" s="12">
        <v>1</v>
      </c>
      <c r="K40" s="10">
        <v>1</v>
      </c>
      <c r="M40" s="12">
        <v>1</v>
      </c>
      <c r="N40" s="10">
        <v>0</v>
      </c>
      <c r="P40" s="12">
        <v>0</v>
      </c>
      <c r="S40" s="12">
        <v>7</v>
      </c>
      <c r="T40" s="8">
        <f t="shared" si="0"/>
        <v>12</v>
      </c>
      <c r="U40" s="134">
        <f t="shared" si="1"/>
        <v>0.8</v>
      </c>
    </row>
    <row r="41" spans="1:21" ht="14.25">
      <c r="A41" s="9">
        <v>7694522</v>
      </c>
      <c r="B41" s="10" t="s">
        <v>5</v>
      </c>
      <c r="C41" s="10">
        <v>81003</v>
      </c>
      <c r="D41" s="11" t="s">
        <v>38</v>
      </c>
      <c r="E41" s="9" t="s">
        <v>122</v>
      </c>
      <c r="F41" s="6"/>
      <c r="G41" s="12">
        <v>1</v>
      </c>
      <c r="H41" s="12">
        <v>1</v>
      </c>
      <c r="I41" s="132">
        <v>0</v>
      </c>
      <c r="J41" s="12">
        <v>0</v>
      </c>
      <c r="K41" s="10">
        <v>1</v>
      </c>
      <c r="M41" s="12">
        <v>1</v>
      </c>
      <c r="N41" s="10">
        <v>0</v>
      </c>
      <c r="P41" s="12">
        <v>1</v>
      </c>
      <c r="S41" s="12">
        <v>7</v>
      </c>
      <c r="T41" s="8">
        <f t="shared" si="0"/>
        <v>12</v>
      </c>
      <c r="U41" s="134">
        <f t="shared" si="1"/>
        <v>0.8</v>
      </c>
    </row>
    <row r="42" spans="1:21" ht="14.25">
      <c r="A42" s="9">
        <v>8521681</v>
      </c>
      <c r="B42" s="10" t="s">
        <v>0</v>
      </c>
      <c r="C42" s="10">
        <v>81003</v>
      </c>
      <c r="D42" s="11" t="s">
        <v>39</v>
      </c>
      <c r="E42" s="9" t="s">
        <v>123</v>
      </c>
      <c r="F42" s="6">
        <v>1</v>
      </c>
      <c r="G42" s="12">
        <v>1</v>
      </c>
      <c r="H42" s="12">
        <v>1</v>
      </c>
      <c r="I42" s="132">
        <v>1</v>
      </c>
      <c r="J42" s="12">
        <v>1</v>
      </c>
      <c r="K42" s="10">
        <v>1</v>
      </c>
      <c r="M42" s="12">
        <v>1</v>
      </c>
      <c r="N42" s="10">
        <v>0</v>
      </c>
      <c r="P42" s="12">
        <v>1</v>
      </c>
      <c r="S42" s="12">
        <v>7</v>
      </c>
      <c r="T42" s="8">
        <f t="shared" si="0"/>
        <v>14</v>
      </c>
      <c r="U42" s="134">
        <f t="shared" si="1"/>
        <v>0.9333333333333333</v>
      </c>
    </row>
    <row r="43" spans="1:21" ht="14.25">
      <c r="A43" s="9">
        <v>8496360</v>
      </c>
      <c r="B43" s="10" t="s">
        <v>0</v>
      </c>
      <c r="C43" s="10">
        <v>81003</v>
      </c>
      <c r="D43" s="11" t="s">
        <v>40</v>
      </c>
      <c r="E43" s="9" t="s">
        <v>124</v>
      </c>
      <c r="F43" s="6"/>
      <c r="G43" s="12">
        <v>1</v>
      </c>
      <c r="H43" s="12">
        <v>0</v>
      </c>
      <c r="I43" s="132">
        <v>0</v>
      </c>
      <c r="J43" s="12">
        <v>1</v>
      </c>
      <c r="K43" s="10">
        <v>1</v>
      </c>
      <c r="M43" s="12">
        <v>1</v>
      </c>
      <c r="N43" s="10">
        <v>0</v>
      </c>
      <c r="P43" s="12">
        <v>1</v>
      </c>
      <c r="S43" s="12">
        <v>7</v>
      </c>
      <c r="T43" s="8">
        <f t="shared" si="0"/>
        <v>12</v>
      </c>
      <c r="U43" s="134">
        <f t="shared" si="1"/>
        <v>0.8</v>
      </c>
    </row>
    <row r="44" spans="1:21" ht="14.25">
      <c r="A44" s="9">
        <v>6919919</v>
      </c>
      <c r="B44" s="10" t="s">
        <v>14</v>
      </c>
      <c r="C44" s="10">
        <v>81002</v>
      </c>
      <c r="D44" s="11" t="s">
        <v>41</v>
      </c>
      <c r="E44" s="9" t="s">
        <v>125</v>
      </c>
      <c r="F44" s="6">
        <v>1</v>
      </c>
      <c r="G44" s="12">
        <v>1</v>
      </c>
      <c r="H44" s="12">
        <v>1</v>
      </c>
      <c r="I44" s="132">
        <v>1</v>
      </c>
      <c r="J44" s="12">
        <v>1</v>
      </c>
      <c r="K44" s="10">
        <v>1</v>
      </c>
      <c r="M44" s="12">
        <v>1</v>
      </c>
      <c r="N44" s="10">
        <v>0</v>
      </c>
      <c r="P44" s="12">
        <v>1</v>
      </c>
      <c r="S44" s="12">
        <v>7</v>
      </c>
      <c r="T44" s="8">
        <f t="shared" si="0"/>
        <v>14</v>
      </c>
      <c r="U44" s="134">
        <f t="shared" si="1"/>
        <v>0.9333333333333333</v>
      </c>
    </row>
    <row r="45" spans="1:21" ht="14.25">
      <c r="A45" s="9">
        <v>3480162</v>
      </c>
      <c r="B45" s="10" t="s">
        <v>42</v>
      </c>
      <c r="C45" s="10">
        <v>81002</v>
      </c>
      <c r="D45" s="11" t="s">
        <v>43</v>
      </c>
      <c r="E45" s="9" t="s">
        <v>126</v>
      </c>
      <c r="F45" s="6"/>
      <c r="G45" s="12">
        <v>0</v>
      </c>
      <c r="H45" s="12">
        <v>0</v>
      </c>
      <c r="I45" s="132">
        <v>1</v>
      </c>
      <c r="J45" s="12">
        <v>1</v>
      </c>
      <c r="K45" s="10">
        <v>0</v>
      </c>
      <c r="M45" s="12">
        <v>1</v>
      </c>
      <c r="N45" s="10">
        <v>0</v>
      </c>
      <c r="P45" s="12">
        <v>1</v>
      </c>
      <c r="S45" s="12">
        <v>7</v>
      </c>
      <c r="T45" s="8">
        <f t="shared" si="0"/>
        <v>11</v>
      </c>
      <c r="U45" s="134">
        <f t="shared" si="1"/>
        <v>0.7333333333333333</v>
      </c>
    </row>
    <row r="46" spans="1:21" ht="14.25">
      <c r="A46" s="9">
        <v>8521805</v>
      </c>
      <c r="B46" s="10" t="s">
        <v>0</v>
      </c>
      <c r="C46" s="10">
        <v>81003</v>
      </c>
      <c r="D46" s="11" t="s">
        <v>44</v>
      </c>
      <c r="E46" s="9" t="s">
        <v>127</v>
      </c>
      <c r="F46" s="6"/>
      <c r="G46" s="12">
        <v>0</v>
      </c>
      <c r="H46" s="12">
        <v>1</v>
      </c>
      <c r="I46" s="132">
        <v>1</v>
      </c>
      <c r="J46" s="12">
        <v>1</v>
      </c>
      <c r="K46" s="10">
        <v>1</v>
      </c>
      <c r="M46" s="12">
        <v>1</v>
      </c>
      <c r="N46" s="10">
        <v>1</v>
      </c>
      <c r="P46" s="12">
        <v>1</v>
      </c>
      <c r="S46" s="12">
        <v>7</v>
      </c>
      <c r="T46" s="8">
        <f t="shared" si="0"/>
        <v>14</v>
      </c>
      <c r="U46" s="134">
        <f t="shared" si="1"/>
        <v>0.9333333333333333</v>
      </c>
    </row>
    <row r="47" spans="1:21" ht="14.25">
      <c r="A47" s="9">
        <v>7562998</v>
      </c>
      <c r="B47" s="10" t="s">
        <v>5</v>
      </c>
      <c r="C47" s="10">
        <v>81003</v>
      </c>
      <c r="D47" s="11" t="s">
        <v>45</v>
      </c>
      <c r="E47" s="9" t="s">
        <v>128</v>
      </c>
      <c r="F47" s="6"/>
      <c r="G47" s="12">
        <v>0</v>
      </c>
      <c r="H47" s="12">
        <v>1</v>
      </c>
      <c r="I47" s="132">
        <v>0</v>
      </c>
      <c r="J47" s="12">
        <v>1</v>
      </c>
      <c r="K47" s="10">
        <v>0</v>
      </c>
      <c r="M47" s="12">
        <v>1</v>
      </c>
      <c r="N47" s="10">
        <v>1</v>
      </c>
      <c r="P47" s="12">
        <v>1</v>
      </c>
      <c r="S47" s="12">
        <v>7</v>
      </c>
      <c r="T47" s="8">
        <f t="shared" si="0"/>
        <v>12</v>
      </c>
      <c r="U47" s="134">
        <f t="shared" si="1"/>
        <v>0.8</v>
      </c>
    </row>
    <row r="48" spans="1:21" ht="14.25">
      <c r="A48" s="9">
        <v>8521955</v>
      </c>
      <c r="B48" s="10" t="s">
        <v>0</v>
      </c>
      <c r="C48" s="10">
        <v>81003</v>
      </c>
      <c r="D48" s="11" t="s">
        <v>46</v>
      </c>
      <c r="E48" s="9" t="s">
        <v>129</v>
      </c>
      <c r="F48" s="6">
        <v>1</v>
      </c>
      <c r="G48" s="12">
        <v>1</v>
      </c>
      <c r="H48" s="12">
        <v>1</v>
      </c>
      <c r="I48" s="132">
        <v>1</v>
      </c>
      <c r="J48" s="12">
        <v>1</v>
      </c>
      <c r="K48" s="10">
        <v>1</v>
      </c>
      <c r="M48" s="12">
        <v>1</v>
      </c>
      <c r="N48" s="10">
        <v>0</v>
      </c>
      <c r="P48" s="12">
        <v>1</v>
      </c>
      <c r="S48" s="12">
        <v>7</v>
      </c>
      <c r="T48" s="8">
        <f t="shared" si="0"/>
        <v>14</v>
      </c>
      <c r="U48" s="134">
        <f t="shared" si="1"/>
        <v>0.9333333333333333</v>
      </c>
    </row>
    <row r="49" spans="1:21" ht="14.25">
      <c r="A49" s="9">
        <v>7562470</v>
      </c>
      <c r="B49" s="10" t="s">
        <v>5</v>
      </c>
      <c r="C49" s="10">
        <v>81003</v>
      </c>
      <c r="D49" s="11" t="s">
        <v>47</v>
      </c>
      <c r="E49" s="9" t="s">
        <v>130</v>
      </c>
      <c r="F49" s="6">
        <v>1</v>
      </c>
      <c r="G49" s="12">
        <v>1</v>
      </c>
      <c r="H49" s="12">
        <v>1</v>
      </c>
      <c r="I49" s="132">
        <v>1</v>
      </c>
      <c r="J49" s="12">
        <v>1</v>
      </c>
      <c r="K49" s="10">
        <v>0</v>
      </c>
      <c r="M49" s="12">
        <v>1</v>
      </c>
      <c r="N49" s="10">
        <v>0</v>
      </c>
      <c r="P49" s="12">
        <v>1</v>
      </c>
      <c r="S49" s="12">
        <v>7</v>
      </c>
      <c r="T49" s="8">
        <f t="shared" si="0"/>
        <v>13</v>
      </c>
      <c r="U49" s="134">
        <f t="shared" si="1"/>
        <v>0.8666666666666667</v>
      </c>
    </row>
    <row r="50" spans="1:21" ht="14.25">
      <c r="A50" s="9">
        <v>8082960</v>
      </c>
      <c r="B50" s="10" t="s">
        <v>2</v>
      </c>
      <c r="C50" s="10">
        <v>81003</v>
      </c>
      <c r="D50" s="11" t="s">
        <v>48</v>
      </c>
      <c r="E50" s="9" t="s">
        <v>131</v>
      </c>
      <c r="F50" s="6"/>
      <c r="G50" s="12">
        <v>0</v>
      </c>
      <c r="H50" s="12">
        <v>1</v>
      </c>
      <c r="I50" s="132">
        <v>0</v>
      </c>
      <c r="J50" s="12">
        <v>1</v>
      </c>
      <c r="K50" s="10">
        <v>0</v>
      </c>
      <c r="M50" s="12">
        <v>1</v>
      </c>
      <c r="N50" s="10">
        <v>1</v>
      </c>
      <c r="P50" s="12">
        <v>1</v>
      </c>
      <c r="S50" s="12">
        <v>7</v>
      </c>
      <c r="T50" s="8">
        <f t="shared" si="0"/>
        <v>12</v>
      </c>
      <c r="U50" s="134">
        <f t="shared" si="1"/>
        <v>0.8</v>
      </c>
    </row>
    <row r="51" spans="1:21" ht="14.25">
      <c r="A51" s="9">
        <v>6508786</v>
      </c>
      <c r="B51" s="10" t="s">
        <v>16</v>
      </c>
      <c r="C51" s="10">
        <v>81003</v>
      </c>
      <c r="D51" s="11" t="s">
        <v>49</v>
      </c>
      <c r="E51" s="9" t="s">
        <v>132</v>
      </c>
      <c r="F51" s="6">
        <v>1</v>
      </c>
      <c r="G51" s="12">
        <v>1</v>
      </c>
      <c r="H51" s="12">
        <v>1</v>
      </c>
      <c r="I51" s="132">
        <v>1</v>
      </c>
      <c r="J51" s="12">
        <v>1</v>
      </c>
      <c r="K51" s="10">
        <v>0</v>
      </c>
      <c r="M51" s="12">
        <v>1</v>
      </c>
      <c r="N51" s="10">
        <v>0</v>
      </c>
      <c r="P51" s="12">
        <v>0</v>
      </c>
      <c r="S51" s="12">
        <v>7</v>
      </c>
      <c r="T51" s="8">
        <f t="shared" si="0"/>
        <v>12</v>
      </c>
      <c r="U51" s="134">
        <f t="shared" si="1"/>
        <v>0.8</v>
      </c>
    </row>
    <row r="52" spans="1:21" ht="14.25">
      <c r="A52" s="9">
        <v>8521980</v>
      </c>
      <c r="B52" s="10" t="s">
        <v>0</v>
      </c>
      <c r="C52" s="10">
        <v>81003</v>
      </c>
      <c r="D52" s="11" t="s">
        <v>50</v>
      </c>
      <c r="E52" s="9" t="s">
        <v>133</v>
      </c>
      <c r="F52" s="6"/>
      <c r="G52" s="12">
        <v>1</v>
      </c>
      <c r="H52" s="12">
        <v>1</v>
      </c>
      <c r="I52" s="132">
        <v>0</v>
      </c>
      <c r="J52" s="12">
        <v>1</v>
      </c>
      <c r="K52" s="10">
        <v>0</v>
      </c>
      <c r="M52" s="12">
        <v>1</v>
      </c>
      <c r="N52" s="10">
        <v>1</v>
      </c>
      <c r="P52" s="12">
        <v>0</v>
      </c>
      <c r="S52" s="12">
        <v>7</v>
      </c>
      <c r="T52" s="8">
        <f t="shared" si="0"/>
        <v>12</v>
      </c>
      <c r="U52" s="134">
        <f t="shared" si="1"/>
        <v>0.8</v>
      </c>
    </row>
    <row r="53" spans="1:21" ht="14.25">
      <c r="A53" s="9">
        <v>7977591</v>
      </c>
      <c r="B53" s="10" t="s">
        <v>2</v>
      </c>
      <c r="C53" s="10">
        <v>81003</v>
      </c>
      <c r="D53" s="11" t="s">
        <v>51</v>
      </c>
      <c r="E53" s="9" t="s">
        <v>134</v>
      </c>
      <c r="F53" s="6"/>
      <c r="G53" s="12">
        <v>1</v>
      </c>
      <c r="H53" s="12">
        <v>0</v>
      </c>
      <c r="I53" s="132">
        <v>1</v>
      </c>
      <c r="J53" s="12">
        <v>1</v>
      </c>
      <c r="K53" s="10">
        <v>0</v>
      </c>
      <c r="M53" s="12">
        <v>1</v>
      </c>
      <c r="N53" s="10">
        <v>0</v>
      </c>
      <c r="P53" s="12">
        <v>1</v>
      </c>
      <c r="S53" s="12">
        <v>7</v>
      </c>
      <c r="T53" s="8">
        <f t="shared" si="0"/>
        <v>12</v>
      </c>
      <c r="U53" s="134">
        <f t="shared" si="1"/>
        <v>0.8</v>
      </c>
    </row>
    <row r="54" spans="1:21" ht="14.25">
      <c r="A54" s="9">
        <v>8642071</v>
      </c>
      <c r="B54" s="10" t="s">
        <v>0</v>
      </c>
      <c r="C54" s="10">
        <v>81003</v>
      </c>
      <c r="D54" s="11" t="s">
        <v>52</v>
      </c>
      <c r="E54" s="9" t="s">
        <v>135</v>
      </c>
      <c r="F54" s="6">
        <v>1</v>
      </c>
      <c r="G54" s="12">
        <v>1</v>
      </c>
      <c r="H54" s="12">
        <v>1</v>
      </c>
      <c r="I54" s="132">
        <v>1</v>
      </c>
      <c r="J54" s="12">
        <v>1</v>
      </c>
      <c r="K54" s="10">
        <v>1</v>
      </c>
      <c r="M54" s="12">
        <v>1</v>
      </c>
      <c r="N54" s="10">
        <v>1</v>
      </c>
      <c r="P54" s="12">
        <v>1</v>
      </c>
      <c r="S54" s="12">
        <v>7</v>
      </c>
      <c r="T54" s="8">
        <f t="shared" si="0"/>
        <v>15</v>
      </c>
      <c r="U54" s="134">
        <f t="shared" si="1"/>
        <v>1</v>
      </c>
    </row>
    <row r="55" spans="1:21" ht="14.25">
      <c r="A55" s="9">
        <v>8521722</v>
      </c>
      <c r="B55" s="10" t="s">
        <v>0</v>
      </c>
      <c r="C55" s="10">
        <v>81003</v>
      </c>
      <c r="D55" s="11" t="s">
        <v>53</v>
      </c>
      <c r="E55" s="9" t="s">
        <v>136</v>
      </c>
      <c r="F55" s="6">
        <v>1</v>
      </c>
      <c r="G55" s="12">
        <v>1</v>
      </c>
      <c r="H55" s="12">
        <v>1</v>
      </c>
      <c r="I55" s="132">
        <v>1</v>
      </c>
      <c r="J55" s="12">
        <v>1</v>
      </c>
      <c r="K55" s="10">
        <v>0</v>
      </c>
      <c r="M55" s="12">
        <v>1</v>
      </c>
      <c r="N55" s="10">
        <v>0</v>
      </c>
      <c r="P55" s="12">
        <v>0</v>
      </c>
      <c r="S55" s="12">
        <v>7</v>
      </c>
      <c r="T55" s="8">
        <f t="shared" si="0"/>
        <v>12</v>
      </c>
      <c r="U55" s="134">
        <f t="shared" si="1"/>
        <v>0.8</v>
      </c>
    </row>
    <row r="56" spans="1:21" ht="14.25">
      <c r="A56" s="9">
        <v>8122863</v>
      </c>
      <c r="B56" s="10" t="s">
        <v>2</v>
      </c>
      <c r="C56" s="10">
        <v>81101</v>
      </c>
      <c r="D56" s="11" t="s">
        <v>54</v>
      </c>
      <c r="E56" s="9" t="s">
        <v>137</v>
      </c>
      <c r="F56" s="6"/>
      <c r="G56" s="12">
        <v>0</v>
      </c>
      <c r="H56" s="12">
        <v>0</v>
      </c>
      <c r="I56" s="132">
        <v>0</v>
      </c>
      <c r="J56" s="12">
        <v>0</v>
      </c>
      <c r="K56" s="10">
        <v>0</v>
      </c>
      <c r="M56" s="12">
        <v>1</v>
      </c>
      <c r="N56" s="10">
        <v>0</v>
      </c>
      <c r="P56" s="12">
        <v>0</v>
      </c>
      <c r="S56" s="12">
        <v>7</v>
      </c>
      <c r="T56" s="8">
        <f t="shared" si="0"/>
        <v>8</v>
      </c>
      <c r="U56" s="134">
        <f t="shared" si="1"/>
        <v>0.5333333333333333</v>
      </c>
    </row>
    <row r="57" spans="1:21" ht="14.25">
      <c r="A57" s="9">
        <v>6443902</v>
      </c>
      <c r="B57" s="10" t="s">
        <v>0</v>
      </c>
      <c r="C57" s="10">
        <v>81003</v>
      </c>
      <c r="D57" s="11" t="s">
        <v>55</v>
      </c>
      <c r="E57" s="9" t="s">
        <v>138</v>
      </c>
      <c r="F57" s="6">
        <v>1</v>
      </c>
      <c r="G57" s="12">
        <v>1</v>
      </c>
      <c r="H57" s="12">
        <v>1</v>
      </c>
      <c r="I57" s="132">
        <v>1</v>
      </c>
      <c r="J57" s="12">
        <v>0</v>
      </c>
      <c r="K57" s="10">
        <v>1</v>
      </c>
      <c r="M57" s="12">
        <v>1</v>
      </c>
      <c r="N57" s="10">
        <v>1</v>
      </c>
      <c r="P57" s="12">
        <v>1</v>
      </c>
      <c r="S57" s="12">
        <v>7</v>
      </c>
      <c r="T57" s="8">
        <f t="shared" si="0"/>
        <v>14</v>
      </c>
      <c r="U57" s="134">
        <f t="shared" si="1"/>
        <v>0.9333333333333333</v>
      </c>
    </row>
    <row r="58" spans="1:21" ht="14.25">
      <c r="A58" s="9">
        <v>8521851</v>
      </c>
      <c r="B58" s="10" t="s">
        <v>0</v>
      </c>
      <c r="C58" s="10">
        <v>81003</v>
      </c>
      <c r="D58" s="11" t="s">
        <v>56</v>
      </c>
      <c r="E58" s="9" t="s">
        <v>139</v>
      </c>
      <c r="F58" s="6"/>
      <c r="G58" s="12">
        <v>1</v>
      </c>
      <c r="H58" s="12">
        <v>1</v>
      </c>
      <c r="I58" s="132">
        <v>1</v>
      </c>
      <c r="J58" s="12">
        <v>1</v>
      </c>
      <c r="K58" s="10">
        <v>1</v>
      </c>
      <c r="M58" s="12">
        <v>1</v>
      </c>
      <c r="N58" s="10">
        <v>1</v>
      </c>
      <c r="P58" s="12">
        <v>1</v>
      </c>
      <c r="S58" s="12">
        <v>7</v>
      </c>
      <c r="T58" s="8">
        <f t="shared" si="0"/>
        <v>15</v>
      </c>
      <c r="U58" s="134">
        <f t="shared" si="1"/>
        <v>1</v>
      </c>
    </row>
    <row r="59" spans="1:21" ht="14.25">
      <c r="A59" s="9">
        <v>7142784</v>
      </c>
      <c r="B59" s="10" t="s">
        <v>16</v>
      </c>
      <c r="C59" s="10">
        <v>81002</v>
      </c>
      <c r="D59" s="11" t="s">
        <v>57</v>
      </c>
      <c r="E59" s="9" t="s">
        <v>140</v>
      </c>
      <c r="F59" s="6"/>
      <c r="G59" s="12">
        <v>1</v>
      </c>
      <c r="H59" s="12">
        <v>1</v>
      </c>
      <c r="I59" s="132">
        <v>0</v>
      </c>
      <c r="J59" s="12">
        <v>0</v>
      </c>
      <c r="K59" s="10">
        <v>0</v>
      </c>
      <c r="M59" s="12">
        <v>1</v>
      </c>
      <c r="N59" s="10">
        <v>1</v>
      </c>
      <c r="P59" s="12">
        <v>1</v>
      </c>
      <c r="S59" s="12">
        <v>7</v>
      </c>
      <c r="T59" s="8">
        <f t="shared" si="0"/>
        <v>12</v>
      </c>
      <c r="U59" s="134">
        <f t="shared" si="1"/>
        <v>0.8</v>
      </c>
    </row>
    <row r="60" spans="1:21" ht="14.25">
      <c r="A60" s="9">
        <v>8624380</v>
      </c>
      <c r="B60" s="10" t="s">
        <v>0</v>
      </c>
      <c r="C60" s="10">
        <v>81003</v>
      </c>
      <c r="D60" s="11" t="s">
        <v>58</v>
      </c>
      <c r="E60" s="9" t="s">
        <v>141</v>
      </c>
      <c r="F60" s="6">
        <v>1</v>
      </c>
      <c r="G60" s="12">
        <v>1</v>
      </c>
      <c r="H60" s="12">
        <v>1</v>
      </c>
      <c r="I60" s="132">
        <v>1</v>
      </c>
      <c r="J60" s="12">
        <v>1</v>
      </c>
      <c r="K60" s="10">
        <v>0</v>
      </c>
      <c r="M60" s="12">
        <v>1</v>
      </c>
      <c r="N60" s="10">
        <v>1</v>
      </c>
      <c r="P60" s="12">
        <v>1</v>
      </c>
      <c r="S60" s="12">
        <v>7</v>
      </c>
      <c r="T60" s="8">
        <f t="shared" si="0"/>
        <v>14</v>
      </c>
      <c r="U60" s="134">
        <f t="shared" si="1"/>
        <v>0.9333333333333333</v>
      </c>
    </row>
    <row r="61" spans="1:21" ht="14.25">
      <c r="A61" s="9">
        <v>7694515</v>
      </c>
      <c r="B61" s="10" t="s">
        <v>5</v>
      </c>
      <c r="C61" s="10">
        <v>81003</v>
      </c>
      <c r="D61" s="11" t="s">
        <v>59</v>
      </c>
      <c r="E61" s="9" t="s">
        <v>142</v>
      </c>
      <c r="F61" s="6"/>
      <c r="G61" s="12">
        <v>1</v>
      </c>
      <c r="H61" s="12">
        <v>1</v>
      </c>
      <c r="I61" s="132">
        <v>0</v>
      </c>
      <c r="J61" s="12">
        <v>1</v>
      </c>
      <c r="K61" s="10">
        <v>1</v>
      </c>
      <c r="M61" s="12">
        <v>0</v>
      </c>
      <c r="N61" s="10">
        <v>0.8</v>
      </c>
      <c r="P61" s="12">
        <v>1</v>
      </c>
      <c r="S61" s="12">
        <v>7</v>
      </c>
      <c r="T61" s="8">
        <f t="shared" si="0"/>
        <v>12.8</v>
      </c>
      <c r="U61" s="134">
        <f t="shared" si="1"/>
        <v>0.8533333333333334</v>
      </c>
    </row>
    <row r="62" spans="1:21" ht="14.25">
      <c r="A62" s="9">
        <v>7977375</v>
      </c>
      <c r="B62" s="10" t="s">
        <v>2</v>
      </c>
      <c r="C62" s="10">
        <v>81003</v>
      </c>
      <c r="D62" s="11" t="s">
        <v>60</v>
      </c>
      <c r="E62" s="9" t="s">
        <v>143</v>
      </c>
      <c r="F62" s="6"/>
      <c r="G62" s="12">
        <v>0</v>
      </c>
      <c r="H62" s="12">
        <v>1</v>
      </c>
      <c r="I62" s="132">
        <v>1</v>
      </c>
      <c r="J62" s="12">
        <v>1</v>
      </c>
      <c r="K62" s="10">
        <v>1</v>
      </c>
      <c r="M62" s="12">
        <v>1</v>
      </c>
      <c r="N62" s="10">
        <v>1</v>
      </c>
      <c r="P62" s="12">
        <v>1</v>
      </c>
      <c r="S62" s="12">
        <v>7</v>
      </c>
      <c r="T62" s="8">
        <f t="shared" si="0"/>
        <v>14</v>
      </c>
      <c r="U62" s="134">
        <f t="shared" si="1"/>
        <v>0.9333333333333333</v>
      </c>
    </row>
    <row r="63" spans="1:21" ht="14.25">
      <c r="A63" s="9">
        <v>7976993</v>
      </c>
      <c r="B63" s="10" t="s">
        <v>2</v>
      </c>
      <c r="C63" s="10">
        <v>81003</v>
      </c>
      <c r="D63" s="11" t="s">
        <v>66</v>
      </c>
      <c r="E63" s="9" t="s">
        <v>144</v>
      </c>
      <c r="F63" s="6"/>
      <c r="G63" s="12">
        <v>1</v>
      </c>
      <c r="H63" s="12">
        <v>1</v>
      </c>
      <c r="I63" s="132">
        <v>0.8</v>
      </c>
      <c r="J63" s="12">
        <v>0</v>
      </c>
      <c r="K63" s="10">
        <v>0</v>
      </c>
      <c r="M63" s="12">
        <v>1</v>
      </c>
      <c r="N63" s="10">
        <v>0.8</v>
      </c>
      <c r="P63" s="12">
        <v>1</v>
      </c>
      <c r="S63" s="12">
        <v>7</v>
      </c>
      <c r="T63" s="8">
        <f t="shared" si="0"/>
        <v>12.6</v>
      </c>
      <c r="U63" s="134">
        <f t="shared" si="1"/>
        <v>0.84</v>
      </c>
    </row>
    <row r="64" spans="1:21" ht="14.25">
      <c r="A64" s="9">
        <v>6782612</v>
      </c>
      <c r="B64" s="10" t="s">
        <v>14</v>
      </c>
      <c r="C64" s="10">
        <v>81002</v>
      </c>
      <c r="D64" s="11" t="s">
        <v>61</v>
      </c>
      <c r="E64" s="9" t="s">
        <v>145</v>
      </c>
      <c r="F64" s="6"/>
      <c r="G64" s="12">
        <v>1</v>
      </c>
      <c r="H64" s="12">
        <v>1</v>
      </c>
      <c r="I64" s="132">
        <v>1</v>
      </c>
      <c r="J64" s="12">
        <v>1</v>
      </c>
      <c r="K64" s="10">
        <v>1</v>
      </c>
      <c r="M64" s="12">
        <v>1</v>
      </c>
      <c r="N64" s="10">
        <v>0</v>
      </c>
      <c r="P64" s="12">
        <v>1</v>
      </c>
      <c r="S64" s="12">
        <v>7</v>
      </c>
      <c r="T64" s="8">
        <f t="shared" si="0"/>
        <v>14</v>
      </c>
      <c r="U64" s="134">
        <f t="shared" si="1"/>
        <v>0.9333333333333333</v>
      </c>
    </row>
    <row r="65" spans="4:21" ht="14.25">
      <c r="D65" s="7" t="s">
        <v>68</v>
      </c>
      <c r="G65" s="12">
        <v>1</v>
      </c>
      <c r="H65" s="12">
        <v>0</v>
      </c>
      <c r="K65" s="12">
        <v>0</v>
      </c>
      <c r="N65" s="12">
        <v>0</v>
      </c>
      <c r="P65" s="12">
        <v>0</v>
      </c>
      <c r="S65" s="12">
        <v>7</v>
      </c>
      <c r="T65" s="8">
        <f t="shared" si="0"/>
        <v>8</v>
      </c>
      <c r="U65" s="134">
        <f t="shared" si="1"/>
        <v>0.5333333333333333</v>
      </c>
    </row>
    <row r="66" spans="6:16" ht="14.25">
      <c r="F66" s="8">
        <f>SUM(F3:F65)</f>
        <v>25</v>
      </c>
      <c r="P66" s="128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2.8515625" style="0" customWidth="1"/>
    <col min="2" max="2" width="11.57421875" style="0" customWidth="1"/>
    <col min="6" max="6" width="10.28125" style="0" customWidth="1"/>
  </cols>
  <sheetData>
    <row r="1" ht="20.25">
      <c r="A1" s="1" t="s">
        <v>69</v>
      </c>
    </row>
    <row r="2" spans="1:10" ht="10.5" customHeight="1">
      <c r="A2" s="136" t="s">
        <v>79</v>
      </c>
      <c r="B2" s="136"/>
      <c r="C2" s="136"/>
      <c r="D2" s="136"/>
      <c r="E2" s="136"/>
      <c r="F2" s="136"/>
      <c r="G2" s="136"/>
      <c r="H2" s="136"/>
      <c r="I2" s="136"/>
      <c r="J2" s="26"/>
    </row>
    <row r="3" spans="1:10" ht="18.75">
      <c r="A3" s="136"/>
      <c r="B3" s="136"/>
      <c r="C3" s="136"/>
      <c r="D3" s="136"/>
      <c r="E3" s="136"/>
      <c r="F3" s="136"/>
      <c r="G3" s="136"/>
      <c r="H3" s="136"/>
      <c r="I3" s="136"/>
      <c r="J3" s="26"/>
    </row>
    <row r="4" spans="1:9" ht="12.75">
      <c r="A4" s="136"/>
      <c r="B4" s="136"/>
      <c r="C4" s="136"/>
      <c r="D4" s="136"/>
      <c r="E4" s="136"/>
      <c r="F4" s="136"/>
      <c r="G4" s="136"/>
      <c r="H4" s="136"/>
      <c r="I4" s="136"/>
    </row>
    <row r="5" ht="20.25">
      <c r="A5" s="1" t="s">
        <v>80</v>
      </c>
    </row>
    <row r="6" ht="21">
      <c r="A6" s="2" t="s">
        <v>70</v>
      </c>
    </row>
    <row r="7" ht="21">
      <c r="A7" s="3" t="s">
        <v>71</v>
      </c>
    </row>
    <row r="8" ht="21">
      <c r="A8" s="3" t="s">
        <v>72</v>
      </c>
    </row>
    <row r="9" ht="21">
      <c r="A9" s="3" t="s">
        <v>73</v>
      </c>
    </row>
    <row r="10" ht="21">
      <c r="A10" s="3" t="s">
        <v>74</v>
      </c>
    </row>
    <row r="11" ht="21">
      <c r="A11" s="3" t="s">
        <v>75</v>
      </c>
    </row>
    <row r="12" ht="21">
      <c r="A12" s="3" t="s">
        <v>76</v>
      </c>
    </row>
    <row r="13" ht="21">
      <c r="A13" s="3" t="s">
        <v>77</v>
      </c>
    </row>
    <row r="14" ht="21">
      <c r="A14" s="3"/>
    </row>
    <row r="15" ht="20.25">
      <c r="A15" s="4" t="s">
        <v>78</v>
      </c>
    </row>
    <row r="16" ht="21">
      <c r="A16" s="5"/>
    </row>
    <row r="17" spans="1:10" ht="12.75">
      <c r="A17" s="137" t="s">
        <v>81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9" spans="1:7" ht="15">
      <c r="A19" s="17" t="s">
        <v>150</v>
      </c>
      <c r="B19" s="13"/>
      <c r="C19" s="19">
        <v>42062</v>
      </c>
      <c r="D19" s="19">
        <v>42069</v>
      </c>
      <c r="E19" s="20">
        <v>42076</v>
      </c>
      <c r="F19" s="21" t="s">
        <v>152</v>
      </c>
      <c r="G19" s="16">
        <v>42083</v>
      </c>
    </row>
    <row r="20" spans="1:10" ht="14.25">
      <c r="A20" s="18" t="s">
        <v>1</v>
      </c>
      <c r="B20" s="9"/>
      <c r="C20" s="22">
        <v>0</v>
      </c>
      <c r="D20" s="22">
        <v>1</v>
      </c>
      <c r="E20" s="23">
        <v>1</v>
      </c>
      <c r="F20" s="23"/>
      <c r="G20" s="24"/>
      <c r="H20" s="25"/>
      <c r="I20" s="25"/>
      <c r="J20" s="25"/>
    </row>
    <row r="21" spans="1:10" ht="14.25">
      <c r="A21" s="18" t="s">
        <v>3</v>
      </c>
      <c r="B21" s="9"/>
      <c r="C21" s="22">
        <v>0</v>
      </c>
      <c r="D21" s="22">
        <v>1</v>
      </c>
      <c r="E21" s="23">
        <v>1</v>
      </c>
      <c r="F21" s="23">
        <v>1</v>
      </c>
      <c r="G21" s="24"/>
      <c r="H21" s="25"/>
      <c r="I21" s="25"/>
      <c r="J21" s="25"/>
    </row>
    <row r="22" spans="1:10" ht="14.25">
      <c r="A22" s="18" t="s">
        <v>4</v>
      </c>
      <c r="B22" s="9"/>
      <c r="C22" s="22">
        <v>0</v>
      </c>
      <c r="D22" s="22">
        <v>1</v>
      </c>
      <c r="E22" s="23">
        <v>1</v>
      </c>
      <c r="F22" s="23"/>
      <c r="G22" s="24"/>
      <c r="H22" s="25"/>
      <c r="I22" s="25"/>
      <c r="J22" s="25"/>
    </row>
    <row r="23" spans="1:10" ht="14.25">
      <c r="A23" s="18" t="s">
        <v>62</v>
      </c>
      <c r="B23" s="9"/>
      <c r="C23" s="22">
        <v>0</v>
      </c>
      <c r="D23" s="22">
        <v>1</v>
      </c>
      <c r="E23" s="23">
        <v>0</v>
      </c>
      <c r="F23" s="23"/>
      <c r="G23" s="24"/>
      <c r="H23" s="25"/>
      <c r="I23" s="25"/>
      <c r="J23" s="25"/>
    </row>
    <row r="24" spans="1:10" ht="14.25">
      <c r="A24" s="18" t="s">
        <v>6</v>
      </c>
      <c r="B24" s="9"/>
      <c r="C24" s="22">
        <v>1</v>
      </c>
      <c r="D24" s="22">
        <v>1</v>
      </c>
      <c r="E24" s="23">
        <v>0</v>
      </c>
      <c r="F24" s="23"/>
      <c r="G24" s="24"/>
      <c r="H24" s="25"/>
      <c r="I24" s="25"/>
      <c r="J24" s="25"/>
    </row>
    <row r="25" spans="1:10" ht="14.25">
      <c r="A25" s="18" t="s">
        <v>7</v>
      </c>
      <c r="B25" s="9"/>
      <c r="C25" s="22">
        <v>1</v>
      </c>
      <c r="D25" s="22">
        <v>1</v>
      </c>
      <c r="E25" s="23">
        <v>1</v>
      </c>
      <c r="F25" s="23"/>
      <c r="G25" s="24"/>
      <c r="H25" s="25"/>
      <c r="I25" s="25"/>
      <c r="J25" s="25"/>
    </row>
    <row r="26" spans="1:10" ht="14.25">
      <c r="A26" s="18" t="s">
        <v>8</v>
      </c>
      <c r="B26" s="9"/>
      <c r="C26" s="22">
        <v>1</v>
      </c>
      <c r="D26" s="22">
        <v>1</v>
      </c>
      <c r="E26" s="23">
        <v>1</v>
      </c>
      <c r="F26" s="23">
        <v>1</v>
      </c>
      <c r="G26" s="24"/>
      <c r="H26" s="25"/>
      <c r="I26" s="25"/>
      <c r="J26" s="25"/>
    </row>
    <row r="27" spans="1:10" ht="14.25">
      <c r="A27" s="18" t="s">
        <v>63</v>
      </c>
      <c r="B27" s="9"/>
      <c r="C27" s="22">
        <v>0</v>
      </c>
      <c r="D27" s="22">
        <v>0</v>
      </c>
      <c r="E27" s="23">
        <v>1</v>
      </c>
      <c r="F27" s="23"/>
      <c r="G27" s="24"/>
      <c r="H27" s="25"/>
      <c r="I27" s="25"/>
      <c r="J27" s="25"/>
    </row>
    <row r="28" spans="1:10" ht="14.25">
      <c r="A28" s="18" t="s">
        <v>9</v>
      </c>
      <c r="B28" s="9"/>
      <c r="C28" s="22">
        <v>1</v>
      </c>
      <c r="D28" s="22">
        <v>1</v>
      </c>
      <c r="E28" s="23">
        <v>1</v>
      </c>
      <c r="F28" s="23">
        <v>1</v>
      </c>
      <c r="G28" s="24"/>
      <c r="H28" s="25"/>
      <c r="I28" s="25"/>
      <c r="J28" s="25"/>
    </row>
    <row r="29" spans="1:10" ht="14.25">
      <c r="A29" s="18" t="s">
        <v>10</v>
      </c>
      <c r="B29" s="9"/>
      <c r="C29" s="22">
        <v>1</v>
      </c>
      <c r="D29" s="22">
        <v>1</v>
      </c>
      <c r="E29" s="23">
        <v>1</v>
      </c>
      <c r="F29" s="23">
        <v>1</v>
      </c>
      <c r="G29" s="24"/>
      <c r="H29" s="25"/>
      <c r="I29" s="25"/>
      <c r="J29" s="25"/>
    </row>
    <row r="30" spans="1:10" ht="14.25">
      <c r="A30" s="18" t="s">
        <v>11</v>
      </c>
      <c r="B30" s="9"/>
      <c r="C30" s="22">
        <v>1</v>
      </c>
      <c r="D30" s="22">
        <v>1</v>
      </c>
      <c r="E30" s="23">
        <v>0</v>
      </c>
      <c r="F30" s="23"/>
      <c r="G30" s="24"/>
      <c r="H30" s="25"/>
      <c r="I30" s="25"/>
      <c r="J30" s="25"/>
    </row>
    <row r="31" spans="1:10" ht="14.25">
      <c r="A31" s="18" t="s">
        <v>12</v>
      </c>
      <c r="B31" s="9"/>
      <c r="C31" s="22">
        <v>0</v>
      </c>
      <c r="D31" s="22">
        <v>1</v>
      </c>
      <c r="E31" s="23">
        <v>1</v>
      </c>
      <c r="F31" s="23">
        <v>1</v>
      </c>
      <c r="G31" s="24"/>
      <c r="H31" s="25"/>
      <c r="I31" s="25"/>
      <c r="J31" s="25"/>
    </row>
    <row r="32" spans="1:10" ht="14.25">
      <c r="A32" s="18" t="s">
        <v>13</v>
      </c>
      <c r="B32" s="9"/>
      <c r="C32" s="22">
        <v>1</v>
      </c>
      <c r="D32" s="22">
        <v>1</v>
      </c>
      <c r="E32" s="23">
        <v>0</v>
      </c>
      <c r="F32" s="23"/>
      <c r="G32" s="24"/>
      <c r="H32" s="25"/>
      <c r="I32" s="25"/>
      <c r="J32" s="25"/>
    </row>
    <row r="33" spans="1:10" ht="14.25">
      <c r="A33" s="18" t="s">
        <v>95</v>
      </c>
      <c r="B33" s="9"/>
      <c r="C33" s="22">
        <v>0</v>
      </c>
      <c r="D33" s="22">
        <v>0</v>
      </c>
      <c r="E33" s="23">
        <v>0</v>
      </c>
      <c r="F33" s="23"/>
      <c r="G33" s="24"/>
      <c r="H33" s="25"/>
      <c r="I33" s="25"/>
      <c r="J33" s="25"/>
    </row>
    <row r="34" spans="1:10" ht="14.25">
      <c r="A34" s="18" t="s">
        <v>15</v>
      </c>
      <c r="B34" s="9"/>
      <c r="C34" s="22">
        <v>1</v>
      </c>
      <c r="D34" s="22">
        <v>0</v>
      </c>
      <c r="E34" s="23">
        <v>1</v>
      </c>
      <c r="F34" s="23"/>
      <c r="G34" s="24"/>
      <c r="H34" s="25"/>
      <c r="I34" s="25"/>
      <c r="J34" s="25"/>
    </row>
    <row r="35" spans="1:10" ht="14.25">
      <c r="A35" s="18" t="s">
        <v>17</v>
      </c>
      <c r="B35" s="9"/>
      <c r="C35" s="22">
        <v>0</v>
      </c>
      <c r="D35" s="22">
        <v>1</v>
      </c>
      <c r="E35" s="23">
        <v>0</v>
      </c>
      <c r="F35" s="23"/>
      <c r="G35" s="24"/>
      <c r="H35" s="25"/>
      <c r="I35" s="25"/>
      <c r="J35" s="25"/>
    </row>
    <row r="36" spans="1:10" ht="14.25">
      <c r="A36" s="18" t="s">
        <v>18</v>
      </c>
      <c r="B36" s="9"/>
      <c r="C36" s="22">
        <v>1</v>
      </c>
      <c r="D36" s="22">
        <v>1</v>
      </c>
      <c r="E36" s="23">
        <v>1</v>
      </c>
      <c r="F36" s="23"/>
      <c r="G36" s="24"/>
      <c r="H36" s="25"/>
      <c r="I36" s="25"/>
      <c r="J36" s="25"/>
    </row>
    <row r="37" spans="1:10" ht="14.25">
      <c r="A37" s="18" t="s">
        <v>19</v>
      </c>
      <c r="B37" s="9"/>
      <c r="C37" s="22">
        <v>1</v>
      </c>
      <c r="D37" s="22">
        <v>0</v>
      </c>
      <c r="E37" s="23">
        <v>0</v>
      </c>
      <c r="F37" s="23"/>
      <c r="G37" s="24"/>
      <c r="H37" s="25"/>
      <c r="I37" s="25"/>
      <c r="J37" s="25"/>
    </row>
    <row r="38" spans="1:10" ht="14.25">
      <c r="A38" s="18" t="s">
        <v>20</v>
      </c>
      <c r="B38" s="9"/>
      <c r="C38" s="22">
        <v>1</v>
      </c>
      <c r="D38" s="22">
        <v>0</v>
      </c>
      <c r="E38" s="23">
        <v>0</v>
      </c>
      <c r="F38" s="23"/>
      <c r="G38" s="24"/>
      <c r="H38" s="25"/>
      <c r="I38" s="25"/>
      <c r="J38" s="25"/>
    </row>
    <row r="39" spans="1:10" ht="14.25">
      <c r="A39" s="18" t="s">
        <v>21</v>
      </c>
      <c r="B39" s="9"/>
      <c r="C39" s="22">
        <v>1</v>
      </c>
      <c r="D39" s="22">
        <v>1</v>
      </c>
      <c r="E39" s="23">
        <v>1</v>
      </c>
      <c r="F39" s="23">
        <v>1</v>
      </c>
      <c r="G39" s="24"/>
      <c r="H39" s="25"/>
      <c r="I39" s="25"/>
      <c r="J39" s="25"/>
    </row>
    <row r="40" spans="1:10" ht="14.25">
      <c r="A40" s="18" t="s">
        <v>64</v>
      </c>
      <c r="B40" s="9"/>
      <c r="C40" s="22">
        <v>1</v>
      </c>
      <c r="D40" s="22">
        <v>1</v>
      </c>
      <c r="E40" s="23">
        <v>0</v>
      </c>
      <c r="F40" s="23"/>
      <c r="G40" s="24"/>
      <c r="H40" s="25"/>
      <c r="I40" s="25"/>
      <c r="J40" s="25"/>
    </row>
    <row r="41" spans="1:10" ht="14.25">
      <c r="A41" s="18" t="s">
        <v>22</v>
      </c>
      <c r="B41" s="9"/>
      <c r="C41" s="22">
        <v>1</v>
      </c>
      <c r="D41" s="22">
        <v>0</v>
      </c>
      <c r="E41" s="23">
        <v>1</v>
      </c>
      <c r="F41" s="23">
        <v>1</v>
      </c>
      <c r="G41" s="24"/>
      <c r="H41" s="25"/>
      <c r="I41" s="25"/>
      <c r="J41" s="25"/>
    </row>
    <row r="42" spans="1:10" ht="14.25">
      <c r="A42" s="18" t="s">
        <v>24</v>
      </c>
      <c r="B42" s="9"/>
      <c r="C42" s="22">
        <v>1</v>
      </c>
      <c r="D42" s="22">
        <v>1</v>
      </c>
      <c r="E42" s="23">
        <v>0</v>
      </c>
      <c r="F42" s="23"/>
      <c r="G42" s="24"/>
      <c r="H42" s="25"/>
      <c r="I42" s="25"/>
      <c r="J42" s="25"/>
    </row>
    <row r="43" spans="1:10" ht="14.25">
      <c r="A43" s="18" t="s">
        <v>25</v>
      </c>
      <c r="B43" s="9"/>
      <c r="C43" s="22">
        <v>1</v>
      </c>
      <c r="D43" s="22">
        <v>1</v>
      </c>
      <c r="E43" s="23">
        <v>1</v>
      </c>
      <c r="F43" s="23"/>
      <c r="G43" s="24"/>
      <c r="H43" s="25"/>
      <c r="I43" s="25"/>
      <c r="J43" s="25"/>
    </row>
    <row r="44" spans="1:10" ht="14.25">
      <c r="A44" s="18" t="s">
        <v>26</v>
      </c>
      <c r="B44" s="9"/>
      <c r="C44" s="22">
        <v>1</v>
      </c>
      <c r="D44" s="22">
        <v>1</v>
      </c>
      <c r="E44" s="23">
        <v>1</v>
      </c>
      <c r="F44" s="23"/>
      <c r="G44" s="24"/>
      <c r="H44" s="25"/>
      <c r="I44" s="25"/>
      <c r="J44" s="25"/>
    </row>
    <row r="45" spans="1:10" ht="14.25">
      <c r="A45" s="18" t="s">
        <v>65</v>
      </c>
      <c r="B45" s="9"/>
      <c r="C45" s="22">
        <v>1</v>
      </c>
      <c r="D45" s="22">
        <v>1</v>
      </c>
      <c r="E45" s="23">
        <v>0</v>
      </c>
      <c r="F45" s="23"/>
      <c r="G45" s="24"/>
      <c r="H45" s="25"/>
      <c r="I45" s="25"/>
      <c r="J45" s="25"/>
    </row>
    <row r="46" spans="1:10" ht="14.25">
      <c r="A46" s="18" t="s">
        <v>27</v>
      </c>
      <c r="B46" s="9"/>
      <c r="C46" s="22">
        <v>1</v>
      </c>
      <c r="D46" s="22">
        <v>1</v>
      </c>
      <c r="E46" s="23">
        <v>0</v>
      </c>
      <c r="F46" s="23"/>
      <c r="G46" s="24"/>
      <c r="H46" s="25"/>
      <c r="I46" s="25"/>
      <c r="J46" s="25"/>
    </row>
    <row r="47" spans="1:10" ht="14.25">
      <c r="A47" s="18" t="s">
        <v>28</v>
      </c>
      <c r="B47" s="9"/>
      <c r="C47" s="22">
        <v>1</v>
      </c>
      <c r="D47" s="22">
        <v>1</v>
      </c>
      <c r="E47" s="23">
        <v>1</v>
      </c>
      <c r="F47" s="23">
        <v>1</v>
      </c>
      <c r="G47" s="24"/>
      <c r="H47" s="25"/>
      <c r="I47" s="25"/>
      <c r="J47" s="25"/>
    </row>
    <row r="48" spans="1:10" ht="14.25">
      <c r="A48" s="18" t="s">
        <v>29</v>
      </c>
      <c r="B48" s="9"/>
      <c r="C48" s="22">
        <v>1</v>
      </c>
      <c r="D48" s="22">
        <v>1</v>
      </c>
      <c r="E48" s="23">
        <v>1</v>
      </c>
      <c r="F48" s="23">
        <v>1</v>
      </c>
      <c r="G48" s="24"/>
      <c r="H48" s="25"/>
      <c r="I48" s="25"/>
      <c r="J48" s="25"/>
    </row>
    <row r="49" spans="1:10" ht="14.25">
      <c r="A49" s="18" t="s">
        <v>67</v>
      </c>
      <c r="B49" s="9"/>
      <c r="C49" s="22">
        <v>1</v>
      </c>
      <c r="D49" s="22">
        <v>1</v>
      </c>
      <c r="E49" s="23"/>
      <c r="F49" s="23"/>
      <c r="G49" s="24"/>
      <c r="H49" s="25"/>
      <c r="I49" s="25"/>
      <c r="J49" s="25"/>
    </row>
    <row r="50" spans="1:10" ht="14.25">
      <c r="A50" s="18" t="s">
        <v>30</v>
      </c>
      <c r="B50" s="9"/>
      <c r="C50" s="22">
        <v>1</v>
      </c>
      <c r="D50" s="22">
        <v>1</v>
      </c>
      <c r="E50" s="23">
        <v>1</v>
      </c>
      <c r="F50" s="23">
        <v>1</v>
      </c>
      <c r="G50" s="24"/>
      <c r="H50" s="25"/>
      <c r="I50" s="25"/>
      <c r="J50" s="25"/>
    </row>
    <row r="51" spans="1:10" ht="14.25">
      <c r="A51" s="18" t="s">
        <v>31</v>
      </c>
      <c r="B51" s="9"/>
      <c r="C51" s="22">
        <v>1</v>
      </c>
      <c r="D51" s="22">
        <v>1</v>
      </c>
      <c r="E51" s="23">
        <v>1</v>
      </c>
      <c r="F51" s="23">
        <v>1</v>
      </c>
      <c r="G51" s="24"/>
      <c r="H51" s="25"/>
      <c r="I51" s="25"/>
      <c r="J51" s="25"/>
    </row>
    <row r="52" spans="1:10" ht="14.25">
      <c r="A52" s="18" t="s">
        <v>32</v>
      </c>
      <c r="B52" s="9"/>
      <c r="C52" s="22">
        <v>1</v>
      </c>
      <c r="D52" s="22">
        <v>1</v>
      </c>
      <c r="E52" s="23">
        <v>1</v>
      </c>
      <c r="F52" s="23">
        <v>1</v>
      </c>
      <c r="G52" s="24"/>
      <c r="H52" s="25"/>
      <c r="I52" s="25"/>
      <c r="J52" s="25"/>
    </row>
    <row r="53" spans="1:10" ht="14.25">
      <c r="A53" s="18" t="s">
        <v>33</v>
      </c>
      <c r="B53" s="9"/>
      <c r="C53" s="22">
        <v>1</v>
      </c>
      <c r="D53" s="22">
        <v>1</v>
      </c>
      <c r="E53" s="23">
        <v>1</v>
      </c>
      <c r="F53" s="23">
        <v>1</v>
      </c>
      <c r="G53" s="24"/>
      <c r="H53" s="25"/>
      <c r="I53" s="25"/>
      <c r="J53" s="25"/>
    </row>
    <row r="54" spans="1:10" ht="14.25">
      <c r="A54" s="18" t="s">
        <v>34</v>
      </c>
      <c r="B54" s="9"/>
      <c r="C54" s="22">
        <v>0</v>
      </c>
      <c r="D54" s="22">
        <v>0</v>
      </c>
      <c r="E54" s="23">
        <v>1</v>
      </c>
      <c r="F54" s="23">
        <v>1</v>
      </c>
      <c r="G54" s="24"/>
      <c r="H54" s="25"/>
      <c r="I54" s="25"/>
      <c r="J54" s="25"/>
    </row>
    <row r="55" spans="1:10" ht="14.25">
      <c r="A55" s="18" t="s">
        <v>35</v>
      </c>
      <c r="B55" s="9"/>
      <c r="C55" s="22">
        <v>0</v>
      </c>
      <c r="D55" s="22">
        <v>1</v>
      </c>
      <c r="E55" s="23">
        <v>0</v>
      </c>
      <c r="F55" s="23"/>
      <c r="G55" s="24"/>
      <c r="H55" s="25"/>
      <c r="I55" s="25"/>
      <c r="J55" s="25"/>
    </row>
    <row r="56" spans="1:10" ht="14.25">
      <c r="A56" s="18" t="s">
        <v>36</v>
      </c>
      <c r="B56" s="9"/>
      <c r="C56" s="22">
        <v>1</v>
      </c>
      <c r="D56" s="22">
        <v>1</v>
      </c>
      <c r="E56" s="23">
        <v>1</v>
      </c>
      <c r="F56" s="23">
        <v>1</v>
      </c>
      <c r="G56" s="24"/>
      <c r="H56" s="25"/>
      <c r="I56" s="25"/>
      <c r="J56" s="25"/>
    </row>
    <row r="57" spans="1:10" ht="14.25">
      <c r="A57" s="18" t="s">
        <v>37</v>
      </c>
      <c r="B57" s="9"/>
      <c r="C57" s="22">
        <v>0</v>
      </c>
      <c r="D57" s="22">
        <v>1</v>
      </c>
      <c r="E57" s="23">
        <v>1</v>
      </c>
      <c r="F57" s="23">
        <v>1</v>
      </c>
      <c r="G57" s="24"/>
      <c r="H57" s="25"/>
      <c r="I57" s="25"/>
      <c r="J57" s="25"/>
    </row>
    <row r="58" spans="1:10" ht="14.25">
      <c r="A58" s="18" t="s">
        <v>38</v>
      </c>
      <c r="B58" s="9"/>
      <c r="C58" s="22">
        <v>1</v>
      </c>
      <c r="D58" s="22">
        <v>1</v>
      </c>
      <c r="E58" s="23">
        <v>0</v>
      </c>
      <c r="F58" s="23"/>
      <c r="G58" s="24"/>
      <c r="H58" s="25"/>
      <c r="I58" s="25"/>
      <c r="J58" s="25"/>
    </row>
    <row r="59" spans="1:10" ht="14.25">
      <c r="A59" s="18" t="s">
        <v>39</v>
      </c>
      <c r="B59" s="9"/>
      <c r="C59" s="22">
        <v>1</v>
      </c>
      <c r="D59" s="22">
        <v>1</v>
      </c>
      <c r="E59" s="23">
        <v>1</v>
      </c>
      <c r="F59" s="23">
        <v>1</v>
      </c>
      <c r="G59" s="24"/>
      <c r="H59" s="25"/>
      <c r="I59" s="25"/>
      <c r="J59" s="25"/>
    </row>
    <row r="60" spans="1:10" ht="14.25">
      <c r="A60" s="18" t="s">
        <v>40</v>
      </c>
      <c r="B60" s="9"/>
      <c r="C60" s="22">
        <v>1</v>
      </c>
      <c r="D60" s="22">
        <v>0</v>
      </c>
      <c r="E60" s="23">
        <v>0</v>
      </c>
      <c r="F60" s="23"/>
      <c r="G60" s="24"/>
      <c r="H60" s="25"/>
      <c r="I60" s="25"/>
      <c r="J60" s="25"/>
    </row>
    <row r="61" spans="1:10" ht="14.25">
      <c r="A61" s="18" t="s">
        <v>41</v>
      </c>
      <c r="B61" s="9"/>
      <c r="C61" s="22">
        <v>1</v>
      </c>
      <c r="D61" s="22">
        <v>1</v>
      </c>
      <c r="E61" s="23">
        <v>1</v>
      </c>
      <c r="F61" s="23">
        <v>1</v>
      </c>
      <c r="G61" s="24"/>
      <c r="H61" s="25"/>
      <c r="I61" s="25"/>
      <c r="J61" s="25"/>
    </row>
    <row r="62" spans="1:10" ht="14.25">
      <c r="A62" s="18" t="s">
        <v>43</v>
      </c>
      <c r="B62" s="9"/>
      <c r="C62" s="22">
        <v>0</v>
      </c>
      <c r="D62" s="22">
        <v>0</v>
      </c>
      <c r="E62" s="23">
        <v>1</v>
      </c>
      <c r="F62" s="23"/>
      <c r="G62" s="24"/>
      <c r="H62" s="25"/>
      <c r="I62" s="25"/>
      <c r="J62" s="25"/>
    </row>
    <row r="63" spans="1:10" ht="14.25">
      <c r="A63" s="18" t="s">
        <v>44</v>
      </c>
      <c r="B63" s="9"/>
      <c r="C63" s="22">
        <v>0</v>
      </c>
      <c r="D63" s="22">
        <v>1</v>
      </c>
      <c r="E63" s="23">
        <v>1</v>
      </c>
      <c r="F63" s="23"/>
      <c r="G63" s="24"/>
      <c r="H63" s="25"/>
      <c r="I63" s="25"/>
      <c r="J63" s="25"/>
    </row>
    <row r="64" spans="1:10" ht="14.25">
      <c r="A64" s="18" t="s">
        <v>45</v>
      </c>
      <c r="B64" s="9"/>
      <c r="C64" s="22">
        <v>0</v>
      </c>
      <c r="D64" s="22">
        <v>1</v>
      </c>
      <c r="E64" s="23">
        <v>0</v>
      </c>
      <c r="F64" s="23"/>
      <c r="G64" s="24"/>
      <c r="H64" s="25"/>
      <c r="I64" s="25"/>
      <c r="J64" s="25"/>
    </row>
    <row r="65" spans="1:10" ht="14.25">
      <c r="A65" s="18" t="s">
        <v>46</v>
      </c>
      <c r="B65" s="9"/>
      <c r="C65" s="22">
        <v>1</v>
      </c>
      <c r="D65" s="22">
        <v>1</v>
      </c>
      <c r="E65" s="23">
        <v>1</v>
      </c>
      <c r="F65" s="23">
        <v>1</v>
      </c>
      <c r="G65" s="24"/>
      <c r="H65" s="25"/>
      <c r="I65" s="25"/>
      <c r="J65" s="25"/>
    </row>
    <row r="66" spans="1:10" ht="14.25">
      <c r="A66" s="18" t="s">
        <v>47</v>
      </c>
      <c r="B66" s="9"/>
      <c r="C66" s="22">
        <v>1</v>
      </c>
      <c r="D66" s="22">
        <v>1</v>
      </c>
      <c r="E66" s="23">
        <v>1</v>
      </c>
      <c r="F66" s="23">
        <v>1</v>
      </c>
      <c r="G66" s="24"/>
      <c r="H66" s="25"/>
      <c r="I66" s="25"/>
      <c r="J66" s="25"/>
    </row>
    <row r="67" spans="1:10" ht="14.25">
      <c r="A67" s="18" t="s">
        <v>48</v>
      </c>
      <c r="B67" s="9"/>
      <c r="C67" s="22">
        <v>0</v>
      </c>
      <c r="D67" s="22">
        <v>1</v>
      </c>
      <c r="E67" s="23">
        <v>0</v>
      </c>
      <c r="F67" s="23"/>
      <c r="G67" s="24"/>
      <c r="H67" s="25"/>
      <c r="I67" s="25"/>
      <c r="J67" s="25"/>
    </row>
    <row r="68" spans="1:10" ht="12.75" customHeight="1">
      <c r="A68" s="18" t="s">
        <v>49</v>
      </c>
      <c r="B68" s="9"/>
      <c r="C68" s="22">
        <v>1</v>
      </c>
      <c r="D68" s="22">
        <v>1</v>
      </c>
      <c r="E68" s="23">
        <v>1</v>
      </c>
      <c r="F68" s="23">
        <v>1</v>
      </c>
      <c r="G68" s="24"/>
      <c r="H68" s="25"/>
      <c r="I68" s="25"/>
      <c r="J68" s="25"/>
    </row>
    <row r="69" spans="1:10" ht="14.25">
      <c r="A69" s="18" t="s">
        <v>50</v>
      </c>
      <c r="B69" s="9"/>
      <c r="C69" s="22">
        <v>1</v>
      </c>
      <c r="D69" s="22">
        <v>1</v>
      </c>
      <c r="E69" s="23">
        <v>0</v>
      </c>
      <c r="F69" s="23"/>
      <c r="G69" s="24"/>
      <c r="H69" s="25"/>
      <c r="I69" s="25"/>
      <c r="J69" s="25"/>
    </row>
    <row r="70" spans="1:10" ht="14.25">
      <c r="A70" s="18" t="s">
        <v>51</v>
      </c>
      <c r="B70" s="9"/>
      <c r="C70" s="22">
        <v>1</v>
      </c>
      <c r="D70" s="22">
        <v>0</v>
      </c>
      <c r="E70" s="23">
        <v>1</v>
      </c>
      <c r="F70" s="23"/>
      <c r="G70" s="24"/>
      <c r="H70" s="25"/>
      <c r="I70" s="25"/>
      <c r="J70" s="25"/>
    </row>
    <row r="71" spans="1:10" ht="14.25">
      <c r="A71" s="18" t="s">
        <v>52</v>
      </c>
      <c r="B71" s="9"/>
      <c r="C71" s="22">
        <v>1</v>
      </c>
      <c r="D71" s="22">
        <v>1</v>
      </c>
      <c r="E71" s="23">
        <v>1</v>
      </c>
      <c r="F71" s="23">
        <v>1</v>
      </c>
      <c r="G71" s="24"/>
      <c r="H71" s="25"/>
      <c r="I71" s="25"/>
      <c r="J71" s="25"/>
    </row>
    <row r="72" spans="1:10" ht="14.25">
      <c r="A72" s="18" t="s">
        <v>53</v>
      </c>
      <c r="B72" s="9"/>
      <c r="C72" s="22">
        <v>1</v>
      </c>
      <c r="D72" s="22">
        <v>1</v>
      </c>
      <c r="E72" s="23">
        <v>1</v>
      </c>
      <c r="F72" s="23">
        <v>1</v>
      </c>
      <c r="G72" s="24"/>
      <c r="H72" s="25"/>
      <c r="I72" s="25"/>
      <c r="J72" s="25"/>
    </row>
    <row r="73" spans="1:10" ht="14.25">
      <c r="A73" s="18" t="s">
        <v>54</v>
      </c>
      <c r="B73" s="9"/>
      <c r="C73" s="22">
        <v>0</v>
      </c>
      <c r="D73" s="22">
        <v>0</v>
      </c>
      <c r="E73" s="23">
        <v>0</v>
      </c>
      <c r="F73" s="23"/>
      <c r="G73" s="24"/>
      <c r="H73" s="25"/>
      <c r="I73" s="25"/>
      <c r="J73" s="25"/>
    </row>
    <row r="74" spans="1:10" ht="14.25">
      <c r="A74" s="18" t="s">
        <v>55</v>
      </c>
      <c r="B74" s="9"/>
      <c r="C74" s="22">
        <v>1</v>
      </c>
      <c r="D74" s="22">
        <v>1</v>
      </c>
      <c r="E74" s="23">
        <v>1</v>
      </c>
      <c r="F74" s="23">
        <v>1</v>
      </c>
      <c r="G74" s="24"/>
      <c r="H74" s="25"/>
      <c r="I74" s="25"/>
      <c r="J74" s="25"/>
    </row>
    <row r="75" spans="1:10" ht="14.25">
      <c r="A75" s="18" t="s">
        <v>56</v>
      </c>
      <c r="B75" s="9"/>
      <c r="C75" s="22">
        <v>1</v>
      </c>
      <c r="D75" s="22">
        <v>1</v>
      </c>
      <c r="E75" s="23">
        <v>1</v>
      </c>
      <c r="F75" s="23"/>
      <c r="G75" s="24"/>
      <c r="H75" s="25"/>
      <c r="I75" s="25"/>
      <c r="J75" s="25"/>
    </row>
    <row r="76" spans="1:10" ht="14.25">
      <c r="A76" s="18" t="s">
        <v>57</v>
      </c>
      <c r="B76" s="9"/>
      <c r="C76" s="22">
        <v>1</v>
      </c>
      <c r="D76" s="22">
        <v>1</v>
      </c>
      <c r="E76" s="23">
        <v>0</v>
      </c>
      <c r="F76" s="23"/>
      <c r="G76" s="24"/>
      <c r="H76" s="25"/>
      <c r="I76" s="25"/>
      <c r="J76" s="25"/>
    </row>
    <row r="77" spans="1:10" ht="14.25">
      <c r="A77" s="18" t="s">
        <v>58</v>
      </c>
      <c r="B77" s="9"/>
      <c r="C77" s="22">
        <v>1</v>
      </c>
      <c r="D77" s="22">
        <v>1</v>
      </c>
      <c r="E77" s="23">
        <v>1</v>
      </c>
      <c r="F77" s="23">
        <v>1</v>
      </c>
      <c r="G77" s="24"/>
      <c r="H77" s="25"/>
      <c r="I77" s="25"/>
      <c r="J77" s="25"/>
    </row>
    <row r="78" spans="1:10" ht="14.25">
      <c r="A78" s="18" t="s">
        <v>59</v>
      </c>
      <c r="B78" s="9"/>
      <c r="C78" s="22">
        <v>1</v>
      </c>
      <c r="D78" s="22">
        <v>1</v>
      </c>
      <c r="E78" s="23">
        <v>0</v>
      </c>
      <c r="F78" s="23"/>
      <c r="G78" s="24"/>
      <c r="H78" s="25"/>
      <c r="I78" s="25"/>
      <c r="J78" s="25"/>
    </row>
    <row r="79" spans="1:10" ht="14.25">
      <c r="A79" s="18" t="s">
        <v>60</v>
      </c>
      <c r="B79" s="9"/>
      <c r="C79" s="22">
        <v>0</v>
      </c>
      <c r="D79" s="22">
        <v>1</v>
      </c>
      <c r="E79" s="23">
        <v>1</v>
      </c>
      <c r="F79" s="23"/>
      <c r="G79" s="24"/>
      <c r="H79" s="25"/>
      <c r="I79" s="25"/>
      <c r="J79" s="25"/>
    </row>
    <row r="80" spans="1:10" ht="14.25">
      <c r="A80" s="18" t="s">
        <v>66</v>
      </c>
      <c r="B80" s="9"/>
      <c r="C80" s="22">
        <v>1</v>
      </c>
      <c r="D80" s="22">
        <v>1</v>
      </c>
      <c r="E80" s="23">
        <v>0.8</v>
      </c>
      <c r="F80" s="23"/>
      <c r="G80" s="24"/>
      <c r="H80" s="25"/>
      <c r="I80" s="25"/>
      <c r="J80" s="25"/>
    </row>
    <row r="81" spans="1:10" ht="14.25">
      <c r="A81" s="18" t="s">
        <v>61</v>
      </c>
      <c r="B81" s="9"/>
      <c r="C81" s="22">
        <v>1</v>
      </c>
      <c r="D81" s="22">
        <v>1</v>
      </c>
      <c r="E81" s="23">
        <v>1</v>
      </c>
      <c r="F81" s="23"/>
      <c r="G81" s="24"/>
      <c r="H81" s="25"/>
      <c r="I81" s="25"/>
      <c r="J81" s="25"/>
    </row>
  </sheetData>
  <sheetProtection/>
  <mergeCells count="2">
    <mergeCell ref="A2:I4"/>
    <mergeCell ref="A17:J1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xSplit="4" ySplit="2" topLeftCell="E3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54" sqref="Q54"/>
    </sheetView>
  </sheetViews>
  <sheetFormatPr defaultColWidth="9.140625" defaultRowHeight="12.75"/>
  <cols>
    <col min="1" max="1" width="11.57421875" style="37" customWidth="1"/>
    <col min="2" max="2" width="9.421875" style="37" bestFit="1" customWidth="1"/>
    <col min="3" max="3" width="8.421875" style="37" bestFit="1" customWidth="1"/>
    <col min="4" max="4" width="43.28125" style="37" customWidth="1"/>
    <col min="5" max="5" width="26.8515625" style="14" customWidth="1"/>
    <col min="6" max="6" width="5.7109375" style="45" hidden="1" customWidth="1"/>
    <col min="7" max="7" width="6.140625" style="52" hidden="1" customWidth="1"/>
    <col min="8" max="8" width="6.7109375" style="48" customWidth="1"/>
    <col min="9" max="9" width="10.7109375" style="48" customWidth="1"/>
    <col min="10" max="10" width="11.00390625" style="37" bestFit="1" customWidth="1"/>
    <col min="11" max="11" width="9.00390625" style="37" bestFit="1" customWidth="1"/>
    <col min="12" max="12" width="7.421875" style="37" bestFit="1" customWidth="1"/>
    <col min="13" max="15" width="9.140625" style="108" customWidth="1"/>
    <col min="16" max="17" width="9.140625" style="55" customWidth="1"/>
    <col min="18" max="16384" width="9.140625" style="37" customWidth="1"/>
  </cols>
  <sheetData>
    <row r="1" spans="10:16" ht="15">
      <c r="J1" s="43">
        <v>0.3</v>
      </c>
      <c r="K1" s="43">
        <v>0.3</v>
      </c>
      <c r="L1" s="43">
        <v>0.3</v>
      </c>
      <c r="P1" s="56">
        <v>0.1</v>
      </c>
    </row>
    <row r="2" spans="1:17" s="15" customFormat="1" ht="24">
      <c r="A2" s="117" t="s">
        <v>154</v>
      </c>
      <c r="B2" s="118" t="s">
        <v>155</v>
      </c>
      <c r="C2" s="118" t="s">
        <v>149</v>
      </c>
      <c r="D2" s="118" t="s">
        <v>150</v>
      </c>
      <c r="E2" s="14" t="s">
        <v>151</v>
      </c>
      <c r="F2" s="119" t="s">
        <v>156</v>
      </c>
      <c r="G2" s="120" t="s">
        <v>158</v>
      </c>
      <c r="H2" s="49" t="s">
        <v>157</v>
      </c>
      <c r="I2" s="48" t="s">
        <v>161</v>
      </c>
      <c r="J2" s="15" t="s">
        <v>299</v>
      </c>
      <c r="K2" s="15" t="s">
        <v>162</v>
      </c>
      <c r="L2" s="15" t="s">
        <v>163</v>
      </c>
      <c r="M2" s="121" t="s">
        <v>239</v>
      </c>
      <c r="N2" s="121" t="s">
        <v>297</v>
      </c>
      <c r="O2" s="121" t="s">
        <v>298</v>
      </c>
      <c r="P2" s="122" t="s">
        <v>164</v>
      </c>
      <c r="Q2" s="122" t="s">
        <v>165</v>
      </c>
    </row>
    <row r="3" spans="1:17" ht="15">
      <c r="A3" s="38">
        <v>8493666</v>
      </c>
      <c r="B3" s="39" t="s">
        <v>0</v>
      </c>
      <c r="C3" s="39">
        <v>81003</v>
      </c>
      <c r="D3" s="40" t="s">
        <v>1</v>
      </c>
      <c r="E3" s="50" t="s">
        <v>82</v>
      </c>
      <c r="F3" s="46">
        <v>0.5</v>
      </c>
      <c r="G3" s="53"/>
      <c r="H3" s="48">
        <v>2.5</v>
      </c>
      <c r="I3" s="48">
        <f>IF(G3=0,F3,G3)</f>
        <v>0.5</v>
      </c>
      <c r="J3" s="42">
        <f>(0.6*H3)+(0.4*I3)</f>
        <v>1.7</v>
      </c>
      <c r="K3" s="41">
        <v>5.5</v>
      </c>
      <c r="L3" s="55">
        <v>8</v>
      </c>
      <c r="N3" s="108">
        <v>1</v>
      </c>
      <c r="P3" s="138">
        <f>SUM(M3:O3)*10/4</f>
        <v>2.5</v>
      </c>
      <c r="Q3" s="138">
        <f>($J$1*J3)+($K$1*K3)+($L$1*L3)+($P$1*P3)</f>
        <v>4.8100000000000005</v>
      </c>
    </row>
    <row r="4" spans="1:17" ht="15">
      <c r="A4" s="38">
        <v>7976947</v>
      </c>
      <c r="B4" s="39" t="s">
        <v>2</v>
      </c>
      <c r="C4" s="39">
        <v>81003</v>
      </c>
      <c r="D4" s="40" t="s">
        <v>3</v>
      </c>
      <c r="E4" s="50" t="s">
        <v>83</v>
      </c>
      <c r="F4" s="46">
        <v>3.5</v>
      </c>
      <c r="G4" s="53">
        <f>3.5+1-0.5</f>
        <v>4</v>
      </c>
      <c r="H4" s="48">
        <v>3</v>
      </c>
      <c r="I4" s="48">
        <f aca="true" t="shared" si="0" ref="I4:I61">IF(G4=0,F4,G4)</f>
        <v>4</v>
      </c>
      <c r="J4" s="42">
        <f>(0.4*H4)+(0.6*I4)</f>
        <v>3.6</v>
      </c>
      <c r="K4" s="41">
        <v>8.5</v>
      </c>
      <c r="L4" s="55">
        <v>8</v>
      </c>
      <c r="P4" s="55">
        <f aca="true" t="shared" si="1" ref="P4:P61">SUM(M4:O4)*10/4</f>
        <v>0</v>
      </c>
      <c r="Q4" s="55">
        <f aca="true" t="shared" si="2" ref="Q4:Q61">($J$1*J4)+($K$1*K4)+($L$1*L4)+($P$1*P4)</f>
        <v>6.029999999999999</v>
      </c>
    </row>
    <row r="5" spans="1:17" ht="15">
      <c r="A5" s="38">
        <v>8522171</v>
      </c>
      <c r="B5" s="39" t="s">
        <v>0</v>
      </c>
      <c r="C5" s="39">
        <v>81003</v>
      </c>
      <c r="D5" s="40" t="s">
        <v>4</v>
      </c>
      <c r="E5" s="50" t="s">
        <v>84</v>
      </c>
      <c r="F5" s="46">
        <v>1</v>
      </c>
      <c r="G5" s="53"/>
      <c r="H5" s="48">
        <v>6.5</v>
      </c>
      <c r="I5" s="48">
        <f t="shared" si="0"/>
        <v>1</v>
      </c>
      <c r="J5" s="42">
        <f>(0.6*H5)+(0.4*I5)</f>
        <v>4.3</v>
      </c>
      <c r="K5" s="41">
        <v>10</v>
      </c>
      <c r="L5" s="55">
        <v>8</v>
      </c>
      <c r="N5" s="108">
        <v>1</v>
      </c>
      <c r="P5" s="55">
        <f t="shared" si="1"/>
        <v>2.5</v>
      </c>
      <c r="Q5" s="55">
        <f t="shared" si="2"/>
        <v>6.9399999999999995</v>
      </c>
    </row>
    <row r="6" spans="1:17" ht="15">
      <c r="A6" s="38">
        <v>7562491</v>
      </c>
      <c r="B6" s="39" t="s">
        <v>5</v>
      </c>
      <c r="C6" s="39">
        <v>81003</v>
      </c>
      <c r="D6" s="40" t="s">
        <v>62</v>
      </c>
      <c r="E6" s="50" t="s">
        <v>85</v>
      </c>
      <c r="F6" s="46">
        <v>2</v>
      </c>
      <c r="G6" s="53"/>
      <c r="H6" s="48">
        <v>4.5</v>
      </c>
      <c r="I6" s="48">
        <f t="shared" si="0"/>
        <v>2</v>
      </c>
      <c r="J6" s="42">
        <f>(0.6*H6)+(0.4*I6)</f>
        <v>3.5</v>
      </c>
      <c r="K6" s="41">
        <v>7.5</v>
      </c>
      <c r="L6" s="55">
        <v>8</v>
      </c>
      <c r="N6" s="108">
        <v>1</v>
      </c>
      <c r="P6" s="55">
        <f t="shared" si="1"/>
        <v>2.5</v>
      </c>
      <c r="Q6" s="55">
        <f t="shared" si="2"/>
        <v>5.949999999999999</v>
      </c>
    </row>
    <row r="7" spans="1:17" ht="15">
      <c r="A7" s="38">
        <v>7100623</v>
      </c>
      <c r="B7" s="39" t="s">
        <v>5</v>
      </c>
      <c r="C7" s="39">
        <v>81003</v>
      </c>
      <c r="D7" s="40" t="s">
        <v>6</v>
      </c>
      <c r="E7" s="50" t="s">
        <v>86</v>
      </c>
      <c r="F7" s="46">
        <v>2.8</v>
      </c>
      <c r="G7" s="53">
        <v>3.8</v>
      </c>
      <c r="H7" s="48">
        <v>5.5</v>
      </c>
      <c r="I7" s="48">
        <f t="shared" si="0"/>
        <v>3.8</v>
      </c>
      <c r="J7" s="42">
        <f>(0.6*H7)+(0.4*I7)</f>
        <v>4.82</v>
      </c>
      <c r="K7" s="41">
        <v>8</v>
      </c>
      <c r="L7" s="55">
        <v>8</v>
      </c>
      <c r="P7" s="55">
        <f t="shared" si="1"/>
        <v>0</v>
      </c>
      <c r="Q7" s="55">
        <f t="shared" si="2"/>
        <v>6.246</v>
      </c>
    </row>
    <row r="8" spans="1:17" ht="15">
      <c r="A8" s="38">
        <v>7563130</v>
      </c>
      <c r="B8" s="39" t="s">
        <v>5</v>
      </c>
      <c r="C8" s="39">
        <v>81003</v>
      </c>
      <c r="D8" s="40" t="s">
        <v>7</v>
      </c>
      <c r="E8" s="50" t="s">
        <v>87</v>
      </c>
      <c r="F8" s="46">
        <v>8</v>
      </c>
      <c r="G8" s="53"/>
      <c r="H8" s="48">
        <v>7.5</v>
      </c>
      <c r="I8" s="48">
        <f t="shared" si="0"/>
        <v>8</v>
      </c>
      <c r="J8" s="42">
        <f>(0.4*H8)+(0.6*I8)</f>
        <v>7.8</v>
      </c>
      <c r="K8" s="41">
        <v>7</v>
      </c>
      <c r="L8" s="55">
        <v>8</v>
      </c>
      <c r="M8" s="108">
        <v>1</v>
      </c>
      <c r="N8" s="108">
        <v>1</v>
      </c>
      <c r="P8" s="55">
        <f t="shared" si="1"/>
        <v>5</v>
      </c>
      <c r="Q8" s="55">
        <f t="shared" si="2"/>
        <v>7.34</v>
      </c>
    </row>
    <row r="9" spans="1:17" ht="15">
      <c r="A9" s="38">
        <v>8624400</v>
      </c>
      <c r="B9" s="39" t="s">
        <v>0</v>
      </c>
      <c r="C9" s="39">
        <v>81003</v>
      </c>
      <c r="D9" s="40" t="s">
        <v>8</v>
      </c>
      <c r="E9" s="50" t="s">
        <v>88</v>
      </c>
      <c r="F9" s="46">
        <v>1.5</v>
      </c>
      <c r="G9" s="53">
        <v>2</v>
      </c>
      <c r="H9" s="48">
        <v>5</v>
      </c>
      <c r="I9" s="48">
        <f t="shared" si="0"/>
        <v>2</v>
      </c>
      <c r="J9" s="42">
        <f aca="true" t="shared" si="3" ref="J9:J19">(0.6*H9)+(0.4*I9)</f>
        <v>3.8</v>
      </c>
      <c r="K9" s="41">
        <v>10</v>
      </c>
      <c r="L9" s="55">
        <v>8</v>
      </c>
      <c r="P9" s="55">
        <f t="shared" si="1"/>
        <v>0</v>
      </c>
      <c r="Q9" s="55">
        <f t="shared" si="2"/>
        <v>6.539999999999999</v>
      </c>
    </row>
    <row r="10" spans="1:17" ht="15">
      <c r="A10" s="38">
        <v>6780687</v>
      </c>
      <c r="B10" s="39" t="s">
        <v>14</v>
      </c>
      <c r="C10" s="39">
        <v>81003</v>
      </c>
      <c r="D10" s="40" t="s">
        <v>63</v>
      </c>
      <c r="E10" s="50" t="s">
        <v>89</v>
      </c>
      <c r="F10" s="47"/>
      <c r="G10" s="54"/>
      <c r="H10" s="51"/>
      <c r="I10" s="48">
        <f t="shared" si="0"/>
        <v>0</v>
      </c>
      <c r="J10" s="42">
        <f t="shared" si="3"/>
        <v>0</v>
      </c>
      <c r="K10" s="41">
        <v>0</v>
      </c>
      <c r="L10" s="55">
        <v>0</v>
      </c>
      <c r="P10" s="55">
        <f t="shared" si="1"/>
        <v>0</v>
      </c>
      <c r="Q10" s="55">
        <f t="shared" si="2"/>
        <v>0</v>
      </c>
    </row>
    <row r="11" spans="1:17" ht="15">
      <c r="A11" s="38">
        <v>8599816</v>
      </c>
      <c r="B11" s="39" t="s">
        <v>0</v>
      </c>
      <c r="C11" s="39">
        <v>81003</v>
      </c>
      <c r="D11" s="40" t="s">
        <v>9</v>
      </c>
      <c r="E11" s="50" t="s">
        <v>90</v>
      </c>
      <c r="F11" s="46">
        <v>4</v>
      </c>
      <c r="G11" s="53">
        <v>4.5</v>
      </c>
      <c r="H11" s="48">
        <v>5</v>
      </c>
      <c r="I11" s="48">
        <f t="shared" si="0"/>
        <v>4.5</v>
      </c>
      <c r="J11" s="42">
        <f t="shared" si="3"/>
        <v>4.8</v>
      </c>
      <c r="K11" s="41">
        <v>10</v>
      </c>
      <c r="L11" s="55">
        <v>8</v>
      </c>
      <c r="M11" s="108">
        <v>1</v>
      </c>
      <c r="P11" s="55">
        <f t="shared" si="1"/>
        <v>2.5</v>
      </c>
      <c r="Q11" s="55">
        <f t="shared" si="2"/>
        <v>7.09</v>
      </c>
    </row>
    <row r="12" spans="1:17" ht="15">
      <c r="A12" s="38">
        <v>8028109</v>
      </c>
      <c r="B12" s="39" t="s">
        <v>0</v>
      </c>
      <c r="C12" s="39">
        <v>81003</v>
      </c>
      <c r="D12" s="40" t="s">
        <v>10</v>
      </c>
      <c r="E12" s="50" t="s">
        <v>91</v>
      </c>
      <c r="F12" s="46">
        <v>1</v>
      </c>
      <c r="G12" s="53">
        <v>2</v>
      </c>
      <c r="H12" s="48">
        <v>7</v>
      </c>
      <c r="I12" s="48">
        <f t="shared" si="0"/>
        <v>2</v>
      </c>
      <c r="J12" s="42">
        <f t="shared" si="3"/>
        <v>5</v>
      </c>
      <c r="K12" s="41">
        <v>10</v>
      </c>
      <c r="L12" s="55">
        <v>8</v>
      </c>
      <c r="P12" s="55">
        <f t="shared" si="1"/>
        <v>0</v>
      </c>
      <c r="Q12" s="55">
        <f t="shared" si="2"/>
        <v>6.9</v>
      </c>
    </row>
    <row r="13" spans="1:17" ht="15">
      <c r="A13" s="38">
        <v>7977009</v>
      </c>
      <c r="B13" s="39" t="s">
        <v>2</v>
      </c>
      <c r="C13" s="39">
        <v>81003</v>
      </c>
      <c r="D13" s="40" t="s">
        <v>11</v>
      </c>
      <c r="E13" s="50" t="s">
        <v>92</v>
      </c>
      <c r="F13" s="46">
        <v>0.5</v>
      </c>
      <c r="G13" s="53"/>
      <c r="H13" s="48">
        <v>3</v>
      </c>
      <c r="I13" s="48">
        <f t="shared" si="0"/>
        <v>0.5</v>
      </c>
      <c r="J13" s="42">
        <f t="shared" si="3"/>
        <v>1.9999999999999998</v>
      </c>
      <c r="K13" s="41">
        <v>9</v>
      </c>
      <c r="L13" s="55">
        <v>8</v>
      </c>
      <c r="M13" s="108">
        <v>1</v>
      </c>
      <c r="P13" s="55">
        <f t="shared" si="1"/>
        <v>2.5</v>
      </c>
      <c r="Q13" s="55">
        <f t="shared" si="2"/>
        <v>5.949999999999999</v>
      </c>
    </row>
    <row r="14" spans="1:17" ht="15">
      <c r="A14" s="38">
        <v>8521552</v>
      </c>
      <c r="B14" s="39" t="s">
        <v>0</v>
      </c>
      <c r="C14" s="39">
        <v>81003</v>
      </c>
      <c r="D14" s="40" t="s">
        <v>12</v>
      </c>
      <c r="E14" s="50" t="s">
        <v>93</v>
      </c>
      <c r="F14" s="46">
        <v>3.2</v>
      </c>
      <c r="G14" s="53">
        <v>4.2</v>
      </c>
      <c r="H14" s="48">
        <v>5.5</v>
      </c>
      <c r="I14" s="48">
        <f t="shared" si="0"/>
        <v>4.2</v>
      </c>
      <c r="J14" s="42">
        <f t="shared" si="3"/>
        <v>4.98</v>
      </c>
      <c r="K14" s="41">
        <v>7.5</v>
      </c>
      <c r="L14" s="55">
        <v>8</v>
      </c>
      <c r="M14" s="108">
        <v>1</v>
      </c>
      <c r="P14" s="55">
        <f t="shared" si="1"/>
        <v>2.5</v>
      </c>
      <c r="Q14" s="55">
        <f t="shared" si="2"/>
        <v>6.394</v>
      </c>
    </row>
    <row r="15" spans="1:17" ht="15">
      <c r="A15" s="38">
        <v>7568305</v>
      </c>
      <c r="B15" s="39" t="s">
        <v>0</v>
      </c>
      <c r="C15" s="39">
        <v>81003</v>
      </c>
      <c r="D15" s="40" t="s">
        <v>13</v>
      </c>
      <c r="E15" s="50" t="s">
        <v>94</v>
      </c>
      <c r="F15" s="46">
        <v>1.5</v>
      </c>
      <c r="G15" s="53">
        <v>2</v>
      </c>
      <c r="H15" s="48">
        <v>5</v>
      </c>
      <c r="I15" s="48">
        <f t="shared" si="0"/>
        <v>2</v>
      </c>
      <c r="J15" s="42">
        <f t="shared" si="3"/>
        <v>3.8</v>
      </c>
      <c r="K15" s="41">
        <v>9.5</v>
      </c>
      <c r="L15" s="55">
        <v>8</v>
      </c>
      <c r="P15" s="55">
        <f t="shared" si="1"/>
        <v>0</v>
      </c>
      <c r="Q15" s="55">
        <f t="shared" si="2"/>
        <v>6.390000000000001</v>
      </c>
    </row>
    <row r="16" spans="1:17" ht="15">
      <c r="A16" s="38">
        <v>7562744</v>
      </c>
      <c r="B16" s="39" t="s">
        <v>5</v>
      </c>
      <c r="C16" s="39">
        <v>81003</v>
      </c>
      <c r="D16" s="40" t="s">
        <v>95</v>
      </c>
      <c r="E16" s="50" t="s">
        <v>96</v>
      </c>
      <c r="F16" s="46">
        <v>1.5</v>
      </c>
      <c r="G16" s="53">
        <v>2</v>
      </c>
      <c r="H16" s="48">
        <v>4</v>
      </c>
      <c r="I16" s="48">
        <f t="shared" si="0"/>
        <v>2</v>
      </c>
      <c r="J16" s="42">
        <f t="shared" si="3"/>
        <v>3.2</v>
      </c>
      <c r="K16" s="41">
        <v>8.5</v>
      </c>
      <c r="L16" s="55">
        <v>8</v>
      </c>
      <c r="P16" s="55">
        <f t="shared" si="1"/>
        <v>0</v>
      </c>
      <c r="Q16" s="55">
        <f t="shared" si="2"/>
        <v>5.91</v>
      </c>
    </row>
    <row r="17" spans="1:17" ht="15">
      <c r="A17" s="38">
        <v>6781970</v>
      </c>
      <c r="B17" s="39" t="s">
        <v>14</v>
      </c>
      <c r="C17" s="39">
        <v>81003</v>
      </c>
      <c r="D17" s="40" t="s">
        <v>15</v>
      </c>
      <c r="E17" s="50" t="s">
        <v>97</v>
      </c>
      <c r="F17" s="46">
        <v>2.2</v>
      </c>
      <c r="G17" s="53"/>
      <c r="H17" s="48">
        <v>4</v>
      </c>
      <c r="I17" s="48">
        <f t="shared" si="0"/>
        <v>2.2</v>
      </c>
      <c r="J17" s="42">
        <f t="shared" si="3"/>
        <v>3.2800000000000002</v>
      </c>
      <c r="K17" s="41">
        <v>10</v>
      </c>
      <c r="L17" s="55">
        <v>8</v>
      </c>
      <c r="P17" s="55">
        <f t="shared" si="1"/>
        <v>0</v>
      </c>
      <c r="Q17" s="55">
        <f t="shared" si="2"/>
        <v>6.384</v>
      </c>
    </row>
    <row r="18" spans="1:17" ht="15">
      <c r="A18" s="38">
        <v>7275639</v>
      </c>
      <c r="B18" s="39" t="s">
        <v>16</v>
      </c>
      <c r="C18" s="39">
        <v>81002</v>
      </c>
      <c r="D18" s="40" t="s">
        <v>17</v>
      </c>
      <c r="E18" s="50" t="s">
        <v>98</v>
      </c>
      <c r="F18" s="46">
        <v>1.2</v>
      </c>
      <c r="G18" s="53"/>
      <c r="H18" s="48">
        <v>2.5</v>
      </c>
      <c r="I18" s="48">
        <f t="shared" si="0"/>
        <v>1.2</v>
      </c>
      <c r="J18" s="42">
        <f t="shared" si="3"/>
        <v>1.98</v>
      </c>
      <c r="K18" s="41">
        <v>7</v>
      </c>
      <c r="L18" s="55">
        <v>8</v>
      </c>
      <c r="P18" s="55">
        <f t="shared" si="1"/>
        <v>0</v>
      </c>
      <c r="Q18" s="55">
        <f t="shared" si="2"/>
        <v>5.093999999999999</v>
      </c>
    </row>
    <row r="19" spans="1:17" ht="15">
      <c r="A19" s="38">
        <v>8599775</v>
      </c>
      <c r="B19" s="39" t="s">
        <v>0</v>
      </c>
      <c r="C19" s="39">
        <v>81003</v>
      </c>
      <c r="D19" s="40" t="s">
        <v>18</v>
      </c>
      <c r="E19" s="50" t="s">
        <v>99</v>
      </c>
      <c r="F19" s="46">
        <v>0.5</v>
      </c>
      <c r="G19" s="53"/>
      <c r="H19" s="48">
        <v>1</v>
      </c>
      <c r="I19" s="48">
        <f t="shared" si="0"/>
        <v>0.5</v>
      </c>
      <c r="J19" s="42">
        <f t="shared" si="3"/>
        <v>0.8</v>
      </c>
      <c r="K19" s="41">
        <v>4.5</v>
      </c>
      <c r="L19" s="55">
        <v>8</v>
      </c>
      <c r="P19" s="138">
        <f t="shared" si="1"/>
        <v>0</v>
      </c>
      <c r="Q19" s="138">
        <f t="shared" si="2"/>
        <v>3.9899999999999998</v>
      </c>
    </row>
    <row r="20" spans="1:17" ht="15">
      <c r="A20" s="38">
        <v>6447736</v>
      </c>
      <c r="B20" s="39" t="s">
        <v>5</v>
      </c>
      <c r="C20" s="39">
        <v>81003</v>
      </c>
      <c r="D20" s="40" t="s">
        <v>20</v>
      </c>
      <c r="E20" s="50" t="s">
        <v>101</v>
      </c>
      <c r="F20" s="46">
        <v>4.5</v>
      </c>
      <c r="G20" s="53">
        <v>5</v>
      </c>
      <c r="H20" s="48">
        <v>2.5</v>
      </c>
      <c r="I20" s="48">
        <f t="shared" si="0"/>
        <v>5</v>
      </c>
      <c r="J20" s="42">
        <f>(0.4*H20)+(0.6*I20)</f>
        <v>4</v>
      </c>
      <c r="K20" s="41">
        <v>9.5</v>
      </c>
      <c r="L20" s="55">
        <v>8</v>
      </c>
      <c r="P20" s="55">
        <f t="shared" si="1"/>
        <v>0</v>
      </c>
      <c r="Q20" s="55">
        <f t="shared" si="2"/>
        <v>6.449999999999999</v>
      </c>
    </row>
    <row r="21" spans="1:17" ht="15">
      <c r="A21" s="38">
        <v>8599802</v>
      </c>
      <c r="B21" s="39" t="s">
        <v>0</v>
      </c>
      <c r="C21" s="39">
        <v>81003</v>
      </c>
      <c r="D21" s="40" t="s">
        <v>21</v>
      </c>
      <c r="E21" s="50" t="s">
        <v>102</v>
      </c>
      <c r="F21" s="46">
        <v>4</v>
      </c>
      <c r="G21" s="53">
        <v>4.7</v>
      </c>
      <c r="H21" s="48">
        <v>1.5</v>
      </c>
      <c r="I21" s="48">
        <f t="shared" si="0"/>
        <v>4.7</v>
      </c>
      <c r="J21" s="42">
        <f>(0.4*H21)+(0.6*I21)</f>
        <v>3.42</v>
      </c>
      <c r="K21" s="41">
        <v>7.5</v>
      </c>
      <c r="L21" s="55">
        <v>8</v>
      </c>
      <c r="P21" s="55">
        <f t="shared" si="1"/>
        <v>0</v>
      </c>
      <c r="Q21" s="55">
        <f t="shared" si="2"/>
        <v>5.676</v>
      </c>
    </row>
    <row r="22" spans="1:17" ht="15">
      <c r="A22" s="38">
        <v>6911612</v>
      </c>
      <c r="B22" s="39" t="s">
        <v>2</v>
      </c>
      <c r="C22" s="39">
        <v>81003</v>
      </c>
      <c r="D22" s="40" t="s">
        <v>64</v>
      </c>
      <c r="E22" s="50" t="s">
        <v>103</v>
      </c>
      <c r="F22" s="46">
        <v>1.5</v>
      </c>
      <c r="G22" s="53"/>
      <c r="H22" s="48">
        <v>4.5</v>
      </c>
      <c r="I22" s="48">
        <f t="shared" si="0"/>
        <v>1.5</v>
      </c>
      <c r="J22" s="42">
        <f>(0.6*H22)+(0.4*I22)</f>
        <v>3.3</v>
      </c>
      <c r="K22" s="41">
        <v>7.5</v>
      </c>
      <c r="L22" s="55">
        <v>8</v>
      </c>
      <c r="P22" s="55">
        <f t="shared" si="1"/>
        <v>0</v>
      </c>
      <c r="Q22" s="55">
        <f t="shared" si="2"/>
        <v>5.64</v>
      </c>
    </row>
    <row r="23" spans="1:17" ht="15">
      <c r="A23" s="38">
        <v>8522104</v>
      </c>
      <c r="B23" s="39" t="s">
        <v>0</v>
      </c>
      <c r="C23" s="39">
        <v>81003</v>
      </c>
      <c r="D23" s="40" t="s">
        <v>22</v>
      </c>
      <c r="E23" s="50" t="s">
        <v>104</v>
      </c>
      <c r="F23" s="46">
        <v>5.3</v>
      </c>
      <c r="G23" s="53">
        <v>6</v>
      </c>
      <c r="H23" s="48">
        <v>10</v>
      </c>
      <c r="I23" s="48">
        <f t="shared" si="0"/>
        <v>6</v>
      </c>
      <c r="J23" s="42">
        <f>(0.6*H23)+(0.4*I23)</f>
        <v>8.4</v>
      </c>
      <c r="K23" s="41">
        <v>6.5</v>
      </c>
      <c r="L23" s="55">
        <v>8</v>
      </c>
      <c r="N23" s="108">
        <v>1</v>
      </c>
      <c r="P23" s="55">
        <f t="shared" si="1"/>
        <v>2.5</v>
      </c>
      <c r="Q23" s="55">
        <f t="shared" si="2"/>
        <v>7.119999999999999</v>
      </c>
    </row>
    <row r="24" spans="1:17" ht="15">
      <c r="A24" s="38">
        <v>8521621</v>
      </c>
      <c r="B24" s="39" t="s">
        <v>0</v>
      </c>
      <c r="C24" s="39">
        <v>81003</v>
      </c>
      <c r="D24" s="40" t="s">
        <v>25</v>
      </c>
      <c r="E24" s="50" t="s">
        <v>106</v>
      </c>
      <c r="F24" s="46">
        <v>9.5</v>
      </c>
      <c r="G24" s="53"/>
      <c r="H24" s="48">
        <v>1.5</v>
      </c>
      <c r="I24" s="48">
        <f t="shared" si="0"/>
        <v>9.5</v>
      </c>
      <c r="J24" s="42">
        <f>(0.4*H24)+(0.6*I24)</f>
        <v>6.300000000000001</v>
      </c>
      <c r="K24" s="41">
        <v>9.5</v>
      </c>
      <c r="L24" s="55">
        <v>8</v>
      </c>
      <c r="P24" s="55">
        <f t="shared" si="1"/>
        <v>0</v>
      </c>
      <c r="Q24" s="55">
        <f t="shared" si="2"/>
        <v>7.140000000000001</v>
      </c>
    </row>
    <row r="25" spans="1:17" ht="15">
      <c r="A25" s="38">
        <v>850044</v>
      </c>
      <c r="B25" s="39" t="s">
        <v>2</v>
      </c>
      <c r="C25" s="39">
        <v>81003</v>
      </c>
      <c r="D25" s="40" t="s">
        <v>26</v>
      </c>
      <c r="E25" s="50" t="s">
        <v>107</v>
      </c>
      <c r="F25" s="46">
        <v>9</v>
      </c>
      <c r="G25" s="53">
        <v>9</v>
      </c>
      <c r="H25" s="48">
        <v>5</v>
      </c>
      <c r="I25" s="48">
        <f t="shared" si="0"/>
        <v>9</v>
      </c>
      <c r="J25" s="42">
        <f>(0.4*H25)+(0.6*I25)</f>
        <v>7.3999999999999995</v>
      </c>
      <c r="K25" s="41">
        <v>7.5</v>
      </c>
      <c r="L25" s="55">
        <v>8</v>
      </c>
      <c r="P25" s="55">
        <f t="shared" si="1"/>
        <v>0</v>
      </c>
      <c r="Q25" s="55">
        <f t="shared" si="2"/>
        <v>6.869999999999999</v>
      </c>
    </row>
    <row r="26" spans="1:17" ht="15">
      <c r="A26" s="38">
        <v>7976885</v>
      </c>
      <c r="B26" s="39" t="s">
        <v>2</v>
      </c>
      <c r="C26" s="39">
        <v>81003</v>
      </c>
      <c r="D26" s="40" t="s">
        <v>65</v>
      </c>
      <c r="E26" s="50" t="s">
        <v>108</v>
      </c>
      <c r="F26" s="46">
        <v>5</v>
      </c>
      <c r="G26" s="53">
        <v>6</v>
      </c>
      <c r="H26" s="48">
        <v>4</v>
      </c>
      <c r="I26" s="48">
        <f t="shared" si="0"/>
        <v>6</v>
      </c>
      <c r="J26" s="42">
        <f>(0.4*H26)+(0.6*I26)</f>
        <v>5.199999999999999</v>
      </c>
      <c r="K26" s="41">
        <v>10</v>
      </c>
      <c r="L26" s="55">
        <v>8</v>
      </c>
      <c r="M26" s="108">
        <v>1</v>
      </c>
      <c r="P26" s="55">
        <f t="shared" si="1"/>
        <v>2.5</v>
      </c>
      <c r="Q26" s="55">
        <f t="shared" si="2"/>
        <v>7.209999999999999</v>
      </c>
    </row>
    <row r="27" spans="1:17" ht="15">
      <c r="A27" s="38">
        <v>7562466</v>
      </c>
      <c r="B27" s="39" t="s">
        <v>5</v>
      </c>
      <c r="C27" s="39">
        <v>81003</v>
      </c>
      <c r="D27" s="40" t="s">
        <v>27</v>
      </c>
      <c r="E27" s="50" t="s">
        <v>109</v>
      </c>
      <c r="F27" s="46">
        <v>4</v>
      </c>
      <c r="G27" s="53"/>
      <c r="H27" s="48">
        <v>6</v>
      </c>
      <c r="I27" s="48">
        <f t="shared" si="0"/>
        <v>4</v>
      </c>
      <c r="J27" s="42">
        <f>(0.6*H27)+(0.4*I27)</f>
        <v>5.199999999999999</v>
      </c>
      <c r="K27" s="41">
        <v>9</v>
      </c>
      <c r="L27" s="55">
        <v>8</v>
      </c>
      <c r="M27" s="108">
        <v>1</v>
      </c>
      <c r="N27" s="108">
        <v>1</v>
      </c>
      <c r="P27" s="55">
        <f t="shared" si="1"/>
        <v>5</v>
      </c>
      <c r="Q27" s="55">
        <f t="shared" si="2"/>
        <v>7.16</v>
      </c>
    </row>
    <row r="28" spans="1:17" ht="15">
      <c r="A28" s="38">
        <v>8521677</v>
      </c>
      <c r="B28" s="39" t="s">
        <v>0</v>
      </c>
      <c r="C28" s="39">
        <v>81003</v>
      </c>
      <c r="D28" s="40" t="s">
        <v>28</v>
      </c>
      <c r="E28" s="50" t="s">
        <v>110</v>
      </c>
      <c r="F28" s="46">
        <v>6.8</v>
      </c>
      <c r="G28" s="53">
        <v>7.3</v>
      </c>
      <c r="H28" s="48">
        <v>9.5</v>
      </c>
      <c r="I28" s="48">
        <f t="shared" si="0"/>
        <v>7.3</v>
      </c>
      <c r="J28" s="42">
        <f>(0.6*H28)+(0.4*I28)</f>
        <v>8.620000000000001</v>
      </c>
      <c r="K28" s="41">
        <v>10</v>
      </c>
      <c r="L28" s="55">
        <v>8</v>
      </c>
      <c r="M28" s="108">
        <v>1</v>
      </c>
      <c r="N28" s="108">
        <v>1</v>
      </c>
      <c r="O28" s="108">
        <v>1</v>
      </c>
      <c r="P28" s="55">
        <f t="shared" si="1"/>
        <v>7.5</v>
      </c>
      <c r="Q28" s="55">
        <f t="shared" si="2"/>
        <v>8.736</v>
      </c>
    </row>
    <row r="29" spans="1:17" ht="15">
      <c r="A29" s="38">
        <v>8521868</v>
      </c>
      <c r="B29" s="39" t="s">
        <v>0</v>
      </c>
      <c r="C29" s="39">
        <v>81003</v>
      </c>
      <c r="D29" s="40" t="s">
        <v>29</v>
      </c>
      <c r="E29" s="50" t="s">
        <v>111</v>
      </c>
      <c r="F29" s="46">
        <v>3.8</v>
      </c>
      <c r="G29" s="53">
        <f>3.8+1-0.5</f>
        <v>4.3</v>
      </c>
      <c r="H29" s="48">
        <v>5.5</v>
      </c>
      <c r="I29" s="48">
        <f t="shared" si="0"/>
        <v>4.3</v>
      </c>
      <c r="J29" s="42">
        <f>(0.6*H29)+(0.4*I29)</f>
        <v>5.02</v>
      </c>
      <c r="K29" s="41">
        <v>9</v>
      </c>
      <c r="L29" s="55">
        <v>8</v>
      </c>
      <c r="P29" s="55">
        <f t="shared" si="1"/>
        <v>0</v>
      </c>
      <c r="Q29" s="55">
        <f t="shared" si="2"/>
        <v>6.606</v>
      </c>
    </row>
    <row r="30" spans="1:17" ht="15">
      <c r="A30" s="38">
        <v>9140114</v>
      </c>
      <c r="B30" s="39" t="s">
        <v>112</v>
      </c>
      <c r="C30" s="38"/>
      <c r="D30" s="40" t="s">
        <v>67</v>
      </c>
      <c r="E30" s="50" t="s">
        <v>113</v>
      </c>
      <c r="F30" s="46">
        <v>4.3</v>
      </c>
      <c r="G30" s="53">
        <v>6.1</v>
      </c>
      <c r="H30" s="48">
        <v>4</v>
      </c>
      <c r="I30" s="48">
        <f t="shared" si="0"/>
        <v>6.1</v>
      </c>
      <c r="J30" s="42">
        <f>(0.4*H30)+(0.6*I30)</f>
        <v>5.26</v>
      </c>
      <c r="K30" s="41">
        <v>10</v>
      </c>
      <c r="L30" s="55">
        <v>8</v>
      </c>
      <c r="P30" s="55">
        <f t="shared" si="1"/>
        <v>0</v>
      </c>
      <c r="Q30" s="55">
        <f t="shared" si="2"/>
        <v>6.978</v>
      </c>
    </row>
    <row r="31" spans="1:17" ht="15">
      <c r="A31" s="38">
        <v>6402486</v>
      </c>
      <c r="B31" s="39" t="s">
        <v>0</v>
      </c>
      <c r="C31" s="39">
        <v>81003</v>
      </c>
      <c r="D31" s="40" t="s">
        <v>30</v>
      </c>
      <c r="E31" s="50" t="s">
        <v>114</v>
      </c>
      <c r="F31" s="46">
        <v>3.5</v>
      </c>
      <c r="G31" s="53">
        <v>4.5</v>
      </c>
      <c r="H31" s="48">
        <v>5</v>
      </c>
      <c r="I31" s="48">
        <f t="shared" si="0"/>
        <v>4.5</v>
      </c>
      <c r="J31" s="42">
        <f aca="true" t="shared" si="4" ref="J31:J39">(0.6*H31)+(0.4*I31)</f>
        <v>4.8</v>
      </c>
      <c r="K31" s="41">
        <v>10</v>
      </c>
      <c r="L31" s="55">
        <v>8</v>
      </c>
      <c r="M31" s="108">
        <v>1</v>
      </c>
      <c r="N31" s="108">
        <v>1</v>
      </c>
      <c r="P31" s="55">
        <f t="shared" si="1"/>
        <v>5</v>
      </c>
      <c r="Q31" s="55">
        <f t="shared" si="2"/>
        <v>7.34</v>
      </c>
    </row>
    <row r="32" spans="1:17" ht="15">
      <c r="A32" s="38">
        <v>8521548</v>
      </c>
      <c r="B32" s="39" t="s">
        <v>0</v>
      </c>
      <c r="C32" s="39">
        <v>81003</v>
      </c>
      <c r="D32" s="40" t="s">
        <v>31</v>
      </c>
      <c r="E32" s="50" t="s">
        <v>115</v>
      </c>
      <c r="F32" s="46">
        <v>2.5</v>
      </c>
      <c r="G32" s="53"/>
      <c r="H32" s="48">
        <v>7.5</v>
      </c>
      <c r="I32" s="48">
        <f t="shared" si="0"/>
        <v>2.5</v>
      </c>
      <c r="J32" s="42">
        <f t="shared" si="4"/>
        <v>5.5</v>
      </c>
      <c r="K32" s="41">
        <v>7.5</v>
      </c>
      <c r="L32" s="55">
        <v>8</v>
      </c>
      <c r="M32" s="108">
        <v>1</v>
      </c>
      <c r="N32" s="108">
        <v>1</v>
      </c>
      <c r="O32" s="108">
        <v>1</v>
      </c>
      <c r="P32" s="55">
        <f t="shared" si="1"/>
        <v>7.5</v>
      </c>
      <c r="Q32" s="55">
        <f t="shared" si="2"/>
        <v>7.05</v>
      </c>
    </row>
    <row r="33" spans="1:17" ht="15">
      <c r="A33" s="38">
        <v>4589317</v>
      </c>
      <c r="B33" s="39" t="s">
        <v>0</v>
      </c>
      <c r="C33" s="39">
        <v>81003</v>
      </c>
      <c r="D33" s="40" t="s">
        <v>32</v>
      </c>
      <c r="E33" s="50" t="s">
        <v>116</v>
      </c>
      <c r="F33" s="46">
        <v>3</v>
      </c>
      <c r="G33" s="53">
        <f>3+1-0.3</f>
        <v>3.7</v>
      </c>
      <c r="H33" s="48">
        <v>6</v>
      </c>
      <c r="I33" s="48">
        <f t="shared" si="0"/>
        <v>3.7</v>
      </c>
      <c r="J33" s="42">
        <f t="shared" si="4"/>
        <v>5.08</v>
      </c>
      <c r="K33" s="41">
        <v>9</v>
      </c>
      <c r="L33" s="55">
        <v>8</v>
      </c>
      <c r="M33" s="108">
        <v>1</v>
      </c>
      <c r="N33" s="108">
        <v>1</v>
      </c>
      <c r="O33" s="108">
        <v>1</v>
      </c>
      <c r="P33" s="55">
        <f t="shared" si="1"/>
        <v>7.5</v>
      </c>
      <c r="Q33" s="55">
        <f t="shared" si="2"/>
        <v>7.3740000000000006</v>
      </c>
    </row>
    <row r="34" spans="1:17" ht="15">
      <c r="A34" s="38">
        <v>8624438</v>
      </c>
      <c r="B34" s="39" t="s">
        <v>0</v>
      </c>
      <c r="C34" s="39">
        <v>81003</v>
      </c>
      <c r="D34" s="40" t="s">
        <v>33</v>
      </c>
      <c r="E34" s="50" t="s">
        <v>117</v>
      </c>
      <c r="F34" s="46">
        <v>0.5</v>
      </c>
      <c r="G34" s="53"/>
      <c r="H34" s="48">
        <v>4.5</v>
      </c>
      <c r="I34" s="48">
        <f t="shared" si="0"/>
        <v>0.5</v>
      </c>
      <c r="J34" s="42">
        <f t="shared" si="4"/>
        <v>2.9</v>
      </c>
      <c r="K34" s="41">
        <v>9.5</v>
      </c>
      <c r="L34" s="55">
        <v>8</v>
      </c>
      <c r="P34" s="55">
        <f t="shared" si="1"/>
        <v>0</v>
      </c>
      <c r="Q34" s="55">
        <f t="shared" si="2"/>
        <v>6.12</v>
      </c>
    </row>
    <row r="35" spans="1:17" ht="15">
      <c r="A35" s="38">
        <v>8521698</v>
      </c>
      <c r="B35" s="39" t="s">
        <v>0</v>
      </c>
      <c r="C35" s="39">
        <v>81003</v>
      </c>
      <c r="D35" s="40" t="s">
        <v>34</v>
      </c>
      <c r="E35" s="50" t="s">
        <v>118</v>
      </c>
      <c r="F35" s="46">
        <v>4</v>
      </c>
      <c r="G35" s="53">
        <v>5.5</v>
      </c>
      <c r="H35" s="48">
        <v>9</v>
      </c>
      <c r="I35" s="48">
        <f t="shared" si="0"/>
        <v>5.5</v>
      </c>
      <c r="J35" s="42">
        <f t="shared" si="4"/>
        <v>7.6</v>
      </c>
      <c r="K35" s="41">
        <v>9.5</v>
      </c>
      <c r="L35" s="55">
        <v>8</v>
      </c>
      <c r="M35" s="108">
        <v>1</v>
      </c>
      <c r="N35" s="108">
        <v>1</v>
      </c>
      <c r="P35" s="55">
        <f t="shared" si="1"/>
        <v>5</v>
      </c>
      <c r="Q35" s="55">
        <f t="shared" si="2"/>
        <v>8.03</v>
      </c>
    </row>
    <row r="36" spans="1:17" ht="15">
      <c r="A36" s="38">
        <v>7652484</v>
      </c>
      <c r="B36" s="39" t="s">
        <v>5</v>
      </c>
      <c r="C36" s="39">
        <v>81003</v>
      </c>
      <c r="D36" s="40" t="s">
        <v>35</v>
      </c>
      <c r="E36" s="50" t="s">
        <v>119</v>
      </c>
      <c r="F36" s="46">
        <v>0.3</v>
      </c>
      <c r="G36" s="53"/>
      <c r="H36" s="48">
        <v>1.5</v>
      </c>
      <c r="I36" s="48">
        <f t="shared" si="0"/>
        <v>0.3</v>
      </c>
      <c r="J36" s="42">
        <f t="shared" si="4"/>
        <v>1.02</v>
      </c>
      <c r="K36" s="41">
        <v>8</v>
      </c>
      <c r="L36" s="55">
        <v>8</v>
      </c>
      <c r="O36" s="108">
        <v>1</v>
      </c>
      <c r="P36" s="55">
        <f t="shared" si="1"/>
        <v>2.5</v>
      </c>
      <c r="Q36" s="55">
        <f t="shared" si="2"/>
        <v>5.356</v>
      </c>
    </row>
    <row r="37" spans="1:17" ht="15">
      <c r="A37" s="38">
        <v>7987734</v>
      </c>
      <c r="B37" s="39" t="s">
        <v>0</v>
      </c>
      <c r="C37" s="39">
        <v>81003</v>
      </c>
      <c r="D37" s="40" t="s">
        <v>36</v>
      </c>
      <c r="E37" s="50" t="s">
        <v>120</v>
      </c>
      <c r="F37" s="46">
        <v>2</v>
      </c>
      <c r="G37" s="53"/>
      <c r="H37" s="48">
        <v>0</v>
      </c>
      <c r="I37" s="48">
        <f t="shared" si="0"/>
        <v>2</v>
      </c>
      <c r="J37" s="42">
        <f t="shared" si="4"/>
        <v>0.8</v>
      </c>
      <c r="K37" s="41">
        <v>9</v>
      </c>
      <c r="L37" s="55">
        <v>8</v>
      </c>
      <c r="M37" s="108">
        <v>1</v>
      </c>
      <c r="P37" s="55">
        <f t="shared" si="1"/>
        <v>2.5</v>
      </c>
      <c r="Q37" s="55">
        <f t="shared" si="2"/>
        <v>5.59</v>
      </c>
    </row>
    <row r="38" spans="1:17" ht="15">
      <c r="A38" s="38">
        <v>8624417</v>
      </c>
      <c r="B38" s="39" t="s">
        <v>0</v>
      </c>
      <c r="C38" s="39">
        <v>81003</v>
      </c>
      <c r="D38" s="40" t="s">
        <v>37</v>
      </c>
      <c r="E38" s="50" t="s">
        <v>121</v>
      </c>
      <c r="F38" s="46">
        <v>5.5</v>
      </c>
      <c r="G38" s="53">
        <v>6</v>
      </c>
      <c r="H38" s="48">
        <v>7</v>
      </c>
      <c r="I38" s="48">
        <f t="shared" si="0"/>
        <v>6</v>
      </c>
      <c r="J38" s="42">
        <f t="shared" si="4"/>
        <v>6.6000000000000005</v>
      </c>
      <c r="K38" s="41">
        <v>9.5</v>
      </c>
      <c r="L38" s="55">
        <v>8</v>
      </c>
      <c r="N38" s="108">
        <v>1</v>
      </c>
      <c r="O38" s="108">
        <v>1</v>
      </c>
      <c r="P38" s="55">
        <f t="shared" si="1"/>
        <v>5</v>
      </c>
      <c r="Q38" s="55">
        <f t="shared" si="2"/>
        <v>7.73</v>
      </c>
    </row>
    <row r="39" spans="1:17" ht="15">
      <c r="A39" s="38">
        <v>7694522</v>
      </c>
      <c r="B39" s="39" t="s">
        <v>5</v>
      </c>
      <c r="C39" s="39">
        <v>81003</v>
      </c>
      <c r="D39" s="40" t="s">
        <v>38</v>
      </c>
      <c r="E39" s="50" t="s">
        <v>122</v>
      </c>
      <c r="F39" s="46">
        <v>1</v>
      </c>
      <c r="G39" s="53">
        <v>2</v>
      </c>
      <c r="H39" s="48">
        <v>7</v>
      </c>
      <c r="I39" s="48">
        <f t="shared" si="0"/>
        <v>2</v>
      </c>
      <c r="J39" s="42">
        <f t="shared" si="4"/>
        <v>5</v>
      </c>
      <c r="K39" s="41">
        <v>9</v>
      </c>
      <c r="L39" s="55">
        <v>8</v>
      </c>
      <c r="P39" s="55">
        <f t="shared" si="1"/>
        <v>0</v>
      </c>
      <c r="Q39" s="55">
        <f t="shared" si="2"/>
        <v>6.6</v>
      </c>
    </row>
    <row r="40" spans="1:17" ht="15">
      <c r="A40" s="38">
        <v>8521681</v>
      </c>
      <c r="B40" s="39" t="s">
        <v>0</v>
      </c>
      <c r="C40" s="39">
        <v>81003</v>
      </c>
      <c r="D40" s="40" t="s">
        <v>39</v>
      </c>
      <c r="E40" s="50" t="s">
        <v>123</v>
      </c>
      <c r="F40" s="46">
        <v>3.6</v>
      </c>
      <c r="G40" s="53">
        <f>3.6+0.7</f>
        <v>4.3</v>
      </c>
      <c r="H40" s="48">
        <v>1</v>
      </c>
      <c r="I40" s="48">
        <f t="shared" si="0"/>
        <v>4.3</v>
      </c>
      <c r="J40" s="42">
        <f>(0.4*H40)+(0.6*I40)</f>
        <v>2.9799999999999995</v>
      </c>
      <c r="K40" s="41">
        <v>7.5</v>
      </c>
      <c r="L40" s="55">
        <v>8</v>
      </c>
      <c r="P40" s="55">
        <f t="shared" si="1"/>
        <v>0</v>
      </c>
      <c r="Q40" s="55">
        <f t="shared" si="2"/>
        <v>5.544</v>
      </c>
    </row>
    <row r="41" spans="1:17" ht="15">
      <c r="A41" s="38">
        <v>8496360</v>
      </c>
      <c r="B41" s="39" t="s">
        <v>0</v>
      </c>
      <c r="C41" s="39">
        <v>81003</v>
      </c>
      <c r="D41" s="40" t="s">
        <v>40</v>
      </c>
      <c r="E41" s="50" t="s">
        <v>124</v>
      </c>
      <c r="F41" s="46">
        <v>0.5</v>
      </c>
      <c r="G41" s="53"/>
      <c r="H41" s="48">
        <v>3</v>
      </c>
      <c r="I41" s="48">
        <f t="shared" si="0"/>
        <v>0.5</v>
      </c>
      <c r="J41" s="42">
        <f>(0.6*H41)+(0.4*I41)</f>
        <v>1.9999999999999998</v>
      </c>
      <c r="K41" s="41">
        <v>9</v>
      </c>
      <c r="L41" s="55">
        <v>8</v>
      </c>
      <c r="M41" s="108">
        <v>1</v>
      </c>
      <c r="P41" s="55">
        <f t="shared" si="1"/>
        <v>2.5</v>
      </c>
      <c r="Q41" s="55">
        <f t="shared" si="2"/>
        <v>5.949999999999999</v>
      </c>
    </row>
    <row r="42" spans="1:17" ht="15">
      <c r="A42" s="38">
        <v>6919919</v>
      </c>
      <c r="B42" s="39" t="s">
        <v>14</v>
      </c>
      <c r="C42" s="39">
        <v>81002</v>
      </c>
      <c r="D42" s="40" t="s">
        <v>41</v>
      </c>
      <c r="E42" s="50" t="s">
        <v>125</v>
      </c>
      <c r="F42" s="46">
        <v>8.5</v>
      </c>
      <c r="G42" s="53">
        <v>8</v>
      </c>
      <c r="H42" s="48">
        <v>6</v>
      </c>
      <c r="I42" s="48">
        <f t="shared" si="0"/>
        <v>8</v>
      </c>
      <c r="J42" s="42">
        <f>(0.4*H42)+(0.6*I42)</f>
        <v>7.2</v>
      </c>
      <c r="K42" s="41">
        <v>7.5</v>
      </c>
      <c r="L42" s="55">
        <v>8</v>
      </c>
      <c r="P42" s="55">
        <f t="shared" si="1"/>
        <v>0</v>
      </c>
      <c r="Q42" s="55">
        <f t="shared" si="2"/>
        <v>6.8100000000000005</v>
      </c>
    </row>
    <row r="43" spans="1:17" ht="15">
      <c r="A43" s="38">
        <v>3480162</v>
      </c>
      <c r="B43" s="39" t="s">
        <v>42</v>
      </c>
      <c r="C43" s="39">
        <v>81002</v>
      </c>
      <c r="D43" s="40" t="s">
        <v>43</v>
      </c>
      <c r="E43" s="50" t="s">
        <v>126</v>
      </c>
      <c r="F43" s="46">
        <v>6.2</v>
      </c>
      <c r="G43" s="53">
        <v>6.7</v>
      </c>
      <c r="H43" s="48">
        <v>5</v>
      </c>
      <c r="I43" s="48">
        <f t="shared" si="0"/>
        <v>6.7</v>
      </c>
      <c r="J43" s="42">
        <f>(0.4*H43)+(0.6*I43)</f>
        <v>6.02</v>
      </c>
      <c r="K43" s="41">
        <v>10</v>
      </c>
      <c r="L43" s="55">
        <v>8</v>
      </c>
      <c r="P43" s="55">
        <f t="shared" si="1"/>
        <v>0</v>
      </c>
      <c r="Q43" s="55">
        <f t="shared" si="2"/>
        <v>7.2059999999999995</v>
      </c>
    </row>
    <row r="44" spans="1:17" ht="15">
      <c r="A44" s="38">
        <v>8521805</v>
      </c>
      <c r="B44" s="39" t="s">
        <v>0</v>
      </c>
      <c r="C44" s="39">
        <v>81003</v>
      </c>
      <c r="D44" s="40" t="s">
        <v>44</v>
      </c>
      <c r="E44" s="50" t="s">
        <v>127</v>
      </c>
      <c r="F44" s="46">
        <v>1.5</v>
      </c>
      <c r="G44" s="53"/>
      <c r="H44" s="48">
        <v>6.5</v>
      </c>
      <c r="I44" s="48">
        <f t="shared" si="0"/>
        <v>1.5</v>
      </c>
      <c r="J44" s="42">
        <f>(0.6*H44)+(0.4*I44)</f>
        <v>4.5</v>
      </c>
      <c r="K44" s="41">
        <v>9.5</v>
      </c>
      <c r="L44" s="55">
        <v>8</v>
      </c>
      <c r="M44" s="108">
        <v>1</v>
      </c>
      <c r="P44" s="55">
        <f t="shared" si="1"/>
        <v>2.5</v>
      </c>
      <c r="Q44" s="55">
        <f t="shared" si="2"/>
        <v>6.85</v>
      </c>
    </row>
    <row r="45" spans="1:17" ht="15">
      <c r="A45" s="38">
        <v>7562998</v>
      </c>
      <c r="B45" s="39" t="s">
        <v>5</v>
      </c>
      <c r="C45" s="39">
        <v>81003</v>
      </c>
      <c r="D45" s="40" t="s">
        <v>45</v>
      </c>
      <c r="E45" s="50" t="s">
        <v>128</v>
      </c>
      <c r="F45" s="46">
        <v>1</v>
      </c>
      <c r="G45" s="53"/>
      <c r="H45" s="48">
        <v>2.5</v>
      </c>
      <c r="I45" s="48">
        <f t="shared" si="0"/>
        <v>1</v>
      </c>
      <c r="J45" s="42">
        <f>(0.6*H45)+(0.4*I45)</f>
        <v>1.9</v>
      </c>
      <c r="K45" s="41">
        <v>8</v>
      </c>
      <c r="L45" s="55">
        <v>8</v>
      </c>
      <c r="P45" s="55">
        <f t="shared" si="1"/>
        <v>0</v>
      </c>
      <c r="Q45" s="55">
        <f t="shared" si="2"/>
        <v>5.369999999999999</v>
      </c>
    </row>
    <row r="46" spans="1:17" ht="15">
      <c r="A46" s="38">
        <v>8521955</v>
      </c>
      <c r="B46" s="39" t="s">
        <v>0</v>
      </c>
      <c r="C46" s="39">
        <v>81003</v>
      </c>
      <c r="D46" s="40" t="s">
        <v>46</v>
      </c>
      <c r="E46" s="50" t="s">
        <v>129</v>
      </c>
      <c r="F46" s="46">
        <v>3</v>
      </c>
      <c r="G46" s="53"/>
      <c r="H46" s="48">
        <v>8.5</v>
      </c>
      <c r="I46" s="48">
        <f t="shared" si="0"/>
        <v>3</v>
      </c>
      <c r="J46" s="42">
        <f>(0.6*H46)+(0.4*I46)</f>
        <v>6.3</v>
      </c>
      <c r="K46" s="41">
        <v>8.5</v>
      </c>
      <c r="L46" s="55">
        <v>8</v>
      </c>
      <c r="N46" s="108">
        <v>1</v>
      </c>
      <c r="O46" s="108">
        <v>1</v>
      </c>
      <c r="P46" s="55">
        <f t="shared" si="1"/>
        <v>5</v>
      </c>
      <c r="Q46" s="55">
        <f t="shared" si="2"/>
        <v>7.34</v>
      </c>
    </row>
    <row r="47" spans="1:17" ht="15">
      <c r="A47" s="38">
        <v>7562470</v>
      </c>
      <c r="B47" s="39" t="s">
        <v>5</v>
      </c>
      <c r="C47" s="39">
        <v>81003</v>
      </c>
      <c r="D47" s="40" t="s">
        <v>47</v>
      </c>
      <c r="E47" s="50" t="s">
        <v>130</v>
      </c>
      <c r="F47" s="46">
        <v>7</v>
      </c>
      <c r="G47" s="53"/>
      <c r="H47" s="48">
        <v>5</v>
      </c>
      <c r="I47" s="48">
        <f t="shared" si="0"/>
        <v>7</v>
      </c>
      <c r="J47" s="42">
        <f>(0.4*H47)+(0.6*I47)</f>
        <v>6.2</v>
      </c>
      <c r="K47" s="41">
        <v>9</v>
      </c>
      <c r="L47" s="55">
        <v>8</v>
      </c>
      <c r="P47" s="55">
        <f t="shared" si="1"/>
        <v>0</v>
      </c>
      <c r="Q47" s="55">
        <f t="shared" si="2"/>
        <v>6.959999999999999</v>
      </c>
    </row>
    <row r="48" spans="1:17" ht="15">
      <c r="A48" s="38">
        <v>8082960</v>
      </c>
      <c r="B48" s="39" t="s">
        <v>2</v>
      </c>
      <c r="C48" s="39">
        <v>81003</v>
      </c>
      <c r="D48" s="40" t="s">
        <v>48</v>
      </c>
      <c r="E48" s="50" t="s">
        <v>131</v>
      </c>
      <c r="F48" s="46">
        <v>1</v>
      </c>
      <c r="G48" s="53"/>
      <c r="H48" s="48">
        <v>4</v>
      </c>
      <c r="I48" s="48">
        <f t="shared" si="0"/>
        <v>1</v>
      </c>
      <c r="J48" s="42">
        <f>(0.6*H48)+(0.4*I48)</f>
        <v>2.8</v>
      </c>
      <c r="K48" s="41">
        <v>8.5</v>
      </c>
      <c r="L48" s="55">
        <v>8</v>
      </c>
      <c r="P48" s="55">
        <f t="shared" si="1"/>
        <v>0</v>
      </c>
      <c r="Q48" s="55">
        <f t="shared" si="2"/>
        <v>5.789999999999999</v>
      </c>
    </row>
    <row r="49" spans="1:17" ht="15">
      <c r="A49" s="38">
        <v>6508786</v>
      </c>
      <c r="B49" s="39" t="s">
        <v>16</v>
      </c>
      <c r="C49" s="39">
        <v>81003</v>
      </c>
      <c r="D49" s="40" t="s">
        <v>49</v>
      </c>
      <c r="E49" s="50" t="s">
        <v>132</v>
      </c>
      <c r="F49" s="46">
        <v>1</v>
      </c>
      <c r="G49" s="53">
        <v>2.5</v>
      </c>
      <c r="H49" s="48">
        <v>1</v>
      </c>
      <c r="I49" s="48">
        <f t="shared" si="0"/>
        <v>2.5</v>
      </c>
      <c r="J49" s="42">
        <f>(0.4*H49)+(0.6*I49)</f>
        <v>1.9</v>
      </c>
      <c r="K49" s="41">
        <v>9.5</v>
      </c>
      <c r="L49" s="55">
        <v>8</v>
      </c>
      <c r="P49" s="55">
        <f t="shared" si="1"/>
        <v>0</v>
      </c>
      <c r="Q49" s="55">
        <f t="shared" si="2"/>
        <v>5.82</v>
      </c>
    </row>
    <row r="50" spans="1:17" ht="15">
      <c r="A50" s="38">
        <v>8521980</v>
      </c>
      <c r="B50" s="39" t="s">
        <v>0</v>
      </c>
      <c r="C50" s="39">
        <v>81003</v>
      </c>
      <c r="D50" s="40" t="s">
        <v>50</v>
      </c>
      <c r="E50" s="50" t="s">
        <v>133</v>
      </c>
      <c r="F50" s="46">
        <v>5</v>
      </c>
      <c r="G50" s="53">
        <v>7</v>
      </c>
      <c r="H50" s="48">
        <v>6</v>
      </c>
      <c r="I50" s="48">
        <f t="shared" si="0"/>
        <v>7</v>
      </c>
      <c r="J50" s="42">
        <f>(0.4*H50)+(0.6*I50)</f>
        <v>6.6000000000000005</v>
      </c>
      <c r="K50" s="41">
        <v>9</v>
      </c>
      <c r="L50" s="55">
        <v>8</v>
      </c>
      <c r="P50" s="55">
        <f t="shared" si="1"/>
        <v>0</v>
      </c>
      <c r="Q50" s="55">
        <f t="shared" si="2"/>
        <v>7.08</v>
      </c>
    </row>
    <row r="51" spans="1:17" ht="15">
      <c r="A51" s="38">
        <v>7977591</v>
      </c>
      <c r="B51" s="39" t="s">
        <v>2</v>
      </c>
      <c r="C51" s="39">
        <v>81003</v>
      </c>
      <c r="D51" s="40" t="s">
        <v>51</v>
      </c>
      <c r="E51" s="50" t="s">
        <v>134</v>
      </c>
      <c r="F51" s="46">
        <v>3.5</v>
      </c>
      <c r="G51" s="53"/>
      <c r="H51" s="48">
        <v>5.5</v>
      </c>
      <c r="I51" s="48">
        <f t="shared" si="0"/>
        <v>3.5</v>
      </c>
      <c r="J51" s="42">
        <f>(0.6*H51)+(0.4*I51)</f>
        <v>4.7</v>
      </c>
      <c r="K51" s="41">
        <v>10</v>
      </c>
      <c r="L51" s="55">
        <v>8</v>
      </c>
      <c r="N51" s="108">
        <v>1</v>
      </c>
      <c r="P51" s="55">
        <f t="shared" si="1"/>
        <v>2.5</v>
      </c>
      <c r="Q51" s="55">
        <f t="shared" si="2"/>
        <v>7.0600000000000005</v>
      </c>
    </row>
    <row r="52" spans="1:17" ht="15">
      <c r="A52" s="38">
        <v>8642071</v>
      </c>
      <c r="B52" s="39" t="s">
        <v>0</v>
      </c>
      <c r="C52" s="39">
        <v>81003</v>
      </c>
      <c r="D52" s="40" t="s">
        <v>52</v>
      </c>
      <c r="E52" s="50" t="s">
        <v>135</v>
      </c>
      <c r="F52" s="46">
        <v>1.5</v>
      </c>
      <c r="G52" s="53">
        <v>1</v>
      </c>
      <c r="H52" s="48">
        <v>2.5</v>
      </c>
      <c r="I52" s="48">
        <f t="shared" si="0"/>
        <v>1</v>
      </c>
      <c r="J52" s="42">
        <f>(0.6*H52)+(0.4*I52)</f>
        <v>1.9</v>
      </c>
      <c r="K52" s="41">
        <v>9</v>
      </c>
      <c r="L52" s="55">
        <v>8</v>
      </c>
      <c r="M52" s="108">
        <v>1</v>
      </c>
      <c r="P52" s="55">
        <f t="shared" si="1"/>
        <v>2.5</v>
      </c>
      <c r="Q52" s="55">
        <f t="shared" si="2"/>
        <v>5.92</v>
      </c>
    </row>
    <row r="53" spans="1:17" ht="15">
      <c r="A53" s="38">
        <v>8521722</v>
      </c>
      <c r="B53" s="39" t="s">
        <v>0</v>
      </c>
      <c r="C53" s="39">
        <v>81003</v>
      </c>
      <c r="D53" s="40" t="s">
        <v>53</v>
      </c>
      <c r="E53" s="50" t="s">
        <v>136</v>
      </c>
      <c r="F53" s="46">
        <v>2.5</v>
      </c>
      <c r="G53" s="53">
        <v>5</v>
      </c>
      <c r="H53" s="48">
        <v>5</v>
      </c>
      <c r="I53" s="48">
        <f t="shared" si="0"/>
        <v>5</v>
      </c>
      <c r="J53" s="42">
        <f>(0.6*H53)+(0.4*I53)</f>
        <v>5</v>
      </c>
      <c r="K53" s="41">
        <v>9</v>
      </c>
      <c r="L53" s="55">
        <v>8</v>
      </c>
      <c r="P53" s="55">
        <f t="shared" si="1"/>
        <v>0</v>
      </c>
      <c r="Q53" s="55">
        <f t="shared" si="2"/>
        <v>6.6</v>
      </c>
    </row>
    <row r="54" spans="1:17" ht="15">
      <c r="A54" s="38">
        <v>6443902</v>
      </c>
      <c r="B54" s="39" t="s">
        <v>0</v>
      </c>
      <c r="C54" s="39">
        <v>81003</v>
      </c>
      <c r="D54" s="40" t="s">
        <v>55</v>
      </c>
      <c r="E54" s="50" t="s">
        <v>138</v>
      </c>
      <c r="F54" s="46">
        <v>3.5</v>
      </c>
      <c r="G54" s="53">
        <v>6.5</v>
      </c>
      <c r="H54" s="48">
        <v>7</v>
      </c>
      <c r="I54" s="48">
        <f t="shared" si="0"/>
        <v>6.5</v>
      </c>
      <c r="J54" s="42">
        <f>(0.6*H54)+(0.4*I54)</f>
        <v>6.800000000000001</v>
      </c>
      <c r="K54" s="41">
        <v>10</v>
      </c>
      <c r="L54" s="55">
        <v>8</v>
      </c>
      <c r="N54" s="108">
        <v>1</v>
      </c>
      <c r="O54" s="108">
        <v>1</v>
      </c>
      <c r="P54" s="55">
        <f t="shared" si="1"/>
        <v>5</v>
      </c>
      <c r="Q54" s="55">
        <f t="shared" si="2"/>
        <v>7.9399999999999995</v>
      </c>
    </row>
    <row r="55" spans="1:17" ht="15">
      <c r="A55" s="38">
        <v>8521851</v>
      </c>
      <c r="B55" s="39" t="s">
        <v>0</v>
      </c>
      <c r="C55" s="39">
        <v>81003</v>
      </c>
      <c r="D55" s="40" t="s">
        <v>56</v>
      </c>
      <c r="E55" s="50" t="s">
        <v>139</v>
      </c>
      <c r="F55" s="46">
        <v>4</v>
      </c>
      <c r="G55" s="53">
        <v>5.5</v>
      </c>
      <c r="H55" s="48">
        <v>1.5</v>
      </c>
      <c r="I55" s="48">
        <f t="shared" si="0"/>
        <v>5.5</v>
      </c>
      <c r="J55" s="42">
        <f>(0.4*H55)+(0.6*I55)</f>
        <v>3.9</v>
      </c>
      <c r="K55" s="41">
        <v>9</v>
      </c>
      <c r="L55" s="55">
        <v>8</v>
      </c>
      <c r="M55" s="108">
        <v>1</v>
      </c>
      <c r="P55" s="55">
        <f t="shared" si="1"/>
        <v>2.5</v>
      </c>
      <c r="Q55" s="55">
        <f t="shared" si="2"/>
        <v>6.52</v>
      </c>
    </row>
    <row r="56" spans="1:17" ht="15">
      <c r="A56" s="38">
        <v>7142784</v>
      </c>
      <c r="B56" s="39" t="s">
        <v>16</v>
      </c>
      <c r="C56" s="39">
        <v>81002</v>
      </c>
      <c r="D56" s="40" t="s">
        <v>57</v>
      </c>
      <c r="E56" s="50" t="s">
        <v>140</v>
      </c>
      <c r="F56" s="46">
        <v>3</v>
      </c>
      <c r="G56" s="53"/>
      <c r="H56" s="48">
        <v>1</v>
      </c>
      <c r="I56" s="48">
        <f t="shared" si="0"/>
        <v>3</v>
      </c>
      <c r="J56" s="42">
        <f>(0.4*H56)+(0.6*I56)</f>
        <v>2.1999999999999997</v>
      </c>
      <c r="K56" s="41">
        <v>8.5</v>
      </c>
      <c r="L56" s="55">
        <v>8</v>
      </c>
      <c r="P56" s="55">
        <f t="shared" si="1"/>
        <v>0</v>
      </c>
      <c r="Q56" s="55">
        <f t="shared" si="2"/>
        <v>5.609999999999999</v>
      </c>
    </row>
    <row r="57" spans="1:17" ht="15">
      <c r="A57" s="38">
        <v>8624380</v>
      </c>
      <c r="B57" s="39" t="s">
        <v>0</v>
      </c>
      <c r="C57" s="39">
        <v>81003</v>
      </c>
      <c r="D57" s="40" t="s">
        <v>58</v>
      </c>
      <c r="E57" s="50" t="s">
        <v>141</v>
      </c>
      <c r="F57" s="46">
        <v>6</v>
      </c>
      <c r="G57" s="53"/>
      <c r="H57" s="48">
        <v>6.5</v>
      </c>
      <c r="I57" s="48">
        <f t="shared" si="0"/>
        <v>6</v>
      </c>
      <c r="J57" s="42">
        <f>(0.6*H57)+(0.4*I57)</f>
        <v>6.300000000000001</v>
      </c>
      <c r="K57" s="41">
        <v>7</v>
      </c>
      <c r="L57" s="55">
        <v>8</v>
      </c>
      <c r="M57" s="108">
        <v>1</v>
      </c>
      <c r="N57" s="108">
        <v>1</v>
      </c>
      <c r="P57" s="55">
        <f t="shared" si="1"/>
        <v>5</v>
      </c>
      <c r="Q57" s="55">
        <f t="shared" si="2"/>
        <v>6.890000000000001</v>
      </c>
    </row>
    <row r="58" spans="1:17" ht="15">
      <c r="A58" s="38">
        <v>7694515</v>
      </c>
      <c r="B58" s="39" t="s">
        <v>5</v>
      </c>
      <c r="C58" s="39">
        <v>81003</v>
      </c>
      <c r="D58" s="40" t="s">
        <v>59</v>
      </c>
      <c r="E58" s="50" t="s">
        <v>142</v>
      </c>
      <c r="F58" s="47"/>
      <c r="G58" s="54"/>
      <c r="H58" s="51"/>
      <c r="I58" s="48">
        <f t="shared" si="0"/>
        <v>0</v>
      </c>
      <c r="J58" s="44">
        <v>4</v>
      </c>
      <c r="K58" s="41">
        <v>7.5</v>
      </c>
      <c r="L58" s="55">
        <v>8</v>
      </c>
      <c r="N58" s="108">
        <v>1</v>
      </c>
      <c r="P58" s="55">
        <f t="shared" si="1"/>
        <v>2.5</v>
      </c>
      <c r="Q58" s="55">
        <f t="shared" si="2"/>
        <v>6.1</v>
      </c>
    </row>
    <row r="59" spans="1:17" ht="15">
      <c r="A59" s="38">
        <v>7977375</v>
      </c>
      <c r="B59" s="39" t="s">
        <v>2</v>
      </c>
      <c r="C59" s="39">
        <v>81003</v>
      </c>
      <c r="D59" s="40" t="s">
        <v>60</v>
      </c>
      <c r="E59" s="50" t="s">
        <v>143</v>
      </c>
      <c r="F59" s="46">
        <v>1.6</v>
      </c>
      <c r="G59" s="53">
        <v>2.8</v>
      </c>
      <c r="H59" s="48">
        <v>3</v>
      </c>
      <c r="I59" s="48">
        <f t="shared" si="0"/>
        <v>2.8</v>
      </c>
      <c r="J59" s="42">
        <f>(0.6*H59)+(0.4*I59)</f>
        <v>2.92</v>
      </c>
      <c r="K59" s="41">
        <v>3</v>
      </c>
      <c r="L59" s="55">
        <v>8</v>
      </c>
      <c r="P59" s="138">
        <f t="shared" si="1"/>
        <v>0</v>
      </c>
      <c r="Q59" s="138">
        <f t="shared" si="2"/>
        <v>4.176</v>
      </c>
    </row>
    <row r="60" spans="1:17" ht="15">
      <c r="A60" s="38">
        <v>7976993</v>
      </c>
      <c r="B60" s="39" t="s">
        <v>2</v>
      </c>
      <c r="C60" s="39">
        <v>81003</v>
      </c>
      <c r="D60" s="40" t="s">
        <v>66</v>
      </c>
      <c r="E60" s="50" t="s">
        <v>144</v>
      </c>
      <c r="F60" s="46">
        <v>3</v>
      </c>
      <c r="G60" s="53">
        <v>4</v>
      </c>
      <c r="H60" s="48">
        <v>6.5</v>
      </c>
      <c r="I60" s="48">
        <f t="shared" si="0"/>
        <v>4</v>
      </c>
      <c r="J60" s="42">
        <f>(0.6*H60)+(0.4*I60)</f>
        <v>5.5</v>
      </c>
      <c r="K60" s="41">
        <v>9.5</v>
      </c>
      <c r="L60" s="55">
        <v>8</v>
      </c>
      <c r="M60" s="108">
        <v>1</v>
      </c>
      <c r="P60" s="55">
        <f t="shared" si="1"/>
        <v>2.5</v>
      </c>
      <c r="Q60" s="55">
        <f t="shared" si="2"/>
        <v>7.15</v>
      </c>
    </row>
    <row r="61" spans="1:17" ht="15">
      <c r="A61" s="38">
        <v>6782612</v>
      </c>
      <c r="B61" s="39" t="s">
        <v>14</v>
      </c>
      <c r="C61" s="39">
        <v>81002</v>
      </c>
      <c r="D61" s="40" t="s">
        <v>61</v>
      </c>
      <c r="E61" s="50" t="s">
        <v>145</v>
      </c>
      <c r="F61" s="46">
        <v>6.5</v>
      </c>
      <c r="G61" s="53"/>
      <c r="H61" s="48">
        <v>7</v>
      </c>
      <c r="I61" s="48">
        <f t="shared" si="0"/>
        <v>6.5</v>
      </c>
      <c r="J61" s="42">
        <f>(0.6*H61)+(0.4*I61)</f>
        <v>6.800000000000001</v>
      </c>
      <c r="K61" s="41">
        <v>9</v>
      </c>
      <c r="L61" s="55">
        <v>8</v>
      </c>
      <c r="N61" s="108">
        <v>1</v>
      </c>
      <c r="P61" s="55">
        <f t="shared" si="1"/>
        <v>2.5</v>
      </c>
      <c r="Q61" s="55">
        <f t="shared" si="2"/>
        <v>7.390000000000001</v>
      </c>
    </row>
    <row r="66" ht="15"/>
    <row r="67" ht="15"/>
    <row r="68" ht="15"/>
  </sheetData>
  <sheetProtection/>
  <printOptions/>
  <pageMargins left="0.31496062992125984" right="0.11811023622047245" top="0.3937007874015748" bottom="0.3937007874015748" header="0.31496062992125984" footer="0.31496062992125984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9" sqref="K9"/>
    </sheetView>
  </sheetViews>
  <sheetFormatPr defaultColWidth="9.140625" defaultRowHeight="12.75"/>
  <cols>
    <col min="1" max="1" width="11.57421875" style="37" customWidth="1"/>
    <col min="2" max="2" width="9.421875" style="37" bestFit="1" customWidth="1"/>
    <col min="3" max="3" width="8.421875" style="37" bestFit="1" customWidth="1"/>
    <col min="4" max="4" width="43.28125" style="37" customWidth="1"/>
    <col min="5" max="5" width="26.8515625" style="14" hidden="1" customWidth="1"/>
    <col min="6" max="6" width="5.7109375" style="45" hidden="1" customWidth="1"/>
    <col min="7" max="7" width="6.140625" style="52" hidden="1" customWidth="1"/>
    <col min="8" max="8" width="6.7109375" style="48" customWidth="1"/>
    <col min="9" max="9" width="10.7109375" style="48" customWidth="1"/>
    <col min="10" max="10" width="11.00390625" style="37" customWidth="1"/>
    <col min="11" max="11" width="9.00390625" style="37" customWidth="1"/>
    <col min="12" max="12" width="7.421875" style="37" customWidth="1"/>
    <col min="13" max="15" width="9.140625" style="108" customWidth="1"/>
    <col min="16" max="17" width="9.140625" style="55" customWidth="1"/>
    <col min="18" max="16384" width="9.140625" style="37" customWidth="1"/>
  </cols>
  <sheetData>
    <row r="1" spans="10:16" ht="15">
      <c r="J1" s="43">
        <v>0.3</v>
      </c>
      <c r="K1" s="43">
        <v>0.3</v>
      </c>
      <c r="L1" s="43">
        <v>0.35</v>
      </c>
      <c r="P1" s="56">
        <v>0.05</v>
      </c>
    </row>
    <row r="2" spans="1:17" s="15" customFormat="1" ht="24">
      <c r="A2" s="117" t="s">
        <v>154</v>
      </c>
      <c r="B2" s="118" t="s">
        <v>155</v>
      </c>
      <c r="C2" s="118" t="s">
        <v>149</v>
      </c>
      <c r="D2" s="118" t="s">
        <v>150</v>
      </c>
      <c r="E2" s="14" t="s">
        <v>151</v>
      </c>
      <c r="F2" s="119" t="s">
        <v>156</v>
      </c>
      <c r="G2" s="120" t="s">
        <v>158</v>
      </c>
      <c r="H2" s="49" t="s">
        <v>157</v>
      </c>
      <c r="I2" s="48" t="s">
        <v>161</v>
      </c>
      <c r="J2" s="15" t="s">
        <v>299</v>
      </c>
      <c r="K2" s="15" t="s">
        <v>162</v>
      </c>
      <c r="L2" s="15" t="s">
        <v>163</v>
      </c>
      <c r="M2" s="121" t="s">
        <v>239</v>
      </c>
      <c r="N2" s="121" t="s">
        <v>297</v>
      </c>
      <c r="O2" s="121" t="s">
        <v>298</v>
      </c>
      <c r="P2" s="122" t="s">
        <v>164</v>
      </c>
      <c r="Q2" s="122" t="s">
        <v>165</v>
      </c>
    </row>
    <row r="3" spans="1:17" ht="15">
      <c r="A3" s="38">
        <v>8493666</v>
      </c>
      <c r="B3" s="39" t="s">
        <v>0</v>
      </c>
      <c r="C3" s="39">
        <v>81003</v>
      </c>
      <c r="D3" s="40" t="s">
        <v>1</v>
      </c>
      <c r="E3" s="50" t="s">
        <v>82</v>
      </c>
      <c r="F3" s="46">
        <v>0.5</v>
      </c>
      <c r="G3" s="53"/>
      <c r="H3" s="48">
        <v>2.5</v>
      </c>
      <c r="I3" s="48">
        <f>IF(G3=0,F3,G3)</f>
        <v>0.5</v>
      </c>
      <c r="J3" s="42">
        <f>(0.6*H3)+(0.4*I3)</f>
        <v>1.7</v>
      </c>
      <c r="K3" s="41">
        <v>5.5</v>
      </c>
      <c r="L3" s="55">
        <v>8</v>
      </c>
      <c r="N3" s="108">
        <v>1</v>
      </c>
      <c r="P3" s="55">
        <f>SUM(M3:O3)*10/3</f>
        <v>3.3333333333333335</v>
      </c>
      <c r="Q3" s="55">
        <f>($J$1*J3)+($K$1*K3)+($L$1*L3)+($P$1*P3)</f>
        <v>5.126666666666667</v>
      </c>
    </row>
    <row r="4" spans="1:17" ht="15">
      <c r="A4" s="38">
        <v>7976947</v>
      </c>
      <c r="B4" s="39" t="s">
        <v>2</v>
      </c>
      <c r="C4" s="39">
        <v>81003</v>
      </c>
      <c r="D4" s="40" t="s">
        <v>3</v>
      </c>
      <c r="E4" s="50" t="s">
        <v>83</v>
      </c>
      <c r="F4" s="46">
        <v>3.5</v>
      </c>
      <c r="G4" s="53">
        <f>3.5+1-0.5</f>
        <v>4</v>
      </c>
      <c r="H4" s="48">
        <v>3</v>
      </c>
      <c r="I4" s="48">
        <f aca="true" t="shared" si="0" ref="I4:I61">IF(G4=0,F4,G4)</f>
        <v>4</v>
      </c>
      <c r="J4" s="42">
        <f>(0.4*H4)+(0.6*I4)</f>
        <v>3.6</v>
      </c>
      <c r="K4" s="41">
        <v>8.5</v>
      </c>
      <c r="L4" s="55">
        <v>8</v>
      </c>
      <c r="P4" s="55">
        <f aca="true" t="shared" si="1" ref="P4:P61">SUM(M4:O4)*10/3</f>
        <v>0</v>
      </c>
      <c r="Q4" s="55">
        <f aca="true" t="shared" si="2" ref="Q4:Q61">($J$1*J4)+($K$1*K4)+($L$1*L4)+($P$1*P4)</f>
        <v>6.43</v>
      </c>
    </row>
    <row r="5" spans="1:17" ht="15">
      <c r="A5" s="38">
        <v>8522171</v>
      </c>
      <c r="B5" s="39" t="s">
        <v>0</v>
      </c>
      <c r="C5" s="39">
        <v>81003</v>
      </c>
      <c r="D5" s="40" t="s">
        <v>4</v>
      </c>
      <c r="E5" s="50" t="s">
        <v>84</v>
      </c>
      <c r="F5" s="46">
        <v>1</v>
      </c>
      <c r="G5" s="53"/>
      <c r="H5" s="48">
        <v>6.5</v>
      </c>
      <c r="I5" s="48">
        <f t="shared" si="0"/>
        <v>1</v>
      </c>
      <c r="J5" s="42">
        <f>(0.6*H5)+(0.4*I5)</f>
        <v>4.3</v>
      </c>
      <c r="K5" s="41">
        <v>10</v>
      </c>
      <c r="L5" s="55">
        <v>8</v>
      </c>
      <c r="N5" s="108">
        <v>1</v>
      </c>
      <c r="P5" s="55">
        <f t="shared" si="1"/>
        <v>3.3333333333333335</v>
      </c>
      <c r="Q5" s="55">
        <f t="shared" si="2"/>
        <v>7.256666666666667</v>
      </c>
    </row>
    <row r="6" spans="1:17" ht="15">
      <c r="A6" s="38">
        <v>7562491</v>
      </c>
      <c r="B6" s="39" t="s">
        <v>5</v>
      </c>
      <c r="C6" s="39">
        <v>81003</v>
      </c>
      <c r="D6" s="40" t="s">
        <v>62</v>
      </c>
      <c r="E6" s="50" t="s">
        <v>85</v>
      </c>
      <c r="F6" s="46">
        <v>2</v>
      </c>
      <c r="G6" s="53"/>
      <c r="H6" s="48">
        <v>4.5</v>
      </c>
      <c r="I6" s="48">
        <f t="shared" si="0"/>
        <v>2</v>
      </c>
      <c r="J6" s="42">
        <f>(0.6*H6)+(0.4*I6)</f>
        <v>3.5</v>
      </c>
      <c r="K6" s="41">
        <v>7.5</v>
      </c>
      <c r="L6" s="55">
        <v>8</v>
      </c>
      <c r="N6" s="108">
        <v>1</v>
      </c>
      <c r="P6" s="55">
        <f t="shared" si="1"/>
        <v>3.3333333333333335</v>
      </c>
      <c r="Q6" s="55">
        <f t="shared" si="2"/>
        <v>6.266666666666667</v>
      </c>
    </row>
    <row r="7" spans="1:17" ht="15">
      <c r="A7" s="38">
        <v>7100623</v>
      </c>
      <c r="B7" s="39" t="s">
        <v>5</v>
      </c>
      <c r="C7" s="39">
        <v>81003</v>
      </c>
      <c r="D7" s="40" t="s">
        <v>6</v>
      </c>
      <c r="E7" s="50" t="s">
        <v>86</v>
      </c>
      <c r="F7" s="46">
        <v>2.8</v>
      </c>
      <c r="G7" s="53">
        <v>3.8</v>
      </c>
      <c r="H7" s="48">
        <v>5.5</v>
      </c>
      <c r="I7" s="48">
        <f t="shared" si="0"/>
        <v>3.8</v>
      </c>
      <c r="J7" s="42">
        <f>(0.6*H7)+(0.4*I7)</f>
        <v>4.82</v>
      </c>
      <c r="K7" s="41">
        <v>8</v>
      </c>
      <c r="L7" s="55">
        <v>8</v>
      </c>
      <c r="P7" s="55">
        <f t="shared" si="1"/>
        <v>0</v>
      </c>
      <c r="Q7" s="55">
        <f t="shared" si="2"/>
        <v>6.646</v>
      </c>
    </row>
    <row r="8" spans="1:17" ht="15">
      <c r="A8" s="38">
        <v>7563130</v>
      </c>
      <c r="B8" s="39" t="s">
        <v>5</v>
      </c>
      <c r="C8" s="39">
        <v>81003</v>
      </c>
      <c r="D8" s="40" t="s">
        <v>7</v>
      </c>
      <c r="E8" s="50" t="s">
        <v>87</v>
      </c>
      <c r="F8" s="46">
        <v>8</v>
      </c>
      <c r="G8" s="53"/>
      <c r="H8" s="48">
        <v>7.5</v>
      </c>
      <c r="I8" s="48">
        <f t="shared" si="0"/>
        <v>8</v>
      </c>
      <c r="J8" s="42">
        <f>(0.4*H8)+(0.6*I8)</f>
        <v>7.8</v>
      </c>
      <c r="K8" s="41">
        <v>7</v>
      </c>
      <c r="L8" s="55">
        <v>8</v>
      </c>
      <c r="M8" s="108">
        <v>1</v>
      </c>
      <c r="N8" s="108">
        <v>1</v>
      </c>
      <c r="P8" s="55">
        <f t="shared" si="1"/>
        <v>6.666666666666667</v>
      </c>
      <c r="Q8" s="55">
        <f t="shared" si="2"/>
        <v>7.573333333333332</v>
      </c>
    </row>
    <row r="9" spans="1:17" ht="15">
      <c r="A9" s="38">
        <v>8624400</v>
      </c>
      <c r="B9" s="39" t="s">
        <v>0</v>
      </c>
      <c r="C9" s="39">
        <v>81003</v>
      </c>
      <c r="D9" s="40" t="s">
        <v>8</v>
      </c>
      <c r="E9" s="50" t="s">
        <v>88</v>
      </c>
      <c r="F9" s="46">
        <v>1.5</v>
      </c>
      <c r="G9" s="53">
        <v>2</v>
      </c>
      <c r="H9" s="48">
        <v>5</v>
      </c>
      <c r="I9" s="48">
        <f t="shared" si="0"/>
        <v>2</v>
      </c>
      <c r="J9" s="42">
        <f aca="true" t="shared" si="3" ref="J9:J19">(0.6*H9)+(0.4*I9)</f>
        <v>3.8</v>
      </c>
      <c r="K9" s="41">
        <v>10</v>
      </c>
      <c r="L9" s="55">
        <v>8</v>
      </c>
      <c r="P9" s="55">
        <f t="shared" si="1"/>
        <v>0</v>
      </c>
      <c r="Q9" s="55">
        <f t="shared" si="2"/>
        <v>6.9399999999999995</v>
      </c>
    </row>
    <row r="10" spans="1:17" ht="15">
      <c r="A10" s="38">
        <v>6780687</v>
      </c>
      <c r="B10" s="39" t="s">
        <v>14</v>
      </c>
      <c r="C10" s="39">
        <v>81003</v>
      </c>
      <c r="D10" s="40" t="s">
        <v>63</v>
      </c>
      <c r="E10" s="50" t="s">
        <v>89</v>
      </c>
      <c r="F10" s="47"/>
      <c r="G10" s="54"/>
      <c r="H10" s="51"/>
      <c r="I10" s="48">
        <f t="shared" si="0"/>
        <v>0</v>
      </c>
      <c r="J10" s="42">
        <f t="shared" si="3"/>
        <v>0</v>
      </c>
      <c r="K10" s="41">
        <v>0</v>
      </c>
      <c r="L10" s="55">
        <v>0</v>
      </c>
      <c r="P10" s="55">
        <f t="shared" si="1"/>
        <v>0</v>
      </c>
      <c r="Q10" s="55">
        <f t="shared" si="2"/>
        <v>0</v>
      </c>
    </row>
    <row r="11" spans="1:17" ht="15">
      <c r="A11" s="38">
        <v>8599816</v>
      </c>
      <c r="B11" s="39" t="s">
        <v>0</v>
      </c>
      <c r="C11" s="39">
        <v>81003</v>
      </c>
      <c r="D11" s="40" t="s">
        <v>9</v>
      </c>
      <c r="E11" s="50" t="s">
        <v>90</v>
      </c>
      <c r="F11" s="46">
        <v>4</v>
      </c>
      <c r="G11" s="53">
        <v>4.5</v>
      </c>
      <c r="H11" s="48">
        <v>5</v>
      </c>
      <c r="I11" s="48">
        <f t="shared" si="0"/>
        <v>4.5</v>
      </c>
      <c r="J11" s="42">
        <f t="shared" si="3"/>
        <v>4.8</v>
      </c>
      <c r="K11" s="41">
        <v>10</v>
      </c>
      <c r="L11" s="55">
        <v>8</v>
      </c>
      <c r="M11" s="108">
        <v>1</v>
      </c>
      <c r="P11" s="55">
        <f t="shared" si="1"/>
        <v>3.3333333333333335</v>
      </c>
      <c r="Q11" s="55">
        <f t="shared" si="2"/>
        <v>7.406666666666666</v>
      </c>
    </row>
    <row r="12" spans="1:17" ht="15">
      <c r="A12" s="38">
        <v>8028109</v>
      </c>
      <c r="B12" s="39" t="s">
        <v>0</v>
      </c>
      <c r="C12" s="39">
        <v>81003</v>
      </c>
      <c r="D12" s="40" t="s">
        <v>10</v>
      </c>
      <c r="E12" s="50" t="s">
        <v>91</v>
      </c>
      <c r="F12" s="46">
        <v>1</v>
      </c>
      <c r="G12" s="53">
        <v>2</v>
      </c>
      <c r="H12" s="48">
        <v>7</v>
      </c>
      <c r="I12" s="48">
        <f t="shared" si="0"/>
        <v>2</v>
      </c>
      <c r="J12" s="42">
        <f t="shared" si="3"/>
        <v>5</v>
      </c>
      <c r="K12" s="41">
        <v>10</v>
      </c>
      <c r="L12" s="55">
        <v>8</v>
      </c>
      <c r="P12" s="55">
        <f t="shared" si="1"/>
        <v>0</v>
      </c>
      <c r="Q12" s="55">
        <f t="shared" si="2"/>
        <v>7.3</v>
      </c>
    </row>
    <row r="13" spans="1:17" ht="15">
      <c r="A13" s="38">
        <v>7977009</v>
      </c>
      <c r="B13" s="39" t="s">
        <v>2</v>
      </c>
      <c r="C13" s="39">
        <v>81003</v>
      </c>
      <c r="D13" s="40" t="s">
        <v>11</v>
      </c>
      <c r="E13" s="50" t="s">
        <v>92</v>
      </c>
      <c r="F13" s="46">
        <v>0.5</v>
      </c>
      <c r="G13" s="53"/>
      <c r="H13" s="48">
        <v>3</v>
      </c>
      <c r="I13" s="48">
        <f t="shared" si="0"/>
        <v>0.5</v>
      </c>
      <c r="J13" s="42">
        <f t="shared" si="3"/>
        <v>1.9999999999999998</v>
      </c>
      <c r="K13" s="41">
        <v>9</v>
      </c>
      <c r="L13" s="55">
        <v>8</v>
      </c>
      <c r="M13" s="108">
        <v>1</v>
      </c>
      <c r="P13" s="55">
        <f t="shared" si="1"/>
        <v>3.3333333333333335</v>
      </c>
      <c r="Q13" s="55">
        <f t="shared" si="2"/>
        <v>6.266666666666667</v>
      </c>
    </row>
    <row r="14" spans="1:17" ht="15">
      <c r="A14" s="38">
        <v>8521552</v>
      </c>
      <c r="B14" s="39" t="s">
        <v>0</v>
      </c>
      <c r="C14" s="39">
        <v>81003</v>
      </c>
      <c r="D14" s="40" t="s">
        <v>12</v>
      </c>
      <c r="E14" s="50" t="s">
        <v>93</v>
      </c>
      <c r="F14" s="46">
        <v>3.2</v>
      </c>
      <c r="G14" s="53">
        <v>4.2</v>
      </c>
      <c r="H14" s="48">
        <v>5.5</v>
      </c>
      <c r="I14" s="48">
        <f t="shared" si="0"/>
        <v>4.2</v>
      </c>
      <c r="J14" s="42">
        <f t="shared" si="3"/>
        <v>4.98</v>
      </c>
      <c r="K14" s="41">
        <v>7.5</v>
      </c>
      <c r="L14" s="55">
        <v>8</v>
      </c>
      <c r="M14" s="108">
        <v>1</v>
      </c>
      <c r="P14" s="55">
        <f t="shared" si="1"/>
        <v>3.3333333333333335</v>
      </c>
      <c r="Q14" s="55">
        <f t="shared" si="2"/>
        <v>6.710666666666667</v>
      </c>
    </row>
    <row r="15" spans="1:17" ht="15">
      <c r="A15" s="38">
        <v>7568305</v>
      </c>
      <c r="B15" s="39" t="s">
        <v>0</v>
      </c>
      <c r="C15" s="39">
        <v>81003</v>
      </c>
      <c r="D15" s="40" t="s">
        <v>13</v>
      </c>
      <c r="E15" s="50" t="s">
        <v>94</v>
      </c>
      <c r="F15" s="46">
        <v>1.5</v>
      </c>
      <c r="G15" s="53">
        <v>2</v>
      </c>
      <c r="H15" s="48">
        <v>5</v>
      </c>
      <c r="I15" s="48">
        <f t="shared" si="0"/>
        <v>2</v>
      </c>
      <c r="J15" s="42">
        <f t="shared" si="3"/>
        <v>3.8</v>
      </c>
      <c r="K15" s="41">
        <v>9.5</v>
      </c>
      <c r="L15" s="55">
        <v>8</v>
      </c>
      <c r="P15" s="55">
        <f t="shared" si="1"/>
        <v>0</v>
      </c>
      <c r="Q15" s="55">
        <f t="shared" si="2"/>
        <v>6.79</v>
      </c>
    </row>
    <row r="16" spans="1:17" ht="15">
      <c r="A16" s="38">
        <v>7562744</v>
      </c>
      <c r="B16" s="39" t="s">
        <v>5</v>
      </c>
      <c r="C16" s="39">
        <v>81003</v>
      </c>
      <c r="D16" s="40" t="s">
        <v>95</v>
      </c>
      <c r="E16" s="50" t="s">
        <v>96</v>
      </c>
      <c r="F16" s="46">
        <v>1.5</v>
      </c>
      <c r="G16" s="53">
        <v>2</v>
      </c>
      <c r="H16" s="48">
        <v>4</v>
      </c>
      <c r="I16" s="48">
        <f t="shared" si="0"/>
        <v>2</v>
      </c>
      <c r="J16" s="42">
        <f t="shared" si="3"/>
        <v>3.2</v>
      </c>
      <c r="K16" s="41">
        <v>8.5</v>
      </c>
      <c r="L16" s="55">
        <v>8</v>
      </c>
      <c r="P16" s="55">
        <f t="shared" si="1"/>
        <v>0</v>
      </c>
      <c r="Q16" s="55">
        <f t="shared" si="2"/>
        <v>6.31</v>
      </c>
    </row>
    <row r="17" spans="1:17" ht="15">
      <c r="A17" s="38">
        <v>6781970</v>
      </c>
      <c r="B17" s="39" t="s">
        <v>14</v>
      </c>
      <c r="C17" s="39">
        <v>81003</v>
      </c>
      <c r="D17" s="40" t="s">
        <v>15</v>
      </c>
      <c r="E17" s="50" t="s">
        <v>97</v>
      </c>
      <c r="F17" s="46">
        <v>2.2</v>
      </c>
      <c r="G17" s="53"/>
      <c r="H17" s="48">
        <v>4</v>
      </c>
      <c r="I17" s="48">
        <f t="shared" si="0"/>
        <v>2.2</v>
      </c>
      <c r="J17" s="42">
        <f t="shared" si="3"/>
        <v>3.2800000000000002</v>
      </c>
      <c r="K17" s="41">
        <v>10</v>
      </c>
      <c r="L17" s="55">
        <v>8</v>
      </c>
      <c r="P17" s="55">
        <f t="shared" si="1"/>
        <v>0</v>
      </c>
      <c r="Q17" s="55">
        <f t="shared" si="2"/>
        <v>6.784</v>
      </c>
    </row>
    <row r="18" spans="1:17" ht="15">
      <c r="A18" s="38">
        <v>7275639</v>
      </c>
      <c r="B18" s="39" t="s">
        <v>16</v>
      </c>
      <c r="C18" s="39">
        <v>81002</v>
      </c>
      <c r="D18" s="40" t="s">
        <v>17</v>
      </c>
      <c r="E18" s="50" t="s">
        <v>98</v>
      </c>
      <c r="F18" s="46">
        <v>1.2</v>
      </c>
      <c r="G18" s="53"/>
      <c r="H18" s="48">
        <v>2.5</v>
      </c>
      <c r="I18" s="48">
        <f t="shared" si="0"/>
        <v>1.2</v>
      </c>
      <c r="J18" s="42">
        <f t="shared" si="3"/>
        <v>1.98</v>
      </c>
      <c r="K18" s="41">
        <v>7</v>
      </c>
      <c r="L18" s="55">
        <v>8</v>
      </c>
      <c r="P18" s="55">
        <f t="shared" si="1"/>
        <v>0</v>
      </c>
      <c r="Q18" s="55">
        <f t="shared" si="2"/>
        <v>5.494</v>
      </c>
    </row>
    <row r="19" spans="1:17" ht="15">
      <c r="A19" s="38">
        <v>8599775</v>
      </c>
      <c r="B19" s="39" t="s">
        <v>0</v>
      </c>
      <c r="C19" s="39">
        <v>81003</v>
      </c>
      <c r="D19" s="40" t="s">
        <v>18</v>
      </c>
      <c r="E19" s="50" t="s">
        <v>99</v>
      </c>
      <c r="F19" s="46">
        <v>0.5</v>
      </c>
      <c r="G19" s="53"/>
      <c r="H19" s="48">
        <v>1</v>
      </c>
      <c r="I19" s="48">
        <f t="shared" si="0"/>
        <v>0.5</v>
      </c>
      <c r="J19" s="42">
        <f t="shared" si="3"/>
        <v>0.8</v>
      </c>
      <c r="K19" s="41">
        <v>4.5</v>
      </c>
      <c r="L19" s="55">
        <v>8</v>
      </c>
      <c r="P19" s="138">
        <f t="shared" si="1"/>
        <v>0</v>
      </c>
      <c r="Q19" s="138">
        <f t="shared" si="2"/>
        <v>4.39</v>
      </c>
    </row>
    <row r="20" spans="1:17" ht="15">
      <c r="A20" s="38">
        <v>6447736</v>
      </c>
      <c r="B20" s="39" t="s">
        <v>5</v>
      </c>
      <c r="C20" s="39">
        <v>81003</v>
      </c>
      <c r="D20" s="40" t="s">
        <v>20</v>
      </c>
      <c r="E20" s="50" t="s">
        <v>101</v>
      </c>
      <c r="F20" s="46">
        <v>4.5</v>
      </c>
      <c r="G20" s="53">
        <v>5</v>
      </c>
      <c r="H20" s="48">
        <v>2.5</v>
      </c>
      <c r="I20" s="48">
        <f t="shared" si="0"/>
        <v>5</v>
      </c>
      <c r="J20" s="42">
        <f>(0.4*H20)+(0.6*I20)</f>
        <v>4</v>
      </c>
      <c r="K20" s="41">
        <v>9.5</v>
      </c>
      <c r="L20" s="55">
        <v>8</v>
      </c>
      <c r="P20" s="55">
        <f t="shared" si="1"/>
        <v>0</v>
      </c>
      <c r="Q20" s="55">
        <f t="shared" si="2"/>
        <v>6.85</v>
      </c>
    </row>
    <row r="21" spans="1:17" ht="15">
      <c r="A21" s="38">
        <v>8599802</v>
      </c>
      <c r="B21" s="39" t="s">
        <v>0</v>
      </c>
      <c r="C21" s="39">
        <v>81003</v>
      </c>
      <c r="D21" s="40" t="s">
        <v>21</v>
      </c>
      <c r="E21" s="50" t="s">
        <v>102</v>
      </c>
      <c r="F21" s="46">
        <v>4</v>
      </c>
      <c r="G21" s="53">
        <v>4.7</v>
      </c>
      <c r="H21" s="48">
        <v>1.5</v>
      </c>
      <c r="I21" s="48">
        <f t="shared" si="0"/>
        <v>4.7</v>
      </c>
      <c r="J21" s="42">
        <f>(0.4*H21)+(0.6*I21)</f>
        <v>3.42</v>
      </c>
      <c r="K21" s="41">
        <v>7.5</v>
      </c>
      <c r="L21" s="55">
        <v>8</v>
      </c>
      <c r="P21" s="55">
        <f t="shared" si="1"/>
        <v>0</v>
      </c>
      <c r="Q21" s="55">
        <f t="shared" si="2"/>
        <v>6.076</v>
      </c>
    </row>
    <row r="22" spans="1:17" ht="15">
      <c r="A22" s="38">
        <v>6911612</v>
      </c>
      <c r="B22" s="39" t="s">
        <v>2</v>
      </c>
      <c r="C22" s="39">
        <v>81003</v>
      </c>
      <c r="D22" s="40" t="s">
        <v>64</v>
      </c>
      <c r="E22" s="50" t="s">
        <v>103</v>
      </c>
      <c r="F22" s="46">
        <v>1.5</v>
      </c>
      <c r="G22" s="53"/>
      <c r="H22" s="48">
        <v>4.5</v>
      </c>
      <c r="I22" s="48">
        <f t="shared" si="0"/>
        <v>1.5</v>
      </c>
      <c r="J22" s="42">
        <f>(0.6*H22)+(0.4*I22)</f>
        <v>3.3</v>
      </c>
      <c r="K22" s="41">
        <v>7.5</v>
      </c>
      <c r="L22" s="55">
        <v>8</v>
      </c>
      <c r="P22" s="55">
        <f t="shared" si="1"/>
        <v>0</v>
      </c>
      <c r="Q22" s="55">
        <f t="shared" si="2"/>
        <v>6.039999999999999</v>
      </c>
    </row>
    <row r="23" spans="1:17" ht="15">
      <c r="A23" s="38">
        <v>8522104</v>
      </c>
      <c r="B23" s="39" t="s">
        <v>0</v>
      </c>
      <c r="C23" s="39">
        <v>81003</v>
      </c>
      <c r="D23" s="40" t="s">
        <v>22</v>
      </c>
      <c r="E23" s="50" t="s">
        <v>104</v>
      </c>
      <c r="F23" s="46">
        <v>5.3</v>
      </c>
      <c r="G23" s="53">
        <v>6</v>
      </c>
      <c r="H23" s="48">
        <v>10</v>
      </c>
      <c r="I23" s="48">
        <f t="shared" si="0"/>
        <v>6</v>
      </c>
      <c r="J23" s="42">
        <f>(0.6*H23)+(0.4*I23)</f>
        <v>8.4</v>
      </c>
      <c r="K23" s="41">
        <v>6.5</v>
      </c>
      <c r="L23" s="55">
        <v>8</v>
      </c>
      <c r="N23" s="108">
        <v>1</v>
      </c>
      <c r="P23" s="55">
        <f t="shared" si="1"/>
        <v>3.3333333333333335</v>
      </c>
      <c r="Q23" s="55">
        <f t="shared" si="2"/>
        <v>7.4366666666666665</v>
      </c>
    </row>
    <row r="24" spans="1:17" ht="15">
      <c r="A24" s="38">
        <v>8521621</v>
      </c>
      <c r="B24" s="39" t="s">
        <v>0</v>
      </c>
      <c r="C24" s="39">
        <v>81003</v>
      </c>
      <c r="D24" s="40" t="s">
        <v>25</v>
      </c>
      <c r="E24" s="50" t="s">
        <v>106</v>
      </c>
      <c r="F24" s="46">
        <v>9.5</v>
      </c>
      <c r="G24" s="53"/>
      <c r="H24" s="48">
        <v>1.5</v>
      </c>
      <c r="I24" s="48">
        <f t="shared" si="0"/>
        <v>9.5</v>
      </c>
      <c r="J24" s="42">
        <f>(0.4*H24)+(0.6*I24)</f>
        <v>6.300000000000001</v>
      </c>
      <c r="K24" s="41">
        <v>9.5</v>
      </c>
      <c r="L24" s="55">
        <v>8</v>
      </c>
      <c r="P24" s="55">
        <f t="shared" si="1"/>
        <v>0</v>
      </c>
      <c r="Q24" s="55">
        <f t="shared" si="2"/>
        <v>7.54</v>
      </c>
    </row>
    <row r="25" spans="1:17" ht="15">
      <c r="A25" s="38">
        <v>850044</v>
      </c>
      <c r="B25" s="39" t="s">
        <v>2</v>
      </c>
      <c r="C25" s="39">
        <v>81003</v>
      </c>
      <c r="D25" s="40" t="s">
        <v>26</v>
      </c>
      <c r="E25" s="50" t="s">
        <v>107</v>
      </c>
      <c r="F25" s="46">
        <v>9</v>
      </c>
      <c r="G25" s="53">
        <v>9</v>
      </c>
      <c r="H25" s="48">
        <v>5</v>
      </c>
      <c r="I25" s="48">
        <f t="shared" si="0"/>
        <v>9</v>
      </c>
      <c r="J25" s="42">
        <f>(0.4*H25)+(0.6*I25)</f>
        <v>7.3999999999999995</v>
      </c>
      <c r="K25" s="41">
        <v>7.5</v>
      </c>
      <c r="L25" s="55">
        <v>8</v>
      </c>
      <c r="P25" s="55">
        <f t="shared" si="1"/>
        <v>0</v>
      </c>
      <c r="Q25" s="55">
        <f t="shared" si="2"/>
        <v>7.27</v>
      </c>
    </row>
    <row r="26" spans="1:17" ht="15">
      <c r="A26" s="38">
        <v>7976885</v>
      </c>
      <c r="B26" s="39" t="s">
        <v>2</v>
      </c>
      <c r="C26" s="39">
        <v>81003</v>
      </c>
      <c r="D26" s="40" t="s">
        <v>65</v>
      </c>
      <c r="E26" s="50" t="s">
        <v>108</v>
      </c>
      <c r="F26" s="46">
        <v>5</v>
      </c>
      <c r="G26" s="53">
        <v>6</v>
      </c>
      <c r="H26" s="48">
        <v>4</v>
      </c>
      <c r="I26" s="48">
        <f t="shared" si="0"/>
        <v>6</v>
      </c>
      <c r="J26" s="42">
        <f>(0.4*H26)+(0.6*I26)</f>
        <v>5.199999999999999</v>
      </c>
      <c r="K26" s="41">
        <v>10</v>
      </c>
      <c r="L26" s="55">
        <v>8</v>
      </c>
      <c r="M26" s="108">
        <v>1</v>
      </c>
      <c r="P26" s="55">
        <f t="shared" si="1"/>
        <v>3.3333333333333335</v>
      </c>
      <c r="Q26" s="55">
        <f t="shared" si="2"/>
        <v>7.526666666666666</v>
      </c>
    </row>
    <row r="27" spans="1:17" ht="15">
      <c r="A27" s="38">
        <v>7562466</v>
      </c>
      <c r="B27" s="39" t="s">
        <v>5</v>
      </c>
      <c r="C27" s="39">
        <v>81003</v>
      </c>
      <c r="D27" s="40" t="s">
        <v>27</v>
      </c>
      <c r="E27" s="50" t="s">
        <v>109</v>
      </c>
      <c r="F27" s="46">
        <v>4</v>
      </c>
      <c r="G27" s="53"/>
      <c r="H27" s="48">
        <v>6</v>
      </c>
      <c r="I27" s="48">
        <f t="shared" si="0"/>
        <v>4</v>
      </c>
      <c r="J27" s="42">
        <f>(0.6*H27)+(0.4*I27)</f>
        <v>5.199999999999999</v>
      </c>
      <c r="K27" s="41">
        <v>9</v>
      </c>
      <c r="L27" s="55">
        <v>8</v>
      </c>
      <c r="M27" s="108">
        <v>1</v>
      </c>
      <c r="N27" s="108">
        <v>1</v>
      </c>
      <c r="P27" s="55">
        <f t="shared" si="1"/>
        <v>6.666666666666667</v>
      </c>
      <c r="Q27" s="55">
        <f t="shared" si="2"/>
        <v>7.393333333333333</v>
      </c>
    </row>
    <row r="28" spans="1:17" ht="15">
      <c r="A28" s="38">
        <v>8521677</v>
      </c>
      <c r="B28" s="39" t="s">
        <v>0</v>
      </c>
      <c r="C28" s="39">
        <v>81003</v>
      </c>
      <c r="D28" s="40" t="s">
        <v>28</v>
      </c>
      <c r="E28" s="50" t="s">
        <v>110</v>
      </c>
      <c r="F28" s="46">
        <v>6.8</v>
      </c>
      <c r="G28" s="53">
        <v>7.3</v>
      </c>
      <c r="H28" s="48">
        <v>9.5</v>
      </c>
      <c r="I28" s="48">
        <f t="shared" si="0"/>
        <v>7.3</v>
      </c>
      <c r="J28" s="42">
        <f>(0.6*H28)+(0.4*I28)</f>
        <v>8.620000000000001</v>
      </c>
      <c r="K28" s="41">
        <v>10</v>
      </c>
      <c r="L28" s="55">
        <v>8</v>
      </c>
      <c r="M28" s="108">
        <v>1</v>
      </c>
      <c r="N28" s="108">
        <v>1</v>
      </c>
      <c r="O28" s="108">
        <v>1</v>
      </c>
      <c r="P28" s="55">
        <f t="shared" si="1"/>
        <v>10</v>
      </c>
      <c r="Q28" s="55">
        <f t="shared" si="2"/>
        <v>8.886</v>
      </c>
    </row>
    <row r="29" spans="1:17" ht="15">
      <c r="A29" s="38">
        <v>8521868</v>
      </c>
      <c r="B29" s="39" t="s">
        <v>0</v>
      </c>
      <c r="C29" s="39">
        <v>81003</v>
      </c>
      <c r="D29" s="40" t="s">
        <v>29</v>
      </c>
      <c r="E29" s="50" t="s">
        <v>111</v>
      </c>
      <c r="F29" s="46">
        <v>3.8</v>
      </c>
      <c r="G29" s="53">
        <f>3.8+1-0.5</f>
        <v>4.3</v>
      </c>
      <c r="H29" s="48">
        <v>5.5</v>
      </c>
      <c r="I29" s="48">
        <f t="shared" si="0"/>
        <v>4.3</v>
      </c>
      <c r="J29" s="42">
        <f>(0.6*H29)+(0.4*I29)</f>
        <v>5.02</v>
      </c>
      <c r="K29" s="41">
        <v>9</v>
      </c>
      <c r="L29" s="55">
        <v>8</v>
      </c>
      <c r="P29" s="55">
        <f t="shared" si="1"/>
        <v>0</v>
      </c>
      <c r="Q29" s="55">
        <f t="shared" si="2"/>
        <v>7.005999999999999</v>
      </c>
    </row>
    <row r="30" spans="1:17" ht="15">
      <c r="A30" s="38">
        <v>9140114</v>
      </c>
      <c r="B30" s="39" t="s">
        <v>112</v>
      </c>
      <c r="C30" s="38"/>
      <c r="D30" s="40" t="s">
        <v>67</v>
      </c>
      <c r="E30" s="50" t="s">
        <v>113</v>
      </c>
      <c r="F30" s="46">
        <v>4.3</v>
      </c>
      <c r="G30" s="53">
        <v>6.1</v>
      </c>
      <c r="H30" s="48">
        <v>4</v>
      </c>
      <c r="I30" s="48">
        <f t="shared" si="0"/>
        <v>6.1</v>
      </c>
      <c r="J30" s="42">
        <f>(0.4*H30)+(0.6*I30)</f>
        <v>5.26</v>
      </c>
      <c r="K30" s="41">
        <v>10</v>
      </c>
      <c r="L30" s="55">
        <v>8</v>
      </c>
      <c r="P30" s="55">
        <f t="shared" si="1"/>
        <v>0</v>
      </c>
      <c r="Q30" s="55">
        <f t="shared" si="2"/>
        <v>7.377999999999999</v>
      </c>
    </row>
    <row r="31" spans="1:17" ht="15">
      <c r="A31" s="38">
        <v>6402486</v>
      </c>
      <c r="B31" s="39" t="s">
        <v>0</v>
      </c>
      <c r="C31" s="39">
        <v>81003</v>
      </c>
      <c r="D31" s="40" t="s">
        <v>30</v>
      </c>
      <c r="E31" s="50" t="s">
        <v>114</v>
      </c>
      <c r="F31" s="46">
        <v>3.5</v>
      </c>
      <c r="G31" s="53">
        <v>4.5</v>
      </c>
      <c r="H31" s="48">
        <v>5</v>
      </c>
      <c r="I31" s="48">
        <f t="shared" si="0"/>
        <v>4.5</v>
      </c>
      <c r="J31" s="42">
        <f aca="true" t="shared" si="4" ref="J31:J39">(0.6*H31)+(0.4*I31)</f>
        <v>4.8</v>
      </c>
      <c r="K31" s="41">
        <v>10</v>
      </c>
      <c r="L31" s="55">
        <v>8</v>
      </c>
      <c r="M31" s="108">
        <v>1</v>
      </c>
      <c r="N31" s="108">
        <v>1</v>
      </c>
      <c r="P31" s="55">
        <f t="shared" si="1"/>
        <v>6.666666666666667</v>
      </c>
      <c r="Q31" s="55">
        <f t="shared" si="2"/>
        <v>7.573333333333332</v>
      </c>
    </row>
    <row r="32" spans="1:17" ht="15">
      <c r="A32" s="38">
        <v>8521548</v>
      </c>
      <c r="B32" s="39" t="s">
        <v>0</v>
      </c>
      <c r="C32" s="39">
        <v>81003</v>
      </c>
      <c r="D32" s="40" t="s">
        <v>31</v>
      </c>
      <c r="E32" s="50" t="s">
        <v>115</v>
      </c>
      <c r="F32" s="46">
        <v>2.5</v>
      </c>
      <c r="G32" s="53"/>
      <c r="H32" s="48">
        <v>7.5</v>
      </c>
      <c r="I32" s="48">
        <f t="shared" si="0"/>
        <v>2.5</v>
      </c>
      <c r="J32" s="42">
        <f t="shared" si="4"/>
        <v>5.5</v>
      </c>
      <c r="K32" s="41">
        <v>7.5</v>
      </c>
      <c r="L32" s="55">
        <v>8</v>
      </c>
      <c r="M32" s="108">
        <v>1</v>
      </c>
      <c r="N32" s="108">
        <v>1</v>
      </c>
      <c r="O32" s="108">
        <v>1</v>
      </c>
      <c r="P32" s="55">
        <f t="shared" si="1"/>
        <v>10</v>
      </c>
      <c r="Q32" s="55">
        <f t="shared" si="2"/>
        <v>7.199999999999999</v>
      </c>
    </row>
    <row r="33" spans="1:17" ht="15">
      <c r="A33" s="38">
        <v>4589317</v>
      </c>
      <c r="B33" s="39" t="s">
        <v>0</v>
      </c>
      <c r="C33" s="39">
        <v>81003</v>
      </c>
      <c r="D33" s="40" t="s">
        <v>32</v>
      </c>
      <c r="E33" s="50" t="s">
        <v>116</v>
      </c>
      <c r="F33" s="46">
        <v>3</v>
      </c>
      <c r="G33" s="53">
        <f>3+1-0.3</f>
        <v>3.7</v>
      </c>
      <c r="H33" s="48">
        <v>6</v>
      </c>
      <c r="I33" s="48">
        <f t="shared" si="0"/>
        <v>3.7</v>
      </c>
      <c r="J33" s="42">
        <f t="shared" si="4"/>
        <v>5.08</v>
      </c>
      <c r="K33" s="41">
        <v>9</v>
      </c>
      <c r="L33" s="55">
        <v>8</v>
      </c>
      <c r="M33" s="108">
        <v>1</v>
      </c>
      <c r="N33" s="108">
        <v>1</v>
      </c>
      <c r="O33" s="108">
        <v>1</v>
      </c>
      <c r="P33" s="55">
        <f t="shared" si="1"/>
        <v>10</v>
      </c>
      <c r="Q33" s="55">
        <f t="shared" si="2"/>
        <v>7.524</v>
      </c>
    </row>
    <row r="34" spans="1:17" ht="15">
      <c r="A34" s="38">
        <v>8624438</v>
      </c>
      <c r="B34" s="39" t="s">
        <v>0</v>
      </c>
      <c r="C34" s="39">
        <v>81003</v>
      </c>
      <c r="D34" s="40" t="s">
        <v>33</v>
      </c>
      <c r="E34" s="50" t="s">
        <v>117</v>
      </c>
      <c r="F34" s="46">
        <v>0.5</v>
      </c>
      <c r="G34" s="53"/>
      <c r="H34" s="48">
        <v>4.5</v>
      </c>
      <c r="I34" s="48">
        <f t="shared" si="0"/>
        <v>0.5</v>
      </c>
      <c r="J34" s="42">
        <f t="shared" si="4"/>
        <v>2.9</v>
      </c>
      <c r="K34" s="41">
        <v>9.5</v>
      </c>
      <c r="L34" s="55">
        <v>8</v>
      </c>
      <c r="P34" s="55">
        <f t="shared" si="1"/>
        <v>0</v>
      </c>
      <c r="Q34" s="55">
        <f t="shared" si="2"/>
        <v>6.52</v>
      </c>
    </row>
    <row r="35" spans="1:17" ht="15">
      <c r="A35" s="38">
        <v>8521698</v>
      </c>
      <c r="B35" s="39" t="s">
        <v>0</v>
      </c>
      <c r="C35" s="39">
        <v>81003</v>
      </c>
      <c r="D35" s="40" t="s">
        <v>34</v>
      </c>
      <c r="E35" s="50" t="s">
        <v>118</v>
      </c>
      <c r="F35" s="46">
        <v>4</v>
      </c>
      <c r="G35" s="53">
        <v>5.5</v>
      </c>
      <c r="H35" s="48">
        <v>9</v>
      </c>
      <c r="I35" s="48">
        <f t="shared" si="0"/>
        <v>5.5</v>
      </c>
      <c r="J35" s="42">
        <f t="shared" si="4"/>
        <v>7.6</v>
      </c>
      <c r="K35" s="41">
        <v>9.5</v>
      </c>
      <c r="L35" s="55">
        <v>8</v>
      </c>
      <c r="M35" s="108">
        <v>1</v>
      </c>
      <c r="N35" s="108">
        <v>1</v>
      </c>
      <c r="P35" s="55">
        <f t="shared" si="1"/>
        <v>6.666666666666667</v>
      </c>
      <c r="Q35" s="55">
        <f t="shared" si="2"/>
        <v>8.263333333333334</v>
      </c>
    </row>
    <row r="36" spans="1:17" ht="15">
      <c r="A36" s="38">
        <v>7652484</v>
      </c>
      <c r="B36" s="39" t="s">
        <v>5</v>
      </c>
      <c r="C36" s="39">
        <v>81003</v>
      </c>
      <c r="D36" s="40" t="s">
        <v>35</v>
      </c>
      <c r="E36" s="50" t="s">
        <v>119</v>
      </c>
      <c r="F36" s="46">
        <v>0.3</v>
      </c>
      <c r="G36" s="53"/>
      <c r="H36" s="48">
        <v>1.5</v>
      </c>
      <c r="I36" s="48">
        <f t="shared" si="0"/>
        <v>0.3</v>
      </c>
      <c r="J36" s="42">
        <f t="shared" si="4"/>
        <v>1.02</v>
      </c>
      <c r="K36" s="41">
        <v>8</v>
      </c>
      <c r="L36" s="55">
        <v>8</v>
      </c>
      <c r="O36" s="108">
        <v>1</v>
      </c>
      <c r="P36" s="55">
        <f t="shared" si="1"/>
        <v>3.3333333333333335</v>
      </c>
      <c r="Q36" s="55">
        <f t="shared" si="2"/>
        <v>5.672666666666667</v>
      </c>
    </row>
    <row r="37" spans="1:17" ht="15">
      <c r="A37" s="38">
        <v>7987734</v>
      </c>
      <c r="B37" s="39" t="s">
        <v>0</v>
      </c>
      <c r="C37" s="39">
        <v>81003</v>
      </c>
      <c r="D37" s="40" t="s">
        <v>36</v>
      </c>
      <c r="E37" s="50" t="s">
        <v>120</v>
      </c>
      <c r="F37" s="46">
        <v>2</v>
      </c>
      <c r="G37" s="53"/>
      <c r="H37" s="48">
        <v>0</v>
      </c>
      <c r="I37" s="48">
        <f t="shared" si="0"/>
        <v>2</v>
      </c>
      <c r="J37" s="42">
        <f t="shared" si="4"/>
        <v>0.8</v>
      </c>
      <c r="K37" s="41">
        <v>9</v>
      </c>
      <c r="L37" s="55">
        <v>8</v>
      </c>
      <c r="M37" s="108">
        <v>1</v>
      </c>
      <c r="P37" s="55">
        <f t="shared" si="1"/>
        <v>3.3333333333333335</v>
      </c>
      <c r="Q37" s="55">
        <f t="shared" si="2"/>
        <v>5.906666666666666</v>
      </c>
    </row>
    <row r="38" spans="1:17" ht="15">
      <c r="A38" s="38">
        <v>8624417</v>
      </c>
      <c r="B38" s="39" t="s">
        <v>0</v>
      </c>
      <c r="C38" s="39">
        <v>81003</v>
      </c>
      <c r="D38" s="40" t="s">
        <v>37</v>
      </c>
      <c r="E38" s="50" t="s">
        <v>121</v>
      </c>
      <c r="F38" s="46">
        <v>5.5</v>
      </c>
      <c r="G38" s="53">
        <v>6</v>
      </c>
      <c r="H38" s="48">
        <v>7</v>
      </c>
      <c r="I38" s="48">
        <f t="shared" si="0"/>
        <v>6</v>
      </c>
      <c r="J38" s="42">
        <f t="shared" si="4"/>
        <v>6.6000000000000005</v>
      </c>
      <c r="K38" s="41">
        <v>9.5</v>
      </c>
      <c r="L38" s="55">
        <v>8</v>
      </c>
      <c r="N38" s="108">
        <v>1</v>
      </c>
      <c r="O38" s="108">
        <v>1</v>
      </c>
      <c r="P38" s="55">
        <f t="shared" si="1"/>
        <v>6.666666666666667</v>
      </c>
      <c r="Q38" s="55">
        <f t="shared" si="2"/>
        <v>7.963333333333333</v>
      </c>
    </row>
    <row r="39" spans="1:17" ht="15">
      <c r="A39" s="38">
        <v>7694522</v>
      </c>
      <c r="B39" s="39" t="s">
        <v>5</v>
      </c>
      <c r="C39" s="39">
        <v>81003</v>
      </c>
      <c r="D39" s="40" t="s">
        <v>38</v>
      </c>
      <c r="E39" s="50" t="s">
        <v>122</v>
      </c>
      <c r="F39" s="46">
        <v>1</v>
      </c>
      <c r="G39" s="53">
        <v>2</v>
      </c>
      <c r="H39" s="48">
        <v>7</v>
      </c>
      <c r="I39" s="48">
        <f t="shared" si="0"/>
        <v>2</v>
      </c>
      <c r="J39" s="42">
        <f t="shared" si="4"/>
        <v>5</v>
      </c>
      <c r="K39" s="41">
        <v>9</v>
      </c>
      <c r="L39" s="55">
        <v>8</v>
      </c>
      <c r="P39" s="55">
        <f t="shared" si="1"/>
        <v>0</v>
      </c>
      <c r="Q39" s="55">
        <f t="shared" si="2"/>
        <v>6.999999999999999</v>
      </c>
    </row>
    <row r="40" spans="1:17" ht="15">
      <c r="A40" s="38">
        <v>8521681</v>
      </c>
      <c r="B40" s="39" t="s">
        <v>0</v>
      </c>
      <c r="C40" s="39">
        <v>81003</v>
      </c>
      <c r="D40" s="40" t="s">
        <v>39</v>
      </c>
      <c r="E40" s="50" t="s">
        <v>123</v>
      </c>
      <c r="F40" s="46">
        <v>3.6</v>
      </c>
      <c r="G40" s="53">
        <f>3.6+0.7</f>
        <v>4.3</v>
      </c>
      <c r="H40" s="48">
        <v>1</v>
      </c>
      <c r="I40" s="48">
        <f t="shared" si="0"/>
        <v>4.3</v>
      </c>
      <c r="J40" s="42">
        <f>(0.4*H40)+(0.6*I40)</f>
        <v>2.9799999999999995</v>
      </c>
      <c r="K40" s="41">
        <v>7.5</v>
      </c>
      <c r="L40" s="55">
        <v>8</v>
      </c>
      <c r="P40" s="55">
        <f t="shared" si="1"/>
        <v>0</v>
      </c>
      <c r="Q40" s="55">
        <f t="shared" si="2"/>
        <v>5.943999999999999</v>
      </c>
    </row>
    <row r="41" spans="1:17" ht="15">
      <c r="A41" s="38">
        <v>8496360</v>
      </c>
      <c r="B41" s="39" t="s">
        <v>0</v>
      </c>
      <c r="C41" s="39">
        <v>81003</v>
      </c>
      <c r="D41" s="40" t="s">
        <v>40</v>
      </c>
      <c r="E41" s="50" t="s">
        <v>124</v>
      </c>
      <c r="F41" s="46">
        <v>0.5</v>
      </c>
      <c r="G41" s="53"/>
      <c r="H41" s="48">
        <v>3</v>
      </c>
      <c r="I41" s="48">
        <f t="shared" si="0"/>
        <v>0.5</v>
      </c>
      <c r="J41" s="42">
        <f>(0.6*H41)+(0.4*I41)</f>
        <v>1.9999999999999998</v>
      </c>
      <c r="K41" s="41">
        <v>9</v>
      </c>
      <c r="L41" s="55">
        <v>8</v>
      </c>
      <c r="M41" s="108">
        <v>1</v>
      </c>
      <c r="P41" s="55">
        <f t="shared" si="1"/>
        <v>3.3333333333333335</v>
      </c>
      <c r="Q41" s="55">
        <f t="shared" si="2"/>
        <v>6.266666666666667</v>
      </c>
    </row>
    <row r="42" spans="1:17" ht="15">
      <c r="A42" s="38">
        <v>6919919</v>
      </c>
      <c r="B42" s="39" t="s">
        <v>14</v>
      </c>
      <c r="C42" s="39">
        <v>81002</v>
      </c>
      <c r="D42" s="40" t="s">
        <v>41</v>
      </c>
      <c r="E42" s="50" t="s">
        <v>125</v>
      </c>
      <c r="F42" s="46">
        <v>8.5</v>
      </c>
      <c r="G42" s="53">
        <v>8</v>
      </c>
      <c r="H42" s="48">
        <v>6</v>
      </c>
      <c r="I42" s="48">
        <f t="shared" si="0"/>
        <v>8</v>
      </c>
      <c r="J42" s="42">
        <f>(0.4*H42)+(0.6*I42)</f>
        <v>7.2</v>
      </c>
      <c r="K42" s="41">
        <v>7.5</v>
      </c>
      <c r="L42" s="55">
        <v>8</v>
      </c>
      <c r="P42" s="55">
        <f t="shared" si="1"/>
        <v>0</v>
      </c>
      <c r="Q42" s="55">
        <f t="shared" si="2"/>
        <v>7.21</v>
      </c>
    </row>
    <row r="43" spans="1:17" ht="15">
      <c r="A43" s="38">
        <v>3480162</v>
      </c>
      <c r="B43" s="39" t="s">
        <v>42</v>
      </c>
      <c r="C43" s="39">
        <v>81002</v>
      </c>
      <c r="D43" s="40" t="s">
        <v>43</v>
      </c>
      <c r="E43" s="50" t="s">
        <v>126</v>
      </c>
      <c r="F43" s="46">
        <v>6.2</v>
      </c>
      <c r="G43" s="53">
        <v>6.7</v>
      </c>
      <c r="H43" s="48">
        <v>5</v>
      </c>
      <c r="I43" s="48">
        <f t="shared" si="0"/>
        <v>6.7</v>
      </c>
      <c r="J43" s="42">
        <f>(0.4*H43)+(0.6*I43)</f>
        <v>6.02</v>
      </c>
      <c r="K43" s="41">
        <v>10</v>
      </c>
      <c r="L43" s="55">
        <v>8</v>
      </c>
      <c r="P43" s="55">
        <f t="shared" si="1"/>
        <v>0</v>
      </c>
      <c r="Q43" s="55">
        <f t="shared" si="2"/>
        <v>7.606</v>
      </c>
    </row>
    <row r="44" spans="1:17" ht="15">
      <c r="A44" s="38">
        <v>8521805</v>
      </c>
      <c r="B44" s="39" t="s">
        <v>0</v>
      </c>
      <c r="C44" s="39">
        <v>81003</v>
      </c>
      <c r="D44" s="40" t="s">
        <v>44</v>
      </c>
      <c r="E44" s="50" t="s">
        <v>127</v>
      </c>
      <c r="F44" s="46">
        <v>1.5</v>
      </c>
      <c r="G44" s="53"/>
      <c r="H44" s="48">
        <v>6.5</v>
      </c>
      <c r="I44" s="48">
        <f t="shared" si="0"/>
        <v>1.5</v>
      </c>
      <c r="J44" s="42">
        <f>(0.6*H44)+(0.4*I44)</f>
        <v>4.5</v>
      </c>
      <c r="K44" s="41">
        <v>9.5</v>
      </c>
      <c r="L44" s="55">
        <v>8</v>
      </c>
      <c r="M44" s="108">
        <v>1</v>
      </c>
      <c r="P44" s="55">
        <f t="shared" si="1"/>
        <v>3.3333333333333335</v>
      </c>
      <c r="Q44" s="55">
        <f t="shared" si="2"/>
        <v>7.166666666666667</v>
      </c>
    </row>
    <row r="45" spans="1:17" ht="15">
      <c r="A45" s="38">
        <v>7562998</v>
      </c>
      <c r="B45" s="39" t="s">
        <v>5</v>
      </c>
      <c r="C45" s="39">
        <v>81003</v>
      </c>
      <c r="D45" s="40" t="s">
        <v>45</v>
      </c>
      <c r="E45" s="50" t="s">
        <v>128</v>
      </c>
      <c r="F45" s="46">
        <v>1</v>
      </c>
      <c r="G45" s="53"/>
      <c r="H45" s="48">
        <v>2.5</v>
      </c>
      <c r="I45" s="48">
        <f t="shared" si="0"/>
        <v>1</v>
      </c>
      <c r="J45" s="42">
        <f>(0.6*H45)+(0.4*I45)</f>
        <v>1.9</v>
      </c>
      <c r="K45" s="41">
        <v>8</v>
      </c>
      <c r="L45" s="55">
        <v>8</v>
      </c>
      <c r="P45" s="55">
        <f t="shared" si="1"/>
        <v>0</v>
      </c>
      <c r="Q45" s="55">
        <f t="shared" si="2"/>
        <v>5.77</v>
      </c>
    </row>
    <row r="46" spans="1:17" ht="15">
      <c r="A46" s="38">
        <v>8521955</v>
      </c>
      <c r="B46" s="39" t="s">
        <v>0</v>
      </c>
      <c r="C46" s="39">
        <v>81003</v>
      </c>
      <c r="D46" s="40" t="s">
        <v>46</v>
      </c>
      <c r="E46" s="50" t="s">
        <v>129</v>
      </c>
      <c r="F46" s="46">
        <v>3</v>
      </c>
      <c r="G46" s="53"/>
      <c r="H46" s="48">
        <v>8.5</v>
      </c>
      <c r="I46" s="48">
        <f t="shared" si="0"/>
        <v>3</v>
      </c>
      <c r="J46" s="42">
        <f>(0.6*H46)+(0.4*I46)</f>
        <v>6.3</v>
      </c>
      <c r="K46" s="41">
        <v>8.5</v>
      </c>
      <c r="L46" s="55">
        <v>8</v>
      </c>
      <c r="N46" s="108">
        <v>1</v>
      </c>
      <c r="O46" s="108">
        <v>1</v>
      </c>
      <c r="P46" s="55">
        <f t="shared" si="1"/>
        <v>6.666666666666667</v>
      </c>
      <c r="Q46" s="55">
        <f t="shared" si="2"/>
        <v>7.573333333333332</v>
      </c>
    </row>
    <row r="47" spans="1:17" ht="15">
      <c r="A47" s="38">
        <v>7562470</v>
      </c>
      <c r="B47" s="39" t="s">
        <v>5</v>
      </c>
      <c r="C47" s="39">
        <v>81003</v>
      </c>
      <c r="D47" s="40" t="s">
        <v>47</v>
      </c>
      <c r="E47" s="50" t="s">
        <v>130</v>
      </c>
      <c r="F47" s="46">
        <v>7</v>
      </c>
      <c r="G47" s="53"/>
      <c r="H47" s="48">
        <v>5</v>
      </c>
      <c r="I47" s="48">
        <f t="shared" si="0"/>
        <v>7</v>
      </c>
      <c r="J47" s="42">
        <f>(0.4*H47)+(0.6*I47)</f>
        <v>6.2</v>
      </c>
      <c r="K47" s="41">
        <v>9</v>
      </c>
      <c r="L47" s="55">
        <v>8</v>
      </c>
      <c r="P47" s="55">
        <f t="shared" si="1"/>
        <v>0</v>
      </c>
      <c r="Q47" s="55">
        <f t="shared" si="2"/>
        <v>7.359999999999999</v>
      </c>
    </row>
    <row r="48" spans="1:17" ht="15">
      <c r="A48" s="38">
        <v>8082960</v>
      </c>
      <c r="B48" s="39" t="s">
        <v>2</v>
      </c>
      <c r="C48" s="39">
        <v>81003</v>
      </c>
      <c r="D48" s="40" t="s">
        <v>48</v>
      </c>
      <c r="E48" s="50" t="s">
        <v>131</v>
      </c>
      <c r="F48" s="46">
        <v>1</v>
      </c>
      <c r="G48" s="53"/>
      <c r="H48" s="48">
        <v>4</v>
      </c>
      <c r="I48" s="48">
        <f t="shared" si="0"/>
        <v>1</v>
      </c>
      <c r="J48" s="42">
        <f>(0.6*H48)+(0.4*I48)</f>
        <v>2.8</v>
      </c>
      <c r="K48" s="41">
        <v>8.5</v>
      </c>
      <c r="L48" s="55">
        <v>8</v>
      </c>
      <c r="P48" s="55">
        <f t="shared" si="1"/>
        <v>0</v>
      </c>
      <c r="Q48" s="55">
        <f t="shared" si="2"/>
        <v>6.1899999999999995</v>
      </c>
    </row>
    <row r="49" spans="1:17" ht="15">
      <c r="A49" s="38">
        <v>6508786</v>
      </c>
      <c r="B49" s="39" t="s">
        <v>16</v>
      </c>
      <c r="C49" s="39">
        <v>81003</v>
      </c>
      <c r="D49" s="40" t="s">
        <v>49</v>
      </c>
      <c r="E49" s="50" t="s">
        <v>132</v>
      </c>
      <c r="F49" s="46">
        <v>1</v>
      </c>
      <c r="G49" s="53">
        <v>2.5</v>
      </c>
      <c r="H49" s="48">
        <v>1</v>
      </c>
      <c r="I49" s="48">
        <f t="shared" si="0"/>
        <v>2.5</v>
      </c>
      <c r="J49" s="42">
        <f>(0.4*H49)+(0.6*I49)</f>
        <v>1.9</v>
      </c>
      <c r="K49" s="41">
        <v>9.5</v>
      </c>
      <c r="L49" s="55">
        <v>8</v>
      </c>
      <c r="P49" s="55">
        <f t="shared" si="1"/>
        <v>0</v>
      </c>
      <c r="Q49" s="55">
        <f t="shared" si="2"/>
        <v>6.22</v>
      </c>
    </row>
    <row r="50" spans="1:17" ht="15">
      <c r="A50" s="38">
        <v>8521980</v>
      </c>
      <c r="B50" s="39" t="s">
        <v>0</v>
      </c>
      <c r="C50" s="39">
        <v>81003</v>
      </c>
      <c r="D50" s="40" t="s">
        <v>50</v>
      </c>
      <c r="E50" s="50" t="s">
        <v>133</v>
      </c>
      <c r="F50" s="46">
        <v>5</v>
      </c>
      <c r="G50" s="53">
        <v>7</v>
      </c>
      <c r="H50" s="48">
        <v>6</v>
      </c>
      <c r="I50" s="48">
        <f t="shared" si="0"/>
        <v>7</v>
      </c>
      <c r="J50" s="42">
        <f>(0.4*H50)+(0.6*I50)</f>
        <v>6.6000000000000005</v>
      </c>
      <c r="K50" s="41">
        <v>9</v>
      </c>
      <c r="L50" s="55">
        <v>8</v>
      </c>
      <c r="P50" s="55">
        <f t="shared" si="1"/>
        <v>0</v>
      </c>
      <c r="Q50" s="55">
        <f t="shared" si="2"/>
        <v>7.4799999999999995</v>
      </c>
    </row>
    <row r="51" spans="1:17" ht="15">
      <c r="A51" s="38">
        <v>7977591</v>
      </c>
      <c r="B51" s="39" t="s">
        <v>2</v>
      </c>
      <c r="C51" s="39">
        <v>81003</v>
      </c>
      <c r="D51" s="40" t="s">
        <v>51</v>
      </c>
      <c r="E51" s="50" t="s">
        <v>134</v>
      </c>
      <c r="F51" s="46">
        <v>3.5</v>
      </c>
      <c r="G51" s="53"/>
      <c r="H51" s="48">
        <v>5.5</v>
      </c>
      <c r="I51" s="48">
        <f t="shared" si="0"/>
        <v>3.5</v>
      </c>
      <c r="J51" s="42">
        <f>(0.6*H51)+(0.4*I51)</f>
        <v>4.7</v>
      </c>
      <c r="K51" s="41">
        <v>10</v>
      </c>
      <c r="L51" s="55">
        <v>8</v>
      </c>
      <c r="N51" s="108">
        <v>1</v>
      </c>
      <c r="P51" s="55">
        <f t="shared" si="1"/>
        <v>3.3333333333333335</v>
      </c>
      <c r="Q51" s="55">
        <f t="shared" si="2"/>
        <v>7.376666666666667</v>
      </c>
    </row>
    <row r="52" spans="1:17" ht="15">
      <c r="A52" s="38">
        <v>8642071</v>
      </c>
      <c r="B52" s="39" t="s">
        <v>0</v>
      </c>
      <c r="C52" s="39">
        <v>81003</v>
      </c>
      <c r="D52" s="40" t="s">
        <v>52</v>
      </c>
      <c r="E52" s="50" t="s">
        <v>135</v>
      </c>
      <c r="F52" s="46">
        <v>1.5</v>
      </c>
      <c r="G52" s="53">
        <v>1</v>
      </c>
      <c r="H52" s="48">
        <v>2.5</v>
      </c>
      <c r="I52" s="48">
        <f t="shared" si="0"/>
        <v>1</v>
      </c>
      <c r="J52" s="42">
        <f>(0.6*H52)+(0.4*I52)</f>
        <v>1.9</v>
      </c>
      <c r="K52" s="41">
        <v>9</v>
      </c>
      <c r="L52" s="55">
        <v>8</v>
      </c>
      <c r="M52" s="108">
        <v>1</v>
      </c>
      <c r="P52" s="55">
        <f t="shared" si="1"/>
        <v>3.3333333333333335</v>
      </c>
      <c r="Q52" s="55">
        <f t="shared" si="2"/>
        <v>6.236666666666666</v>
      </c>
    </row>
    <row r="53" spans="1:17" ht="15">
      <c r="A53" s="38">
        <v>8521722</v>
      </c>
      <c r="B53" s="39" t="s">
        <v>0</v>
      </c>
      <c r="C53" s="39">
        <v>81003</v>
      </c>
      <c r="D53" s="40" t="s">
        <v>53</v>
      </c>
      <c r="E53" s="50" t="s">
        <v>136</v>
      </c>
      <c r="F53" s="46">
        <v>2.5</v>
      </c>
      <c r="G53" s="53">
        <v>5</v>
      </c>
      <c r="H53" s="48">
        <v>5</v>
      </c>
      <c r="I53" s="48">
        <f t="shared" si="0"/>
        <v>5</v>
      </c>
      <c r="J53" s="42">
        <f>(0.6*H53)+(0.4*I53)</f>
        <v>5</v>
      </c>
      <c r="K53" s="41">
        <v>9</v>
      </c>
      <c r="L53" s="55">
        <v>8</v>
      </c>
      <c r="P53" s="55">
        <f t="shared" si="1"/>
        <v>0</v>
      </c>
      <c r="Q53" s="55">
        <f t="shared" si="2"/>
        <v>6.999999999999999</v>
      </c>
    </row>
    <row r="54" spans="1:17" ht="15">
      <c r="A54" s="38">
        <v>6443902</v>
      </c>
      <c r="B54" s="39" t="s">
        <v>0</v>
      </c>
      <c r="C54" s="39">
        <v>81003</v>
      </c>
      <c r="D54" s="40" t="s">
        <v>55</v>
      </c>
      <c r="E54" s="50" t="s">
        <v>138</v>
      </c>
      <c r="F54" s="46">
        <v>3.5</v>
      </c>
      <c r="G54" s="53">
        <v>6.5</v>
      </c>
      <c r="H54" s="48">
        <v>7</v>
      </c>
      <c r="I54" s="48">
        <f t="shared" si="0"/>
        <v>6.5</v>
      </c>
      <c r="J54" s="42">
        <f>(0.6*H54)+(0.4*I54)</f>
        <v>6.800000000000001</v>
      </c>
      <c r="K54" s="41">
        <v>10</v>
      </c>
      <c r="L54" s="55">
        <v>8</v>
      </c>
      <c r="N54" s="108">
        <v>1</v>
      </c>
      <c r="O54" s="108">
        <v>1</v>
      </c>
      <c r="P54" s="55">
        <f t="shared" si="1"/>
        <v>6.666666666666667</v>
      </c>
      <c r="Q54" s="55">
        <f t="shared" si="2"/>
        <v>8.173333333333334</v>
      </c>
    </row>
    <row r="55" spans="1:17" ht="15">
      <c r="A55" s="38">
        <v>8521851</v>
      </c>
      <c r="B55" s="39" t="s">
        <v>0</v>
      </c>
      <c r="C55" s="39">
        <v>81003</v>
      </c>
      <c r="D55" s="40" t="s">
        <v>56</v>
      </c>
      <c r="E55" s="50" t="s">
        <v>139</v>
      </c>
      <c r="F55" s="46">
        <v>4</v>
      </c>
      <c r="G55" s="53">
        <v>5.5</v>
      </c>
      <c r="H55" s="48">
        <v>1.5</v>
      </c>
      <c r="I55" s="48">
        <f t="shared" si="0"/>
        <v>5.5</v>
      </c>
      <c r="J55" s="42">
        <f>(0.4*H55)+(0.6*I55)</f>
        <v>3.9</v>
      </c>
      <c r="K55" s="41">
        <v>9</v>
      </c>
      <c r="L55" s="55">
        <v>8</v>
      </c>
      <c r="M55" s="108">
        <v>1</v>
      </c>
      <c r="P55" s="55">
        <f t="shared" si="1"/>
        <v>3.3333333333333335</v>
      </c>
      <c r="Q55" s="55">
        <f t="shared" si="2"/>
        <v>6.836666666666667</v>
      </c>
    </row>
    <row r="56" spans="1:17" ht="15">
      <c r="A56" s="38">
        <v>7142784</v>
      </c>
      <c r="B56" s="39" t="s">
        <v>16</v>
      </c>
      <c r="C56" s="39">
        <v>81002</v>
      </c>
      <c r="D56" s="40" t="s">
        <v>57</v>
      </c>
      <c r="E56" s="50" t="s">
        <v>140</v>
      </c>
      <c r="F56" s="46">
        <v>3</v>
      </c>
      <c r="G56" s="53"/>
      <c r="H56" s="48">
        <v>1</v>
      </c>
      <c r="I56" s="48">
        <f t="shared" si="0"/>
        <v>3</v>
      </c>
      <c r="J56" s="42">
        <f>(0.4*H56)+(0.6*I56)</f>
        <v>2.1999999999999997</v>
      </c>
      <c r="K56" s="41">
        <v>8.5</v>
      </c>
      <c r="L56" s="55">
        <v>8</v>
      </c>
      <c r="P56" s="55">
        <f t="shared" si="1"/>
        <v>0</v>
      </c>
      <c r="Q56" s="55">
        <f t="shared" si="2"/>
        <v>6.01</v>
      </c>
    </row>
    <row r="57" spans="1:17" ht="15">
      <c r="A57" s="38">
        <v>8624380</v>
      </c>
      <c r="B57" s="39" t="s">
        <v>0</v>
      </c>
      <c r="C57" s="39">
        <v>81003</v>
      </c>
      <c r="D57" s="40" t="s">
        <v>58</v>
      </c>
      <c r="E57" s="50" t="s">
        <v>141</v>
      </c>
      <c r="F57" s="46">
        <v>6</v>
      </c>
      <c r="G57" s="53"/>
      <c r="H57" s="48">
        <v>6.5</v>
      </c>
      <c r="I57" s="48">
        <f t="shared" si="0"/>
        <v>6</v>
      </c>
      <c r="J57" s="42">
        <f>(0.6*H57)+(0.4*I57)</f>
        <v>6.300000000000001</v>
      </c>
      <c r="K57" s="41">
        <v>7</v>
      </c>
      <c r="L57" s="55">
        <v>8</v>
      </c>
      <c r="M57" s="108">
        <v>1</v>
      </c>
      <c r="N57" s="108">
        <v>1</v>
      </c>
      <c r="P57" s="55">
        <f t="shared" si="1"/>
        <v>6.666666666666667</v>
      </c>
      <c r="Q57" s="55">
        <f t="shared" si="2"/>
        <v>7.123333333333333</v>
      </c>
    </row>
    <row r="58" spans="1:17" ht="15">
      <c r="A58" s="38">
        <v>7694515</v>
      </c>
      <c r="B58" s="39" t="s">
        <v>5</v>
      </c>
      <c r="C58" s="39">
        <v>81003</v>
      </c>
      <c r="D58" s="40" t="s">
        <v>59</v>
      </c>
      <c r="E58" s="50" t="s">
        <v>142</v>
      </c>
      <c r="F58" s="47"/>
      <c r="G58" s="54"/>
      <c r="H58" s="51"/>
      <c r="I58" s="48">
        <f t="shared" si="0"/>
        <v>0</v>
      </c>
      <c r="J58" s="44">
        <v>4</v>
      </c>
      <c r="K58" s="41">
        <v>7.5</v>
      </c>
      <c r="L58" s="55">
        <v>8</v>
      </c>
      <c r="N58" s="108">
        <v>1</v>
      </c>
      <c r="P58" s="55">
        <f t="shared" si="1"/>
        <v>3.3333333333333335</v>
      </c>
      <c r="Q58" s="55">
        <f t="shared" si="2"/>
        <v>6.416666666666667</v>
      </c>
    </row>
    <row r="59" spans="1:17" ht="15">
      <c r="A59" s="38">
        <v>7977375</v>
      </c>
      <c r="B59" s="39" t="s">
        <v>2</v>
      </c>
      <c r="C59" s="39">
        <v>81003</v>
      </c>
      <c r="D59" s="40" t="s">
        <v>60</v>
      </c>
      <c r="E59" s="50" t="s">
        <v>143</v>
      </c>
      <c r="F59" s="46">
        <v>1.6</v>
      </c>
      <c r="G59" s="53">
        <v>2.8</v>
      </c>
      <c r="H59" s="48">
        <v>3</v>
      </c>
      <c r="I59" s="48">
        <f t="shared" si="0"/>
        <v>2.8</v>
      </c>
      <c r="J59" s="42">
        <f>(0.6*H59)+(0.4*I59)</f>
        <v>2.92</v>
      </c>
      <c r="K59" s="41">
        <v>3</v>
      </c>
      <c r="L59" s="55">
        <v>8</v>
      </c>
      <c r="P59" s="138">
        <f t="shared" si="1"/>
        <v>0</v>
      </c>
      <c r="Q59" s="138">
        <f t="shared" si="2"/>
        <v>4.576</v>
      </c>
    </row>
    <row r="60" spans="1:17" ht="15">
      <c r="A60" s="38">
        <v>7976993</v>
      </c>
      <c r="B60" s="39" t="s">
        <v>2</v>
      </c>
      <c r="C60" s="39">
        <v>81003</v>
      </c>
      <c r="D60" s="40" t="s">
        <v>66</v>
      </c>
      <c r="E60" s="50" t="s">
        <v>144</v>
      </c>
      <c r="F60" s="46">
        <v>3</v>
      </c>
      <c r="G60" s="53">
        <v>4</v>
      </c>
      <c r="H60" s="48">
        <v>6.5</v>
      </c>
      <c r="I60" s="48">
        <f t="shared" si="0"/>
        <v>4</v>
      </c>
      <c r="J60" s="42">
        <f>(0.6*H60)+(0.4*I60)</f>
        <v>5.5</v>
      </c>
      <c r="K60" s="41">
        <v>9.5</v>
      </c>
      <c r="L60" s="55">
        <v>8</v>
      </c>
      <c r="M60" s="108">
        <v>1</v>
      </c>
      <c r="P60" s="55">
        <f t="shared" si="1"/>
        <v>3.3333333333333335</v>
      </c>
      <c r="Q60" s="55">
        <f t="shared" si="2"/>
        <v>7.466666666666667</v>
      </c>
    </row>
    <row r="61" spans="1:17" ht="15">
      <c r="A61" s="38">
        <v>6782612</v>
      </c>
      <c r="B61" s="39" t="s">
        <v>14</v>
      </c>
      <c r="C61" s="39">
        <v>81002</v>
      </c>
      <c r="D61" s="40" t="s">
        <v>61</v>
      </c>
      <c r="E61" s="50" t="s">
        <v>145</v>
      </c>
      <c r="F61" s="46">
        <v>6.5</v>
      </c>
      <c r="G61" s="53"/>
      <c r="H61" s="48">
        <v>7</v>
      </c>
      <c r="I61" s="48">
        <f t="shared" si="0"/>
        <v>6.5</v>
      </c>
      <c r="J61" s="42">
        <f>(0.6*H61)+(0.4*I61)</f>
        <v>6.800000000000001</v>
      </c>
      <c r="K61" s="41">
        <v>9</v>
      </c>
      <c r="L61" s="55">
        <v>8</v>
      </c>
      <c r="N61" s="108">
        <v>1</v>
      </c>
      <c r="P61" s="55">
        <f t="shared" si="1"/>
        <v>3.3333333333333335</v>
      </c>
      <c r="Q61" s="55">
        <f t="shared" si="2"/>
        <v>7.706666666666667</v>
      </c>
    </row>
    <row r="66" ht="15"/>
    <row r="67" ht="15"/>
    <row r="68" ht="15"/>
  </sheetData>
  <sheetProtection/>
  <printOptions/>
  <pageMargins left="0.31496062992125984" right="0.11811023622047245" top="0.3937007874015748" bottom="0.3937007874015748" header="0.31496062992125984" footer="0.31496062992125984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"/>
  <dimension ref="B3:O59"/>
  <sheetViews>
    <sheetView zoomScalePageLayoutView="0" workbookViewId="0" topLeftCell="A32">
      <selection activeCell="B39" sqref="B39:B56"/>
    </sheetView>
  </sheetViews>
  <sheetFormatPr defaultColWidth="9.140625" defaultRowHeight="12.75"/>
  <cols>
    <col min="1" max="1" width="9.140625" style="60" customWidth="1"/>
    <col min="2" max="2" width="73.00390625" style="60" bestFit="1" customWidth="1"/>
    <col min="3" max="16384" width="9.140625" style="60" customWidth="1"/>
  </cols>
  <sheetData>
    <row r="3" spans="2:13" ht="88.5" customHeight="1">
      <c r="B3" s="57" t="s">
        <v>168</v>
      </c>
      <c r="C3" s="58" t="s">
        <v>169</v>
      </c>
      <c r="D3" s="58" t="s">
        <v>170</v>
      </c>
      <c r="E3" s="58" t="s">
        <v>171</v>
      </c>
      <c r="F3" s="58" t="s">
        <v>172</v>
      </c>
      <c r="G3" s="59" t="s">
        <v>173</v>
      </c>
      <c r="H3" s="58" t="s">
        <v>174</v>
      </c>
      <c r="I3" s="59" t="s">
        <v>175</v>
      </c>
      <c r="J3" s="59"/>
      <c r="K3" s="59" t="s">
        <v>176</v>
      </c>
      <c r="L3" s="58" t="s">
        <v>177</v>
      </c>
      <c r="M3" s="59" t="s">
        <v>178</v>
      </c>
    </row>
    <row r="4" spans="2:13" ht="12.75">
      <c r="B4" s="90" t="s">
        <v>208</v>
      </c>
      <c r="C4" s="93" t="s">
        <v>87</v>
      </c>
      <c r="D4" s="93">
        <v>7563130</v>
      </c>
      <c r="E4" s="95" t="s">
        <v>179</v>
      </c>
      <c r="F4" s="99"/>
      <c r="G4" s="90" t="s">
        <v>173</v>
      </c>
      <c r="H4" s="93" t="s">
        <v>209</v>
      </c>
      <c r="I4" s="91"/>
      <c r="J4" s="91" t="s">
        <v>210</v>
      </c>
      <c r="K4" s="90" t="s">
        <v>183</v>
      </c>
      <c r="L4" s="93" t="s">
        <v>180</v>
      </c>
      <c r="M4" s="106" t="s">
        <v>180</v>
      </c>
    </row>
    <row r="5" spans="2:13" ht="13.5" thickBot="1">
      <c r="B5" s="92" t="s">
        <v>9</v>
      </c>
      <c r="C5" s="94" t="s">
        <v>236</v>
      </c>
      <c r="D5" s="94">
        <v>8599816</v>
      </c>
      <c r="E5" s="96" t="s">
        <v>179</v>
      </c>
      <c r="F5" s="101"/>
      <c r="G5" s="92" t="s">
        <v>173</v>
      </c>
      <c r="H5" s="94" t="s">
        <v>237</v>
      </c>
      <c r="I5" s="92"/>
      <c r="J5" s="92" t="s">
        <v>238</v>
      </c>
      <c r="K5" s="92" t="s">
        <v>183</v>
      </c>
      <c r="L5" s="94" t="s">
        <v>180</v>
      </c>
      <c r="M5" s="94" t="s">
        <v>180</v>
      </c>
    </row>
    <row r="6" spans="2:13" ht="12.75">
      <c r="B6" s="62" t="s">
        <v>194</v>
      </c>
      <c r="C6" s="63" t="s">
        <v>195</v>
      </c>
      <c r="D6" s="63">
        <v>7977009</v>
      </c>
      <c r="E6" s="64" t="s">
        <v>179</v>
      </c>
      <c r="F6" s="65"/>
      <c r="G6" s="62" t="s">
        <v>173</v>
      </c>
      <c r="H6" s="63" t="s">
        <v>196</v>
      </c>
      <c r="I6" s="66"/>
      <c r="J6" s="67" t="s">
        <v>197</v>
      </c>
      <c r="K6" s="62" t="s">
        <v>183</v>
      </c>
      <c r="L6" s="63" t="s">
        <v>180</v>
      </c>
      <c r="M6" s="63" t="s">
        <v>180</v>
      </c>
    </row>
    <row r="7" spans="2:13" ht="13.5" thickBot="1">
      <c r="B7" s="68" t="s">
        <v>12</v>
      </c>
      <c r="C7" s="69" t="s">
        <v>225</v>
      </c>
      <c r="D7" s="69">
        <v>8521552</v>
      </c>
      <c r="E7" s="70" t="s">
        <v>179</v>
      </c>
      <c r="F7" s="97"/>
      <c r="G7" s="68" t="s">
        <v>173</v>
      </c>
      <c r="H7" s="69" t="s">
        <v>226</v>
      </c>
      <c r="I7" s="103"/>
      <c r="J7" s="105" t="s">
        <v>227</v>
      </c>
      <c r="K7" s="68" t="s">
        <v>183</v>
      </c>
      <c r="L7" s="69" t="s">
        <v>180</v>
      </c>
      <c r="M7" s="69" t="s">
        <v>180</v>
      </c>
    </row>
    <row r="8" spans="2:13" ht="12.75">
      <c r="B8" s="73" t="s">
        <v>65</v>
      </c>
      <c r="C8" s="74" t="s">
        <v>108</v>
      </c>
      <c r="D8" s="74">
        <v>7976885</v>
      </c>
      <c r="E8" s="75" t="s">
        <v>179</v>
      </c>
      <c r="F8" s="76"/>
      <c r="G8" s="73" t="s">
        <v>173</v>
      </c>
      <c r="H8" s="74" t="s">
        <v>184</v>
      </c>
      <c r="I8" s="66"/>
      <c r="J8" s="67" t="s">
        <v>185</v>
      </c>
      <c r="K8" s="73" t="s">
        <v>183</v>
      </c>
      <c r="L8" s="74" t="s">
        <v>180</v>
      </c>
      <c r="M8" s="74" t="s">
        <v>180</v>
      </c>
    </row>
    <row r="9" spans="2:13" ht="13.5" thickBot="1">
      <c r="B9" s="68" t="s">
        <v>27</v>
      </c>
      <c r="C9" s="69" t="s">
        <v>212</v>
      </c>
      <c r="D9" s="69">
        <v>7562466</v>
      </c>
      <c r="E9" s="70" t="s">
        <v>179</v>
      </c>
      <c r="F9" s="97"/>
      <c r="G9" s="68" t="s">
        <v>173</v>
      </c>
      <c r="H9" s="69" t="s">
        <v>213</v>
      </c>
      <c r="I9" s="103"/>
      <c r="J9" s="105" t="s">
        <v>214</v>
      </c>
      <c r="K9" s="68" t="s">
        <v>183</v>
      </c>
      <c r="L9" s="69" t="s">
        <v>180</v>
      </c>
      <c r="M9" s="69" t="s">
        <v>180</v>
      </c>
    </row>
    <row r="10" spans="2:13" ht="63" customHeight="1">
      <c r="B10" s="73" t="s">
        <v>28</v>
      </c>
      <c r="C10" s="74" t="s">
        <v>199</v>
      </c>
      <c r="D10" s="74">
        <v>8521677</v>
      </c>
      <c r="E10" s="75" t="s">
        <v>179</v>
      </c>
      <c r="F10" s="76"/>
      <c r="G10" s="73" t="s">
        <v>173</v>
      </c>
      <c r="H10" s="74" t="s">
        <v>200</v>
      </c>
      <c r="I10" s="66"/>
      <c r="J10" s="67" t="s">
        <v>201</v>
      </c>
      <c r="K10" s="73" t="s">
        <v>183</v>
      </c>
      <c r="L10" s="74" t="s">
        <v>180</v>
      </c>
      <c r="M10" s="74" t="s">
        <v>180</v>
      </c>
    </row>
    <row r="11" spans="2:13" ht="13.5" thickBot="1">
      <c r="B11" s="77" t="s">
        <v>30</v>
      </c>
      <c r="C11" s="78" t="s">
        <v>114</v>
      </c>
      <c r="D11" s="78">
        <v>6402486</v>
      </c>
      <c r="E11" s="79" t="s">
        <v>179</v>
      </c>
      <c r="F11" s="100"/>
      <c r="G11" s="77" t="s">
        <v>173</v>
      </c>
      <c r="H11" s="78" t="s">
        <v>223</v>
      </c>
      <c r="I11" s="103"/>
      <c r="J11" s="105" t="s">
        <v>224</v>
      </c>
      <c r="K11" s="77" t="s">
        <v>183</v>
      </c>
      <c r="L11" s="78" t="s">
        <v>180</v>
      </c>
      <c r="M11" s="78" t="s">
        <v>180</v>
      </c>
    </row>
    <row r="12" spans="2:13" ht="12.75">
      <c r="B12" s="62" t="s">
        <v>187</v>
      </c>
      <c r="C12" s="63" t="s">
        <v>188</v>
      </c>
      <c r="D12" s="63">
        <v>8521548</v>
      </c>
      <c r="E12" s="64" t="s">
        <v>179</v>
      </c>
      <c r="F12" s="65"/>
      <c r="G12" s="62" t="s">
        <v>173</v>
      </c>
      <c r="H12" s="63" t="s">
        <v>189</v>
      </c>
      <c r="I12" s="66"/>
      <c r="J12" s="67" t="s">
        <v>190</v>
      </c>
      <c r="K12" s="62" t="s">
        <v>183</v>
      </c>
      <c r="L12" s="63" t="s">
        <v>180</v>
      </c>
      <c r="M12" s="63" t="s">
        <v>180</v>
      </c>
    </row>
    <row r="13" spans="2:13" ht="13.5" thickBot="1">
      <c r="B13" s="68" t="s">
        <v>203</v>
      </c>
      <c r="C13" s="69" t="s">
        <v>204</v>
      </c>
      <c r="D13" s="69">
        <v>4589317</v>
      </c>
      <c r="E13" s="70" t="s">
        <v>179</v>
      </c>
      <c r="F13" s="97"/>
      <c r="G13" s="68" t="s">
        <v>173</v>
      </c>
      <c r="H13" s="69" t="s">
        <v>205</v>
      </c>
      <c r="I13" s="103"/>
      <c r="J13" s="105" t="s">
        <v>206</v>
      </c>
      <c r="K13" s="68" t="s">
        <v>183</v>
      </c>
      <c r="L13" s="69" t="s">
        <v>180</v>
      </c>
      <c r="M13" s="69" t="s">
        <v>180</v>
      </c>
    </row>
    <row r="14" spans="2:13" ht="12.75">
      <c r="B14" s="73" t="s">
        <v>34</v>
      </c>
      <c r="C14" s="74" t="s">
        <v>118</v>
      </c>
      <c r="D14" s="74">
        <v>8521698</v>
      </c>
      <c r="E14" s="74"/>
      <c r="F14" s="76"/>
      <c r="G14" s="73" t="s">
        <v>173</v>
      </c>
      <c r="H14" s="74" t="s">
        <v>229</v>
      </c>
      <c r="I14" s="66"/>
      <c r="J14" s="67" t="s">
        <v>230</v>
      </c>
      <c r="K14" s="73" t="s">
        <v>183</v>
      </c>
      <c r="L14" s="74" t="s">
        <v>180</v>
      </c>
      <c r="M14" s="74" t="s">
        <v>180</v>
      </c>
    </row>
    <row r="15" spans="2:13" ht="13.5" thickBot="1">
      <c r="B15" s="68" t="s">
        <v>36</v>
      </c>
      <c r="C15" s="69" t="s">
        <v>120</v>
      </c>
      <c r="D15" s="69">
        <v>7987734</v>
      </c>
      <c r="E15" s="70" t="s">
        <v>179</v>
      </c>
      <c r="F15" s="97"/>
      <c r="G15" s="68" t="s">
        <v>173</v>
      </c>
      <c r="H15" s="69" t="s">
        <v>181</v>
      </c>
      <c r="I15" s="103"/>
      <c r="J15" s="105" t="s">
        <v>182</v>
      </c>
      <c r="K15" s="68" t="s">
        <v>183</v>
      </c>
      <c r="L15" s="69" t="s">
        <v>180</v>
      </c>
      <c r="M15" s="69" t="s">
        <v>180</v>
      </c>
    </row>
    <row r="16" spans="2:13" ht="12.75">
      <c r="B16" s="62" t="s">
        <v>40</v>
      </c>
      <c r="C16" s="63" t="s">
        <v>219</v>
      </c>
      <c r="D16" s="63">
        <v>8496360</v>
      </c>
      <c r="E16" s="64" t="s">
        <v>179</v>
      </c>
      <c r="F16" s="65"/>
      <c r="G16" s="62" t="s">
        <v>173</v>
      </c>
      <c r="H16" s="63" t="s">
        <v>220</v>
      </c>
      <c r="I16" s="66"/>
      <c r="J16" s="67" t="s">
        <v>221</v>
      </c>
      <c r="K16" s="62" t="s">
        <v>183</v>
      </c>
      <c r="L16" s="63" t="s">
        <v>180</v>
      </c>
      <c r="M16" s="63" t="s">
        <v>180</v>
      </c>
    </row>
    <row r="17" spans="2:13" ht="13.5" thickBot="1">
      <c r="B17" s="86" t="s">
        <v>44</v>
      </c>
      <c r="C17" s="87" t="s">
        <v>233</v>
      </c>
      <c r="D17" s="87">
        <v>8521805</v>
      </c>
      <c r="E17" s="88" t="s">
        <v>179</v>
      </c>
      <c r="F17" s="98"/>
      <c r="G17" s="86" t="s">
        <v>173</v>
      </c>
      <c r="H17" s="87" t="s">
        <v>234</v>
      </c>
      <c r="I17" s="103"/>
      <c r="J17" s="105" t="s">
        <v>235</v>
      </c>
      <c r="K17" s="86" t="s">
        <v>183</v>
      </c>
      <c r="L17" s="87" t="s">
        <v>180</v>
      </c>
      <c r="M17" s="87" t="s">
        <v>180</v>
      </c>
    </row>
    <row r="18" spans="2:13" ht="12.75">
      <c r="B18" s="73" t="s">
        <v>215</v>
      </c>
      <c r="C18" s="74" t="s">
        <v>216</v>
      </c>
      <c r="D18" s="74">
        <v>8642071</v>
      </c>
      <c r="E18" s="75" t="s">
        <v>179</v>
      </c>
      <c r="F18" s="76"/>
      <c r="G18" s="73" t="s">
        <v>173</v>
      </c>
      <c r="H18" s="74" t="s">
        <v>217</v>
      </c>
      <c r="I18" s="66"/>
      <c r="J18" s="67" t="s">
        <v>218</v>
      </c>
      <c r="K18" s="73" t="s">
        <v>183</v>
      </c>
      <c r="L18" s="74" t="s">
        <v>180</v>
      </c>
      <c r="M18" s="74" t="s">
        <v>180</v>
      </c>
    </row>
    <row r="19" spans="2:13" ht="13.5" thickBot="1">
      <c r="B19" s="68" t="s">
        <v>56</v>
      </c>
      <c r="C19" s="69" t="s">
        <v>139</v>
      </c>
      <c r="D19" s="69">
        <v>8521851</v>
      </c>
      <c r="E19" s="70" t="s">
        <v>179</v>
      </c>
      <c r="F19" s="97"/>
      <c r="G19" s="68" t="s">
        <v>173</v>
      </c>
      <c r="H19" s="69" t="s">
        <v>231</v>
      </c>
      <c r="I19" s="103"/>
      <c r="J19" s="105" t="s">
        <v>232</v>
      </c>
      <c r="K19" s="68" t="s">
        <v>183</v>
      </c>
      <c r="L19" s="69" t="s">
        <v>180</v>
      </c>
      <c r="M19" s="69" t="s">
        <v>180</v>
      </c>
    </row>
    <row r="20" spans="2:13" ht="12.75">
      <c r="B20" s="73" t="s">
        <v>66</v>
      </c>
      <c r="C20" s="74" t="s">
        <v>191</v>
      </c>
      <c r="D20" s="74">
        <v>7976993</v>
      </c>
      <c r="E20" s="75" t="s">
        <v>179</v>
      </c>
      <c r="F20" s="76"/>
      <c r="G20" s="73" t="s">
        <v>173</v>
      </c>
      <c r="H20" s="74" t="s">
        <v>192</v>
      </c>
      <c r="I20" s="66"/>
      <c r="J20" s="67" t="s">
        <v>193</v>
      </c>
      <c r="K20" s="73" t="s">
        <v>183</v>
      </c>
      <c r="L20" s="74" t="s">
        <v>180</v>
      </c>
      <c r="M20" s="74" t="s">
        <v>180</v>
      </c>
    </row>
    <row r="21" ht="12.75"/>
    <row r="22" ht="12.75"/>
    <row r="38" spans="2:15" ht="101.25" customHeight="1">
      <c r="B38" s="59" t="s">
        <v>166</v>
      </c>
      <c r="C38" s="58" t="s">
        <v>167</v>
      </c>
      <c r="D38" s="57" t="s">
        <v>168</v>
      </c>
      <c r="E38" s="58" t="s">
        <v>169</v>
      </c>
      <c r="F38" s="58" t="s">
        <v>170</v>
      </c>
      <c r="G38" s="58" t="s">
        <v>171</v>
      </c>
      <c r="H38" s="58" t="s">
        <v>172</v>
      </c>
      <c r="I38" s="59" t="s">
        <v>173</v>
      </c>
      <c r="J38" s="58" t="s">
        <v>174</v>
      </c>
      <c r="K38" s="59" t="s">
        <v>175</v>
      </c>
      <c r="L38" s="59"/>
      <c r="M38" s="59" t="s">
        <v>176</v>
      </c>
      <c r="N38" s="58" t="s">
        <v>177</v>
      </c>
      <c r="O38" s="59" t="s">
        <v>178</v>
      </c>
    </row>
    <row r="39" spans="2:15" ht="13.5" thickBot="1">
      <c r="B39" s="106" t="s">
        <v>255</v>
      </c>
      <c r="C39" s="111"/>
      <c r="D39" s="112" t="s">
        <v>256</v>
      </c>
      <c r="E39" s="111" t="s">
        <v>82</v>
      </c>
      <c r="F39" s="111">
        <v>8493666</v>
      </c>
      <c r="G39" s="113" t="s">
        <v>179</v>
      </c>
      <c r="H39" s="110"/>
      <c r="I39" s="112" t="s">
        <v>173</v>
      </c>
      <c r="J39" s="111" t="s">
        <v>257</v>
      </c>
      <c r="K39" s="92"/>
      <c r="L39" s="92" t="s">
        <v>287</v>
      </c>
      <c r="M39" s="112" t="s">
        <v>183</v>
      </c>
      <c r="N39" s="111" t="s">
        <v>180</v>
      </c>
      <c r="O39" s="61"/>
    </row>
    <row r="40" spans="2:15" ht="12.75">
      <c r="B40" s="63" t="s">
        <v>258</v>
      </c>
      <c r="C40" s="63"/>
      <c r="D40" s="62" t="s">
        <v>4</v>
      </c>
      <c r="E40" s="63" t="s">
        <v>259</v>
      </c>
      <c r="F40" s="63">
        <v>8522171</v>
      </c>
      <c r="G40" s="64" t="s">
        <v>179</v>
      </c>
      <c r="H40" s="65"/>
      <c r="I40" s="62" t="s">
        <v>173</v>
      </c>
      <c r="J40" s="63" t="s">
        <v>260</v>
      </c>
      <c r="K40" s="66"/>
      <c r="L40" s="67" t="s">
        <v>288</v>
      </c>
      <c r="M40" s="62" t="s">
        <v>183</v>
      </c>
      <c r="N40" s="63" t="s">
        <v>180</v>
      </c>
      <c r="O40" s="63" t="s">
        <v>180</v>
      </c>
    </row>
    <row r="41" spans="2:15" ht="13.5" thickBot="1">
      <c r="B41" s="69" t="s">
        <v>269</v>
      </c>
      <c r="C41" s="69"/>
      <c r="D41" s="68" t="s">
        <v>270</v>
      </c>
      <c r="E41" s="69" t="s">
        <v>271</v>
      </c>
      <c r="F41" s="69">
        <v>7562491</v>
      </c>
      <c r="G41" s="70" t="s">
        <v>179</v>
      </c>
      <c r="H41" s="97"/>
      <c r="I41" s="68" t="s">
        <v>173</v>
      </c>
      <c r="J41" s="69" t="s">
        <v>272</v>
      </c>
      <c r="K41" s="103"/>
      <c r="L41" s="105" t="s">
        <v>292</v>
      </c>
      <c r="M41" s="68" t="s">
        <v>183</v>
      </c>
      <c r="N41" s="69" t="s">
        <v>180</v>
      </c>
      <c r="O41" s="69"/>
    </row>
    <row r="42" spans="2:15" ht="12.75">
      <c r="B42" s="63" t="s">
        <v>207</v>
      </c>
      <c r="C42" s="63"/>
      <c r="D42" s="62" t="s">
        <v>208</v>
      </c>
      <c r="E42" s="63" t="s">
        <v>87</v>
      </c>
      <c r="F42" s="63">
        <v>7563130</v>
      </c>
      <c r="G42" s="64" t="s">
        <v>179</v>
      </c>
      <c r="H42" s="65"/>
      <c r="I42" s="62" t="s">
        <v>173</v>
      </c>
      <c r="J42" s="63" t="s">
        <v>277</v>
      </c>
      <c r="K42" s="66"/>
      <c r="L42" s="67" t="s">
        <v>294</v>
      </c>
      <c r="M42" s="62" t="s">
        <v>183</v>
      </c>
      <c r="N42" s="63" t="s">
        <v>180</v>
      </c>
      <c r="O42" s="74" t="s">
        <v>180</v>
      </c>
    </row>
    <row r="43" spans="2:15" ht="12.75">
      <c r="B43" s="81" t="s">
        <v>278</v>
      </c>
      <c r="C43" s="109"/>
      <c r="D43" s="80" t="s">
        <v>22</v>
      </c>
      <c r="E43" s="81" t="s">
        <v>104</v>
      </c>
      <c r="F43" s="81">
        <v>8522104</v>
      </c>
      <c r="G43" s="81"/>
      <c r="H43" s="109"/>
      <c r="I43" s="80" t="s">
        <v>173</v>
      </c>
      <c r="J43" s="81" t="s">
        <v>279</v>
      </c>
      <c r="K43" s="114"/>
      <c r="L43" s="115" t="s">
        <v>294</v>
      </c>
      <c r="M43" s="80" t="s">
        <v>183</v>
      </c>
      <c r="N43" s="81" t="s">
        <v>180</v>
      </c>
      <c r="O43" s="81"/>
    </row>
    <row r="44" spans="2:15" ht="13.5" thickBot="1">
      <c r="B44" s="69" t="s">
        <v>211</v>
      </c>
      <c r="C44" s="69"/>
      <c r="D44" s="68" t="s">
        <v>27</v>
      </c>
      <c r="E44" s="69" t="s">
        <v>212</v>
      </c>
      <c r="F44" s="69">
        <v>7562466</v>
      </c>
      <c r="G44" s="70" t="s">
        <v>179</v>
      </c>
      <c r="H44" s="97"/>
      <c r="I44" s="68" t="s">
        <v>173</v>
      </c>
      <c r="J44" s="69" t="s">
        <v>240</v>
      </c>
      <c r="K44" s="103"/>
      <c r="L44" s="105" t="s">
        <v>282</v>
      </c>
      <c r="M44" s="68" t="s">
        <v>183</v>
      </c>
      <c r="N44" s="69" t="s">
        <v>180</v>
      </c>
      <c r="O44" s="78"/>
    </row>
    <row r="45" spans="2:15" ht="12.75">
      <c r="B45" s="83" t="s">
        <v>198</v>
      </c>
      <c r="C45" s="83"/>
      <c r="D45" s="82" t="s">
        <v>28</v>
      </c>
      <c r="E45" s="83" t="s">
        <v>199</v>
      </c>
      <c r="F45" s="83">
        <v>8521677</v>
      </c>
      <c r="G45" s="84" t="s">
        <v>179</v>
      </c>
      <c r="H45" s="85"/>
      <c r="I45" s="82" t="s">
        <v>173</v>
      </c>
      <c r="J45" s="83" t="s">
        <v>280</v>
      </c>
      <c r="K45" s="66"/>
      <c r="L45" s="67" t="s">
        <v>295</v>
      </c>
      <c r="M45" s="82" t="s">
        <v>183</v>
      </c>
      <c r="N45" s="83" t="s">
        <v>180</v>
      </c>
      <c r="O45" s="63" t="s">
        <v>180</v>
      </c>
    </row>
    <row r="46" spans="2:15" ht="13.5" thickBot="1">
      <c r="B46" s="78" t="s">
        <v>222</v>
      </c>
      <c r="C46" s="78"/>
      <c r="D46" s="77" t="s">
        <v>30</v>
      </c>
      <c r="E46" s="78" t="s">
        <v>114</v>
      </c>
      <c r="F46" s="78">
        <v>6402486</v>
      </c>
      <c r="G46" s="79" t="s">
        <v>179</v>
      </c>
      <c r="H46" s="100"/>
      <c r="I46" s="77" t="s">
        <v>173</v>
      </c>
      <c r="J46" s="78" t="s">
        <v>252</v>
      </c>
      <c r="K46" s="103"/>
      <c r="L46" s="105" t="s">
        <v>224</v>
      </c>
      <c r="M46" s="77" t="s">
        <v>183</v>
      </c>
      <c r="N46" s="78" t="s">
        <v>180</v>
      </c>
      <c r="O46" s="69"/>
    </row>
    <row r="47" spans="2:15" ht="12.75">
      <c r="B47" s="74" t="s">
        <v>186</v>
      </c>
      <c r="C47" s="74"/>
      <c r="D47" s="73" t="s">
        <v>187</v>
      </c>
      <c r="E47" s="74" t="s">
        <v>188</v>
      </c>
      <c r="F47" s="74">
        <v>8521548</v>
      </c>
      <c r="G47" s="75" t="s">
        <v>179</v>
      </c>
      <c r="H47" s="76"/>
      <c r="I47" s="73" t="s">
        <v>173</v>
      </c>
      <c r="J47" s="74" t="s">
        <v>261</v>
      </c>
      <c r="K47" s="66"/>
      <c r="L47" s="67" t="s">
        <v>289</v>
      </c>
      <c r="M47" s="73" t="s">
        <v>183</v>
      </c>
      <c r="N47" s="74" t="s">
        <v>180</v>
      </c>
      <c r="O47" s="74" t="s">
        <v>180</v>
      </c>
    </row>
    <row r="48" spans="2:15" ht="13.5" thickBot="1">
      <c r="B48" s="78" t="s">
        <v>202</v>
      </c>
      <c r="C48" s="78"/>
      <c r="D48" s="77" t="s">
        <v>203</v>
      </c>
      <c r="E48" s="78" t="s">
        <v>204</v>
      </c>
      <c r="F48" s="78">
        <v>4589317</v>
      </c>
      <c r="G48" s="79" t="s">
        <v>179</v>
      </c>
      <c r="H48" s="100"/>
      <c r="I48" s="77" t="s">
        <v>173</v>
      </c>
      <c r="J48" s="78" t="s">
        <v>281</v>
      </c>
      <c r="K48" s="103"/>
      <c r="L48" s="105" t="s">
        <v>296</v>
      </c>
      <c r="M48" s="77" t="s">
        <v>183</v>
      </c>
      <c r="N48" s="116"/>
      <c r="O48" s="78"/>
    </row>
    <row r="49" spans="2:15" ht="12.75">
      <c r="B49" s="74" t="s">
        <v>228</v>
      </c>
      <c r="C49" s="76"/>
      <c r="D49" s="73" t="s">
        <v>34</v>
      </c>
      <c r="E49" s="74" t="s">
        <v>118</v>
      </c>
      <c r="F49" s="74">
        <v>8521698</v>
      </c>
      <c r="G49" s="74"/>
      <c r="H49" s="76"/>
      <c r="I49" s="73" t="s">
        <v>173</v>
      </c>
      <c r="J49" s="74" t="s">
        <v>241</v>
      </c>
      <c r="K49" s="66"/>
      <c r="L49" s="67" t="s">
        <v>230</v>
      </c>
      <c r="M49" s="73" t="s">
        <v>183</v>
      </c>
      <c r="N49" s="74" t="s">
        <v>180</v>
      </c>
      <c r="O49" s="63" t="s">
        <v>180</v>
      </c>
    </row>
    <row r="50" spans="2:15" ht="13.5" thickBot="1">
      <c r="B50" s="69" t="s">
        <v>242</v>
      </c>
      <c r="C50" s="69"/>
      <c r="D50" s="68" t="s">
        <v>37</v>
      </c>
      <c r="E50" s="69" t="s">
        <v>243</v>
      </c>
      <c r="F50" s="69">
        <v>8624417</v>
      </c>
      <c r="G50" s="70" t="s">
        <v>179</v>
      </c>
      <c r="H50" s="97"/>
      <c r="I50" s="68" t="s">
        <v>173</v>
      </c>
      <c r="J50" s="69" t="s">
        <v>244</v>
      </c>
      <c r="K50" s="103"/>
      <c r="L50" s="105" t="s">
        <v>283</v>
      </c>
      <c r="M50" s="68" t="s">
        <v>183</v>
      </c>
      <c r="N50" s="69" t="s">
        <v>180</v>
      </c>
      <c r="O50" s="69"/>
    </row>
    <row r="51" spans="2:15" ht="12.75">
      <c r="B51" s="63" t="s">
        <v>262</v>
      </c>
      <c r="C51" s="63"/>
      <c r="D51" s="62" t="s">
        <v>263</v>
      </c>
      <c r="E51" s="63" t="s">
        <v>264</v>
      </c>
      <c r="F51" s="63">
        <v>8521955</v>
      </c>
      <c r="G51" s="64" t="s">
        <v>179</v>
      </c>
      <c r="H51" s="65"/>
      <c r="I51" s="62" t="s">
        <v>173</v>
      </c>
      <c r="J51" s="63" t="s">
        <v>265</v>
      </c>
      <c r="K51" s="66"/>
      <c r="L51" s="67" t="s">
        <v>290</v>
      </c>
      <c r="M51" s="62" t="s">
        <v>183</v>
      </c>
      <c r="N51" s="63" t="s">
        <v>180</v>
      </c>
      <c r="O51" s="74" t="s">
        <v>180</v>
      </c>
    </row>
    <row r="52" spans="2:15" ht="13.5" thickBot="1">
      <c r="B52" s="69" t="s">
        <v>253</v>
      </c>
      <c r="C52" s="69"/>
      <c r="D52" s="68" t="s">
        <v>51</v>
      </c>
      <c r="E52" s="69" t="s">
        <v>134</v>
      </c>
      <c r="F52" s="69">
        <v>7977591</v>
      </c>
      <c r="G52" s="70" t="s">
        <v>179</v>
      </c>
      <c r="H52" s="97"/>
      <c r="I52" s="68" t="s">
        <v>173</v>
      </c>
      <c r="J52" s="69" t="s">
        <v>254</v>
      </c>
      <c r="K52" s="103"/>
      <c r="L52" s="105" t="s">
        <v>286</v>
      </c>
      <c r="M52" s="68" t="s">
        <v>183</v>
      </c>
      <c r="N52" s="69" t="s">
        <v>180</v>
      </c>
      <c r="O52" s="78"/>
    </row>
    <row r="53" spans="2:15" ht="12.75">
      <c r="B53" s="63" t="s">
        <v>248</v>
      </c>
      <c r="C53" s="63"/>
      <c r="D53" s="62" t="s">
        <v>249</v>
      </c>
      <c r="E53" s="63" t="s">
        <v>250</v>
      </c>
      <c r="F53" s="63">
        <v>6443902</v>
      </c>
      <c r="G53" s="64" t="s">
        <v>179</v>
      </c>
      <c r="H53" s="65"/>
      <c r="I53" s="62" t="s">
        <v>173</v>
      </c>
      <c r="J53" s="63" t="s">
        <v>251</v>
      </c>
      <c r="K53" s="66"/>
      <c r="L53" s="67" t="s">
        <v>285</v>
      </c>
      <c r="M53" s="62" t="s">
        <v>183</v>
      </c>
      <c r="N53" s="63" t="s">
        <v>180</v>
      </c>
      <c r="O53" s="63" t="s">
        <v>180</v>
      </c>
    </row>
    <row r="54" spans="2:15" ht="13.5" thickBot="1">
      <c r="B54" s="78" t="s">
        <v>245</v>
      </c>
      <c r="C54" s="78"/>
      <c r="D54" s="77" t="s">
        <v>58</v>
      </c>
      <c r="E54" s="78" t="s">
        <v>246</v>
      </c>
      <c r="F54" s="78">
        <v>8624380</v>
      </c>
      <c r="G54" s="79" t="s">
        <v>179</v>
      </c>
      <c r="H54" s="100"/>
      <c r="I54" s="77" t="s">
        <v>173</v>
      </c>
      <c r="J54" s="78" t="s">
        <v>247</v>
      </c>
      <c r="K54" s="103"/>
      <c r="L54" s="105" t="s">
        <v>284</v>
      </c>
      <c r="M54" s="77" t="s">
        <v>183</v>
      </c>
      <c r="N54" s="78" t="s">
        <v>180</v>
      </c>
      <c r="O54" s="69"/>
    </row>
    <row r="55" spans="2:15" ht="50.25" customHeight="1">
      <c r="B55" s="74" t="s">
        <v>273</v>
      </c>
      <c r="C55" s="76"/>
      <c r="D55" s="73" t="s">
        <v>274</v>
      </c>
      <c r="E55" s="74" t="s">
        <v>275</v>
      </c>
      <c r="F55" s="74">
        <v>7694515</v>
      </c>
      <c r="G55" s="74"/>
      <c r="H55" s="76"/>
      <c r="I55" s="73" t="s">
        <v>173</v>
      </c>
      <c r="J55" s="74" t="s">
        <v>276</v>
      </c>
      <c r="K55" s="66"/>
      <c r="L55" s="67" t="s">
        <v>293</v>
      </c>
      <c r="M55" s="73" t="s">
        <v>183</v>
      </c>
      <c r="N55" s="74" t="s">
        <v>180</v>
      </c>
      <c r="O55" s="74" t="s">
        <v>180</v>
      </c>
    </row>
    <row r="56" spans="2:15" ht="13.5" thickBot="1">
      <c r="B56" s="78" t="s">
        <v>266</v>
      </c>
      <c r="C56" s="78"/>
      <c r="D56" s="77" t="s">
        <v>61</v>
      </c>
      <c r="E56" s="78" t="s">
        <v>267</v>
      </c>
      <c r="F56" s="78">
        <v>6782612</v>
      </c>
      <c r="G56" s="79" t="s">
        <v>179</v>
      </c>
      <c r="H56" s="100"/>
      <c r="I56" s="77" t="s">
        <v>173</v>
      </c>
      <c r="J56" s="78" t="s">
        <v>268</v>
      </c>
      <c r="K56" s="103"/>
      <c r="L56" s="105" t="s">
        <v>291</v>
      </c>
      <c r="M56" s="77" t="s">
        <v>183</v>
      </c>
      <c r="N56" s="78" t="s">
        <v>180</v>
      </c>
      <c r="O56" s="78"/>
    </row>
    <row r="57" spans="2:15" ht="13.5" thickBot="1">
      <c r="B57" s="78"/>
      <c r="C57" s="100"/>
      <c r="D57" s="77"/>
      <c r="E57" s="78"/>
      <c r="F57" s="78"/>
      <c r="G57" s="79" t="s">
        <v>179</v>
      </c>
      <c r="H57" s="78"/>
      <c r="I57" s="77"/>
      <c r="J57" s="78"/>
      <c r="K57" s="71"/>
      <c r="L57" s="72"/>
      <c r="M57" s="77"/>
      <c r="N57" s="78"/>
      <c r="O57" s="87"/>
    </row>
    <row r="58" spans="2:15" ht="12.75">
      <c r="B58" s="83"/>
      <c r="C58" s="83"/>
      <c r="D58" s="82"/>
      <c r="E58" s="83"/>
      <c r="F58" s="83"/>
      <c r="G58" s="84"/>
      <c r="H58" s="83" t="s">
        <v>180</v>
      </c>
      <c r="I58" s="82"/>
      <c r="J58" s="83"/>
      <c r="K58" s="102"/>
      <c r="L58" s="104"/>
      <c r="M58" s="82"/>
      <c r="N58" s="107"/>
      <c r="O58" s="89"/>
    </row>
    <row r="59" spans="2:15" ht="13.5" thickBot="1">
      <c r="B59" s="78"/>
      <c r="C59" s="78"/>
      <c r="D59" s="77"/>
      <c r="E59" s="78"/>
      <c r="F59" s="78"/>
      <c r="G59" s="79"/>
      <c r="H59" s="78" t="s">
        <v>180</v>
      </c>
      <c r="I59" s="77"/>
      <c r="J59" s="78"/>
      <c r="K59" s="71"/>
      <c r="L59" s="72"/>
      <c r="M59" s="77"/>
      <c r="N59" s="89"/>
      <c r="O59" s="89"/>
    </row>
  </sheetData>
  <sheetProtection/>
  <hyperlinks>
    <hyperlink ref="C3" r:id="rId1" display="http://disciplinas.stoa.usp.br/mod/assign/view.php?action=grading&amp;id=184200&amp;tsort=email"/>
    <hyperlink ref="D3" r:id="rId2" display="http://disciplinas.stoa.usp.br/mod/assign/view.php?action=grading&amp;id=184200&amp;tsort=idnumber"/>
    <hyperlink ref="E3" r:id="rId3" display="http://disciplinas.stoa.usp.br/mod/assign/view.php?action=grading&amp;id=184200&amp;tsort=status"/>
    <hyperlink ref="F3" r:id="rId4" display="http://disciplinas.stoa.usp.br/mod/assign/view.php?action=grading&amp;id=184200&amp;tsort=grade"/>
    <hyperlink ref="H3" r:id="rId5" display="http://disciplinas.stoa.usp.br/mod/assign/view.php?action=grading&amp;id=184200&amp;tsort=timesubmitted"/>
    <hyperlink ref="L3" r:id="rId6" display="http://disciplinas.stoa.usp.br/mod/assign/view.php?action=grading&amp;id=184200&amp;tsort=timemarked"/>
    <hyperlink ref="B15" r:id="rId7" display="http://disciplinas.stoa.usp.br/user/view.php?id=42968&amp;course=6173"/>
    <hyperlink ref="G15" r:id="rId8" display="http://disciplinas.stoa.usp.br/mod/assign/view.php?action=grading&amp;id=184200&amp;tsort=timesubmitted"/>
    <hyperlink ref="I15" r:id="rId9" display="http://disciplinas.stoa.usp.br/mod/assign/view.php?action=grading&amp;id=184200&amp;tsort=timesubmitted"/>
    <hyperlink ref="J15" r:id="rId10" display="http://disciplinas.stoa.usp.br/pluginfile.php/288781/assignsubmission_file/submission_files/189544/Anota%C3%A7%C3%B5es do dia Administra%C3%A7%C3%A3o Financeira I.pdf?forcedownload=1"/>
    <hyperlink ref="K15" r:id="rId11" display="http://disciplinas.stoa.usp.br/mod/assign/view.php?action=grading&amp;id=184200&amp;tsort=timesubmitted"/>
    <hyperlink ref="B8" r:id="rId12" display="http://disciplinas.stoa.usp.br/user/view.php?id=40087&amp;course=6173"/>
    <hyperlink ref="G8" r:id="rId13" display="http://disciplinas.stoa.usp.br/mod/assign/view.php?action=grading&amp;id=184200&amp;tsort=timesubmitted"/>
    <hyperlink ref="I8" r:id="rId14" display="http://disciplinas.stoa.usp.br/mod/assign/view.php?action=grading&amp;id=184200&amp;tsort=timesubmitted"/>
    <hyperlink ref="J8" r:id="rId15" display="http://disciplinas.stoa.usp.br/pluginfile.php/288781/assignsubmission_file/submission_files/189345/Estoques - 24 de abril - Karen Kayama.docx?forcedownload=1"/>
    <hyperlink ref="K8" r:id="rId16" display="http://disciplinas.stoa.usp.br/mod/assign/view.php?action=grading&amp;id=184200&amp;tsort=timesubmitted"/>
    <hyperlink ref="B12" r:id="rId17" display="http://disciplinas.stoa.usp.br/user/view.php?id=43891&amp;course=6173"/>
    <hyperlink ref="G12" r:id="rId18" display="http://disciplinas.stoa.usp.br/mod/assign/view.php?action=grading&amp;id=184200&amp;tsort=timesubmitted"/>
    <hyperlink ref="I12" r:id="rId19" display="http://disciplinas.stoa.usp.br/mod/assign/view.php?action=grading&amp;id=184200&amp;tsort=timesubmitted"/>
    <hyperlink ref="J12" r:id="rId20" display="http://disciplinas.stoa.usp.br/pluginfile.php/288781/assignsubmission_file/submission_files/180750/Aula 2205.docx?forcedownload=1"/>
    <hyperlink ref="K12" r:id="rId21" display="http://disciplinas.stoa.usp.br/mod/assign/view.php?action=grading&amp;id=184200&amp;tsort=timesubmitted"/>
    <hyperlink ref="B20" r:id="rId22" display="http://disciplinas.stoa.usp.br/user/view.php?id=49213&amp;course=6173"/>
    <hyperlink ref="G20" r:id="rId23" display="http://disciplinas.stoa.usp.br/mod/assign/view.php?action=grading&amp;id=184200&amp;tsort=timesubmitted"/>
    <hyperlink ref="I20" r:id="rId24" display="http://disciplinas.stoa.usp.br/mod/assign/view.php?action=grading&amp;id=184200&amp;tsort=timesubmitted"/>
    <hyperlink ref="J20" r:id="rId25" display="http://disciplinas.stoa.usp.br/pluginfile.php/288781/assignsubmission_file/submission_files/178462/Processo de Cr%C3%A9dito %E2%80%93 Banco Pegeout e Citroen.docx?forcedownload=1"/>
    <hyperlink ref="K20" r:id="rId26" display="http://disciplinas.stoa.usp.br/mod/assign/view.php?action=grading&amp;id=184200&amp;tsort=timesubmitted"/>
    <hyperlink ref="B6" r:id="rId27" display="http://disciplinas.stoa.usp.br/user/view.php?id=48947&amp;course=6173"/>
    <hyperlink ref="G6" r:id="rId28" display="http://disciplinas.stoa.usp.br/mod/assign/view.php?action=grading&amp;id=184200&amp;tsort=timesubmitted"/>
    <hyperlink ref="I6" r:id="rId29" display="http://disciplinas.stoa.usp.br/mod/assign/view.php?action=grading&amp;id=184200&amp;tsort=timesubmitted"/>
    <hyperlink ref="J6" r:id="rId30" display="http://disciplinas.stoa.usp.br/pluginfile.php/288781/assignsubmission_file/submission_files/176414/Anota%C3%A7%C3%B5es do dia 22.docx?forcedownload=1"/>
    <hyperlink ref="K6" r:id="rId31" display="http://disciplinas.stoa.usp.br/mod/assign/view.php?action=grading&amp;id=184200&amp;tsort=timesubmitted"/>
    <hyperlink ref="B10" r:id="rId32" display="http://disciplinas.stoa.usp.br/user/view.php?id=41428&amp;course=6173"/>
    <hyperlink ref="G10" r:id="rId33" display="http://disciplinas.stoa.usp.br/mod/assign/view.php?action=grading&amp;id=184200&amp;tsort=timesubmitted"/>
    <hyperlink ref="I10" r:id="rId34" display="http://disciplinas.stoa.usp.br/mod/assign/view.php?action=grading&amp;id=184200&amp;tsort=timesubmitted"/>
    <hyperlink ref="J10" r:id="rId35" display="http://disciplinas.stoa.usp.br/pluginfile.php/288781/assignsubmission_file/submission_files/147691/Anota%C3%A7%C3%B5es do dia 27.03 Lais .docx?forcedownload=1"/>
    <hyperlink ref="K10" r:id="rId36" display="http://disciplinas.stoa.usp.br/mod/assign/view.php?action=grading&amp;id=184200&amp;tsort=timesubmitted"/>
    <hyperlink ref="B13" r:id="rId37" display="http://disciplinas.stoa.usp.br/user/view.php?id=46051&amp;course=6173"/>
    <hyperlink ref="G13" r:id="rId38" display="http://disciplinas.stoa.usp.br/mod/assign/view.php?action=grading&amp;id=184200&amp;tsort=timesubmitted"/>
    <hyperlink ref="I13" r:id="rId39" display="http://disciplinas.stoa.usp.br/mod/assign/view.php?action=grading&amp;id=184200&amp;tsort=timesubmitted"/>
    <hyperlink ref="J13" r:id="rId40" display="http://disciplinas.stoa.usp.br/pluginfile.php/288781/assignsubmission_file/submission_files/149166/Resumo aula Administra%C3%A7%C3%A3o Financeira I.docx?forcedownload=1"/>
    <hyperlink ref="K13" r:id="rId41" display="http://disciplinas.stoa.usp.br/mod/assign/view.php?action=grading&amp;id=184200&amp;tsort=timesubmitted"/>
    <hyperlink ref="B4" r:id="rId42" display="http://disciplinas.stoa.usp.br/user/view.php?id=39868&amp;course=6173"/>
    <hyperlink ref="G4" r:id="rId43" display="http://disciplinas.stoa.usp.br/mod/assign/view.php?action=grading&amp;id=184200&amp;tsort=timesubmitted"/>
    <hyperlink ref="I4" r:id="rId44" display="http://disciplinas.stoa.usp.br/mod/assign/view.php?action=grading&amp;id=184200&amp;tsort=timesubmitted"/>
    <hyperlink ref="J4" r:id="rId45" display="http://disciplinas.stoa.usp.br/pluginfile.php/288781/assignsubmission_file/submission_files/144915/Relat%C3%B3rio Administra%C3%A7%C3%A3o Financeira I.docx?forcedownload=1"/>
    <hyperlink ref="K4" r:id="rId46" display="http://disciplinas.stoa.usp.br/mod/assign/view.php?action=grading&amp;id=184200&amp;tsort=timesubmitted"/>
    <hyperlink ref="B9" r:id="rId47" display="http://disciplinas.stoa.usp.br/user/view.php?id=41390&amp;course=6173"/>
    <hyperlink ref="G9" r:id="rId48" display="http://disciplinas.stoa.usp.br/mod/assign/view.php?action=grading&amp;id=184200&amp;tsort=timesubmitted"/>
    <hyperlink ref="I9" r:id="rId49" display="http://disciplinas.stoa.usp.br/mod/assign/view.php?action=grading&amp;id=184200&amp;tsort=timesubmitted"/>
    <hyperlink ref="J9" r:id="rId50" display="http://disciplinas.stoa.usp.br/pluginfile.php/288781/assignsubmission_file/submission_files/147801/Biscoitos Fur%C3%A3o - An%C3%A1lise RH.docx?forcedownload=1"/>
    <hyperlink ref="K9" r:id="rId51" display="http://disciplinas.stoa.usp.br/mod/assign/view.php?action=grading&amp;id=184200&amp;tsort=timesubmitted"/>
    <hyperlink ref="B18" r:id="rId52" display="http://disciplinas.stoa.usp.br/user/view.php?id=45345&amp;course=6173"/>
    <hyperlink ref="G18" r:id="rId53" display="http://disciplinas.stoa.usp.br/mod/assign/view.php?action=grading&amp;id=184200&amp;tsort=timesubmitted"/>
    <hyperlink ref="I18" r:id="rId54" display="http://disciplinas.stoa.usp.br/mod/assign/view.php?action=grading&amp;id=184200&amp;tsort=timesubmitted"/>
    <hyperlink ref="J18" r:id="rId55" display="http://disciplinas.stoa.usp.br/pluginfile.php/288781/assignsubmission_file/submission_files/147791/Thales Diego Madalena.docx?forcedownload=1"/>
    <hyperlink ref="K18" r:id="rId56" display="http://disciplinas.stoa.usp.br/mod/assign/view.php?action=grading&amp;id=184200&amp;tsort=timesubmitted"/>
    <hyperlink ref="B16" r:id="rId57" display="http://disciplinas.stoa.usp.br/user/view.php?id=47511&amp;course=6173"/>
    <hyperlink ref="G16" r:id="rId58" display="http://disciplinas.stoa.usp.br/mod/assign/view.php?action=grading&amp;id=184200&amp;tsort=timesubmitted"/>
    <hyperlink ref="I16" r:id="rId59" display="http://disciplinas.stoa.usp.br/mod/assign/view.php?action=grading&amp;id=184200&amp;tsort=timesubmitted"/>
    <hyperlink ref="J16" r:id="rId60" display="http://disciplinas.stoa.usp.br/pluginfile.php/288781/assignsubmission_file/submission_files/147761/Biscoitos Fur%C3%A3o - Nicolas.pdf?forcedownload=1"/>
    <hyperlink ref="K16" r:id="rId61" display="http://disciplinas.stoa.usp.br/mod/assign/view.php?action=grading&amp;id=184200&amp;tsort=timesubmitted"/>
    <hyperlink ref="B11" r:id="rId62" display="http://disciplinas.stoa.usp.br/user/view.php?id=44140&amp;course=6173"/>
    <hyperlink ref="G11" r:id="rId63" display="http://disciplinas.stoa.usp.br/mod/assign/view.php?action=grading&amp;id=184200&amp;tsort=timesubmitted"/>
    <hyperlink ref="I11" r:id="rId64" display="http://disciplinas.stoa.usp.br/mod/assign/view.php?action=grading&amp;id=184200&amp;tsort=timesubmitted"/>
    <hyperlink ref="J11" r:id="rId65" display="http://disciplinas.stoa.usp.br/pluginfile.php/288781/assignsubmission_file/submission_files/147670/Estudo de caso BISCOITOS FUR%C3%83O.pdf?forcedownload=1"/>
    <hyperlink ref="K11" r:id="rId66" display="http://disciplinas.stoa.usp.br/mod/assign/view.php?action=grading&amp;id=184200&amp;tsort=timesubmitted"/>
    <hyperlink ref="B7" r:id="rId67" display="http://disciplinas.stoa.usp.br/user/view.php?id=47157&amp;course=6173"/>
    <hyperlink ref="G7" r:id="rId68" display="http://disciplinas.stoa.usp.br/mod/assign/view.php?action=grading&amp;id=184200&amp;tsort=timesubmitted"/>
    <hyperlink ref="I7" r:id="rId69" display="http://disciplinas.stoa.usp.br/mod/assign/view.php?action=grading&amp;id=184200&amp;tsort=timesubmitted"/>
    <hyperlink ref="J7" r:id="rId70" display="http://disciplinas.stoa.usp.br/pluginfile.php/288781/assignsubmission_file/submission_files/147639/Anota%C3%A7%C3%B5es dia 6.03.15.docx?forcedownload=1"/>
    <hyperlink ref="K7" r:id="rId71" display="http://disciplinas.stoa.usp.br/mod/assign/view.php?action=grading&amp;id=184200&amp;tsort=timesubmitted"/>
    <hyperlink ref="B14" r:id="rId72" display="http://disciplinas.stoa.usp.br/user/view.php?id=41639&amp;course=6173"/>
    <hyperlink ref="G14" r:id="rId73" display="http://disciplinas.stoa.usp.br/mod/assign/view.php?action=grading&amp;id=184200&amp;tsort=timesubmitted"/>
    <hyperlink ref="I14" r:id="rId74" display="http://disciplinas.stoa.usp.br/mod/assign/view.php?action=grading&amp;id=184200&amp;tsort=timesubmitted"/>
    <hyperlink ref="J14" r:id="rId75" display="http://disciplinas.stoa.usp.br/pluginfile.php/288781/assignsubmission_file/submission_files/147583/biscoitos fur%C3%A3o.docx?forcedownload=1"/>
    <hyperlink ref="K14" r:id="rId76" display="http://disciplinas.stoa.usp.br/mod/assign/view.php?action=grading&amp;id=184200&amp;tsort=timesubmitted"/>
    <hyperlink ref="B19" r:id="rId77" display="http://disciplinas.stoa.usp.br/user/view.php?id=41292&amp;course=6173"/>
    <hyperlink ref="G19" r:id="rId78" display="http://disciplinas.stoa.usp.br/mod/assign/view.php?action=grading&amp;id=184200&amp;tsort=timesubmitted"/>
    <hyperlink ref="I19" r:id="rId79" display="http://disciplinas.stoa.usp.br/mod/assign/view.php?action=grading&amp;id=184200&amp;tsort=timesubmitted"/>
    <hyperlink ref="J19" r:id="rId80" display="http://disciplinas.stoa.usp.br/pluginfile.php/288781/assignsubmission_file/submission_files/147579/Relat%C3%B3rio Adm Fin I.pdf?forcedownload=1"/>
    <hyperlink ref="K19" r:id="rId81" display="http://disciplinas.stoa.usp.br/mod/assign/view.php?action=grading&amp;id=184200&amp;tsort=timesubmitted"/>
    <hyperlink ref="B17" r:id="rId82" display="http://disciplinas.stoa.usp.br/user/view.php?id=40792&amp;course=6173"/>
    <hyperlink ref="G17" r:id="rId83" display="http://disciplinas.stoa.usp.br/mod/assign/view.php?action=grading&amp;id=184200&amp;tsort=timesubmitted"/>
    <hyperlink ref="I17" r:id="rId84" display="http://disciplinas.stoa.usp.br/mod/assign/view.php?action=grading&amp;id=184200&amp;tsort=timesubmitted"/>
    <hyperlink ref="J17" r:id="rId85" display="http://disciplinas.stoa.usp.br/pluginfile.php/288781/assignsubmission_file/submission_files/144088/furao biscoitos.docx?forcedownload=1"/>
    <hyperlink ref="K17" r:id="rId86" display="http://disciplinas.stoa.usp.br/mod/assign/view.php?action=grading&amp;id=184200&amp;tsort=timesubmitted"/>
    <hyperlink ref="B5" r:id="rId87" display="http://disciplinas.stoa.usp.br/user/view.php?id=43951&amp;course=6173"/>
    <hyperlink ref="G5" r:id="rId88" display="http://disciplinas.stoa.usp.br/mod/assign/view.php?action=grading&amp;id=184200&amp;tsort=timesubmitted"/>
    <hyperlink ref="I5" r:id="rId89" display="http://disciplinas.stoa.usp.br/mod/assign/view.php?action=grading&amp;id=184200&amp;tsort=timesubmitted"/>
    <hyperlink ref="J5" r:id="rId90" display="http://disciplinas.stoa.usp.br/pluginfile.php/288781/assignsubmission_file/submission_files/138966/Aula 13.03 Carolina Giagio.docx?forcedownload=1"/>
    <hyperlink ref="K5" r:id="rId91" display="http://disciplinas.stoa.usp.br/mod/assign/view.php?action=grading&amp;id=184200&amp;tsort=timesubmitted"/>
    <hyperlink ref="C38" r:id="rId92" display="http://disciplinas.stoa.usp.br/mod/assign/view.php?action=grading&amp;id=189950&amp;tsort=picture"/>
    <hyperlink ref="E38" r:id="rId93" display="http://disciplinas.stoa.usp.br/mod/assign/view.php?action=grading&amp;id=189950&amp;tsort=email"/>
    <hyperlink ref="F38" r:id="rId94" display="http://disciplinas.stoa.usp.br/mod/assign/view.php?action=grading&amp;id=189950&amp;tsort=idnumber"/>
    <hyperlink ref="G38" r:id="rId95" display="http://disciplinas.stoa.usp.br/mod/assign/view.php?action=grading&amp;id=189950&amp;tsort=status"/>
    <hyperlink ref="H38" r:id="rId96" display="http://disciplinas.stoa.usp.br/mod/assign/view.php?action=grading&amp;id=189950&amp;tsort=grade"/>
    <hyperlink ref="J38" r:id="rId97" display="http://disciplinas.stoa.usp.br/mod/assign/view.php?action=grading&amp;id=189950&amp;tsort=timesubmitted"/>
    <hyperlink ref="N38" r:id="rId98" display="http://disciplinas.stoa.usp.br/mod/assign/view.php?action=grading&amp;id=189950&amp;tsort=timemarked"/>
    <hyperlink ref="D44" r:id="rId99" display="http://disciplinas.stoa.usp.br/user/view.php?id=41390&amp;course=6173"/>
    <hyperlink ref="I44" r:id="rId100" display="http://disciplinas.stoa.usp.br/mod/assign/view.php?id=189950&amp;action=grading"/>
    <hyperlink ref="K44" r:id="rId101" display="http://disciplinas.stoa.usp.br/mod/assign/view.php?id=189950&amp;action=grading"/>
    <hyperlink ref="L44" r:id="rId102" display="http://disciplinas.stoa.usp.br/pluginfile.php/297325/assignsubmission_file/submission_files/191429/Projeto de Capta%C3%A7%C3%A3o de Recursos - O Fur%C3%A3o.pdf?forcedownload=1"/>
    <hyperlink ref="M44" r:id="rId103" display="http://disciplinas.stoa.usp.br/mod/assign/view.php?id=189950&amp;action=grading"/>
    <hyperlink ref="D49" r:id="rId104" display="http://disciplinas.stoa.usp.br/user/view.php?id=41639&amp;course=6173"/>
    <hyperlink ref="I49" r:id="rId105" display="http://disciplinas.stoa.usp.br/mod/assign/view.php?id=189950&amp;action=grading"/>
    <hyperlink ref="K49" r:id="rId106" display="http://disciplinas.stoa.usp.br/mod/assign/view.php?id=189950&amp;action=grading"/>
    <hyperlink ref="L49" r:id="rId107" display="http://disciplinas.stoa.usp.br/pluginfile.php/297325/assignsubmission_file/submission_files/157393/biscoitos fur%C3%A3o.docx?forcedownload=1"/>
    <hyperlink ref="M49" r:id="rId108" display="http://disciplinas.stoa.usp.br/mod/assign/view.php?id=189950&amp;action=grading"/>
    <hyperlink ref="D50" r:id="rId109" display="http://disciplinas.stoa.usp.br/user/view.php?id=41052&amp;course=6173"/>
    <hyperlink ref="I50" r:id="rId110" display="http://disciplinas.stoa.usp.br/mod/assign/view.php?id=189950&amp;action=grading"/>
    <hyperlink ref="K50" r:id="rId111" display="http://disciplinas.stoa.usp.br/mod/assign/view.php?id=189950&amp;action=grading"/>
    <hyperlink ref="L50" r:id="rId112" display="http://disciplinas.stoa.usp.br/pluginfile.php/297325/assignsubmission_file/submission_files/150749/resumo biscoito fur%C3%A3o.docx?forcedownload=1"/>
    <hyperlink ref="M50" r:id="rId113" display="http://disciplinas.stoa.usp.br/mod/assign/view.php?id=189950&amp;action=grading"/>
    <hyperlink ref="D54" r:id="rId114" display="http://disciplinas.stoa.usp.br/user/view.php?id=41148&amp;course=6173"/>
    <hyperlink ref="I54" r:id="rId115" display="http://disciplinas.stoa.usp.br/mod/assign/view.php?id=189950&amp;action=grading"/>
    <hyperlink ref="K54" r:id="rId116" display="http://disciplinas.stoa.usp.br/mod/assign/view.php?id=189950&amp;action=grading"/>
    <hyperlink ref="L54" r:id="rId117" display="http://disciplinas.stoa.usp.br/pluginfile.php/297325/assignsubmission_file/submission_files/150606/Caso Fur%C3%A3o - Victor Zucolotto - Rela%C3%A7%C3%A3o com outras Institui%C3%A7%C3%B5es financeiras.jpg?forcedownload=1"/>
    <hyperlink ref="M54" r:id="rId118" display="http://disciplinas.stoa.usp.br/mod/assign/view.php?id=189950&amp;action=grading"/>
    <hyperlink ref="D53" r:id="rId119" display="http://disciplinas.stoa.usp.br/user/view.php?id=40464&amp;course=6173"/>
    <hyperlink ref="I53" r:id="rId120" display="http://disciplinas.stoa.usp.br/mod/assign/view.php?id=189950&amp;action=grading"/>
    <hyperlink ref="K53" r:id="rId121" display="http://disciplinas.stoa.usp.br/mod/assign/view.php?id=189950&amp;action=grading"/>
    <hyperlink ref="L53" r:id="rId122" display="http://disciplinas.stoa.usp.br/pluginfile.php/297325/assignsubmission_file/submission_files/150093/Relat%C3%B3rio Biscoitos Fur%C3%A3o.pdf?forcedownload=1"/>
    <hyperlink ref="M53" r:id="rId123" display="http://disciplinas.stoa.usp.br/mod/assign/view.php?id=189950&amp;action=grading"/>
    <hyperlink ref="D46" r:id="rId124" display="http://disciplinas.stoa.usp.br/user/view.php?id=44140&amp;course=6173"/>
    <hyperlink ref="I46" r:id="rId125" display="http://disciplinas.stoa.usp.br/mod/assign/view.php?id=189950&amp;action=grading"/>
    <hyperlink ref="K46" r:id="rId126" display="http://disciplinas.stoa.usp.br/mod/assign/view.php?id=189950&amp;action=grading"/>
    <hyperlink ref="L46" r:id="rId127" display="http://disciplinas.stoa.usp.br/pluginfile.php/297325/assignsubmission_file/submission_files/149692/Estudo de caso BISCOITOS FUR%C3%83O.pdf?forcedownload=1"/>
    <hyperlink ref="M46" r:id="rId128" display="http://disciplinas.stoa.usp.br/mod/assign/view.php?id=189950&amp;action=grading"/>
    <hyperlink ref="D52" r:id="rId129" display="http://disciplinas.stoa.usp.br/user/view.php?id=42261&amp;course=6173"/>
    <hyperlink ref="I52" r:id="rId130" display="http://disciplinas.stoa.usp.br/mod/assign/view.php?id=189950&amp;action=grading"/>
    <hyperlink ref="K52" r:id="rId131" display="http://disciplinas.stoa.usp.br/mod/assign/view.php?id=189950&amp;action=grading"/>
    <hyperlink ref="L52" r:id="rId132" display="http://disciplinas.stoa.usp.br/pluginfile.php/297325/assignsubmission_file/submission_files/149325/Resumo Caso Fur%C3%A3o.docx?forcedownload=1"/>
    <hyperlink ref="M52" r:id="rId133" display="http://disciplinas.stoa.usp.br/mod/assign/view.php?id=189950&amp;action=grading"/>
    <hyperlink ref="D39" r:id="rId134" display="http://disciplinas.stoa.usp.br/user/view.php?id=43267&amp;course=6173"/>
    <hyperlink ref="I39" r:id="rId135" display="http://disciplinas.stoa.usp.br/mod/assign/view.php?id=189950&amp;action=grading"/>
    <hyperlink ref="K39" r:id="rId136" display="http://disciplinas.stoa.usp.br/mod/assign/view.php?id=189950&amp;action=grading"/>
    <hyperlink ref="L39" r:id="rId137" display="http://disciplinas.stoa.usp.br/pluginfile.php/297325/assignsubmission_file/submission_files/149284/O Fur%C3%A3o %28Frente%29.png?forcedownload=1"/>
    <hyperlink ref="M39" r:id="rId138" display="http://disciplinas.stoa.usp.br/mod/assign/view.php?id=189950&amp;action=grading"/>
    <hyperlink ref="D40" r:id="rId139" display="http://disciplinas.stoa.usp.br/user/view.php?id=40742&amp;course=6173"/>
    <hyperlink ref="I40" r:id="rId140" display="http://disciplinas.stoa.usp.br/mod/assign/view.php?id=189950&amp;action=grading"/>
    <hyperlink ref="K40" r:id="rId141" display="http://disciplinas.stoa.usp.br/mod/assign/view.php?id=189950&amp;action=grading"/>
    <hyperlink ref="L40" r:id="rId142" display="http://disciplinas.stoa.usp.br/pluginfile.php/297325/assignsubmission_file/submission_files/149217/O Fur%C3%A3o.docx?forcedownload=1"/>
    <hyperlink ref="M40" r:id="rId143" display="http://disciplinas.stoa.usp.br/mod/assign/view.php?id=189950&amp;action=grading"/>
    <hyperlink ref="D47" r:id="rId144" display="http://disciplinas.stoa.usp.br/user/view.php?id=43891&amp;course=6173"/>
    <hyperlink ref="I47" r:id="rId145" display="http://disciplinas.stoa.usp.br/mod/assign/view.php?id=189950&amp;action=grading"/>
    <hyperlink ref="K47" r:id="rId146" display="http://disciplinas.stoa.usp.br/mod/assign/view.php?id=189950&amp;action=grading"/>
    <hyperlink ref="L47" r:id="rId147" display="http://disciplinas.stoa.usp.br/pluginfile.php/297325/assignsubmission_file/submission_files/149200/Biscoitos Fur%C3%A3o.docx?forcedownload=1"/>
    <hyperlink ref="M47" r:id="rId148" display="http://disciplinas.stoa.usp.br/mod/assign/view.php?id=189950&amp;action=grading"/>
    <hyperlink ref="D51" r:id="rId149" display="http://disciplinas.stoa.usp.br/user/view.php?id=46240&amp;course=6173"/>
    <hyperlink ref="I51" r:id="rId150" display="http://disciplinas.stoa.usp.br/mod/assign/view.php?id=189950&amp;action=grading"/>
    <hyperlink ref="K51" r:id="rId151" display="http://disciplinas.stoa.usp.br/mod/assign/view.php?id=189950&amp;action=grading"/>
    <hyperlink ref="L51" r:id="rId152" display="http://disciplinas.stoa.usp.br/pluginfile.php/297325/assignsubmission_file/submission_files/149179/palestra furao.docx?forcedownload=1"/>
    <hyperlink ref="M51" r:id="rId153" display="http://disciplinas.stoa.usp.br/mod/assign/view.php?id=189950&amp;action=grading"/>
    <hyperlink ref="D56" r:id="rId154" display="http://disciplinas.stoa.usp.br/user/view.php?id=40236&amp;course=6173"/>
    <hyperlink ref="I56" r:id="rId155" display="http://disciplinas.stoa.usp.br/mod/assign/view.php?id=189950&amp;action=grading"/>
    <hyperlink ref="K56" r:id="rId156" display="http://disciplinas.stoa.usp.br/mod/assign/view.php?id=189950&amp;action=grading"/>
    <hyperlink ref="L56" r:id="rId157" display="http://disciplinas.stoa.usp.br/pluginfile.php/297325/assignsubmission_file/submission_files/149096/Wilson W M R Neto - O Fur%C3%A3o.docx?forcedownload=1"/>
    <hyperlink ref="M56" r:id="rId158" display="http://disciplinas.stoa.usp.br/mod/assign/view.php?id=189950&amp;action=grading"/>
    <hyperlink ref="D41" r:id="rId159" display="http://disciplinas.stoa.usp.br/user/view.php?id=41037&amp;course=6173"/>
    <hyperlink ref="I41" r:id="rId160" display="http://disciplinas.stoa.usp.br/mod/assign/view.php?id=189950&amp;action=grading"/>
    <hyperlink ref="K41" r:id="rId161" display="http://disciplinas.stoa.usp.br/mod/assign/view.php?id=189950&amp;action=grading"/>
    <hyperlink ref="L41" r:id="rId162" display="http://disciplinas.stoa.usp.br/pluginfile.php/297325/assignsubmission_file/submission_files/149040/Palestra Fur%C3%A3o.docx?forcedownload=1"/>
    <hyperlink ref="M41" r:id="rId163" display="http://disciplinas.stoa.usp.br/mod/assign/view.php?id=189950&amp;action=grading"/>
    <hyperlink ref="D55" r:id="rId164" display="http://disciplinas.stoa.usp.br/user/view.php?id=48455&amp;course=6173"/>
    <hyperlink ref="I55" r:id="rId165" display="http://disciplinas.stoa.usp.br/mod/assign/view.php?id=189950&amp;action=grading"/>
    <hyperlink ref="K55" r:id="rId166" display="http://disciplinas.stoa.usp.br/mod/assign/view.php?id=189950&amp;action=grading"/>
    <hyperlink ref="L55" r:id="rId167" display="http://disciplinas.stoa.usp.br/pluginfile.php/297325/assignsubmission_file/submission_files/148875/Relat%C3%B3rio de finan%C3%A7as no caso do Fur%C3%A3o Institui%C3%A7%C3%B5es financeiras.docx?forcedownload=1"/>
    <hyperlink ref="M55" r:id="rId168" display="http://disciplinas.stoa.usp.br/mod/assign/view.php?id=189950&amp;action=grading"/>
    <hyperlink ref="D42" r:id="rId169" display="http://disciplinas.stoa.usp.br/user/view.php?id=39868&amp;course=6173"/>
    <hyperlink ref="I42" r:id="rId170" display="http://disciplinas.stoa.usp.br/mod/assign/view.php?id=189950&amp;action=grading"/>
    <hyperlink ref="K42" r:id="rId171" display="http://disciplinas.stoa.usp.br/mod/assign/view.php?id=189950&amp;action=grading"/>
    <hyperlink ref="L42" r:id="rId172" display="http://disciplinas.stoa.usp.br/pluginfile.php/297325/assignsubmission_file/submission_files/148717/Caso Fur%C3%A3o.docx?forcedownload=1"/>
    <hyperlink ref="M42" r:id="rId173" display="http://disciplinas.stoa.usp.br/mod/assign/view.php?id=189950&amp;action=grading"/>
    <hyperlink ref="D43" r:id="rId174" display="http://disciplinas.stoa.usp.br/user/view.php?id=41707&amp;course=6173"/>
    <hyperlink ref="I43" r:id="rId175" display="http://disciplinas.stoa.usp.br/mod/assign/view.php?id=189950&amp;action=grading"/>
    <hyperlink ref="K43" r:id="rId176" display="http://disciplinas.stoa.usp.br/mod/assign/view.php?id=189950&amp;action=grading"/>
    <hyperlink ref="L43" r:id="rId177" display="http://disciplinas.stoa.usp.br/pluginfile.php/297325/assignsubmission_file/submission_files/148710/Caso Fur%C3%A3o.docx?forcedownload=1"/>
    <hyperlink ref="M43" r:id="rId178" display="http://disciplinas.stoa.usp.br/mod/assign/view.php?id=189950&amp;action=grading"/>
    <hyperlink ref="D45" r:id="rId179" display="http://disciplinas.stoa.usp.br/user/view.php?id=41428&amp;course=6173"/>
    <hyperlink ref="I45" r:id="rId180" display="http://disciplinas.stoa.usp.br/mod/assign/view.php?id=189950&amp;action=grading"/>
    <hyperlink ref="K45" r:id="rId181" display="http://disciplinas.stoa.usp.br/mod/assign/view.php?id=189950&amp;action=grading"/>
    <hyperlink ref="L45" r:id="rId182" display="http://disciplinas.stoa.usp.br/pluginfile.php/297325/assignsubmission_file/submission_files/148321/Anota%C3%A7%C3%B5es - Fur%C3%A3o - Lais Bertequini Moraes.docx?forcedownload=1"/>
    <hyperlink ref="M45" r:id="rId183" display="http://disciplinas.stoa.usp.br/mod/assign/view.php?id=189950&amp;action=grading"/>
    <hyperlink ref="D48" r:id="rId184" display="http://disciplinas.stoa.usp.br/user/view.php?id=46051&amp;course=6173"/>
    <hyperlink ref="I48" r:id="rId185" display="http://disciplinas.stoa.usp.br/mod/assign/view.php?id=189950&amp;action=grading"/>
    <hyperlink ref="K48" r:id="rId186" display="http://disciplinas.stoa.usp.br/mod/assign/view.php?id=189950&amp;action=grading"/>
    <hyperlink ref="L48" r:id="rId187" display="http://disciplinas.stoa.usp.br/pluginfile.php/297325/assignsubmission_file/submission_files/148212/Informa%C3%A7%C3%B5es Fur%C3%A3o.docx?forcedownload=1"/>
    <hyperlink ref="M48" r:id="rId188" display="http://disciplinas.stoa.usp.br/mod/assign/view.php?id=189950&amp;action=grading"/>
  </hyperlinks>
  <printOptions/>
  <pageMargins left="0.511811024" right="0.511811024" top="0.787401575" bottom="0.787401575" header="0.31496062" footer="0.31496062"/>
  <pageSetup horizontalDpi="600" verticalDpi="600" orientation="portrait" paperSize="9" r:id="rId190"/>
  <drawing r:id="rId1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cp:lastPrinted>2015-07-13T00:14:44Z</cp:lastPrinted>
  <dcterms:created xsi:type="dcterms:W3CDTF">2015-02-05T00:36:40Z</dcterms:created>
  <dcterms:modified xsi:type="dcterms:W3CDTF">2015-07-13T00:15:05Z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