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980" windowHeight="7815" activeTab="1"/>
  </bookViews>
  <sheets>
    <sheet name="01 atendimento" sheetId="1" r:id="rId1"/>
    <sheet name="02 atendimentos" sheetId="4" r:id="rId2"/>
  </sheets>
  <calcPr calcId="145621" iterate="1"/>
</workbook>
</file>

<file path=xl/calcChain.xml><?xml version="1.0" encoding="utf-8"?>
<calcChain xmlns="http://schemas.openxmlformats.org/spreadsheetml/2006/main">
  <c r="O8" i="4"/>
  <c r="E7" l="1"/>
  <c r="E8" s="1"/>
  <c r="F20" i="1"/>
  <c r="E7"/>
  <c r="E9" i="4" l="1"/>
  <c r="I7" i="1"/>
  <c r="E8"/>
  <c r="G7"/>
  <c r="H7"/>
  <c r="E10" i="4" l="1"/>
  <c r="J8" i="1"/>
  <c r="E9"/>
  <c r="H8"/>
  <c r="I8" s="1"/>
  <c r="G8"/>
  <c r="E11" i="4" l="1"/>
  <c r="G9" i="1"/>
  <c r="E10"/>
  <c r="H9"/>
  <c r="I9" s="1"/>
  <c r="J9"/>
  <c r="E12" i="4" l="1"/>
  <c r="J10" i="1"/>
  <c r="E11"/>
  <c r="H10"/>
  <c r="I10" s="1"/>
  <c r="G10"/>
  <c r="E13" i="4" l="1"/>
  <c r="E12" i="1"/>
  <c r="J11"/>
  <c r="H11"/>
  <c r="I11" s="1"/>
  <c r="G11"/>
  <c r="E14" i="4" l="1"/>
  <c r="G12" i="1"/>
  <c r="E13"/>
  <c r="G13" s="1"/>
  <c r="J12"/>
  <c r="H12"/>
  <c r="I12" s="1"/>
  <c r="E15" i="4" l="1"/>
  <c r="E14" i="1"/>
  <c r="H13"/>
  <c r="I13" s="1"/>
  <c r="J13"/>
  <c r="E16" i="4" l="1"/>
  <c r="E15" i="1"/>
  <c r="J14"/>
  <c r="H14"/>
  <c r="I14" s="1"/>
  <c r="G14"/>
  <c r="E17" i="4" l="1"/>
  <c r="G15" i="1"/>
  <c r="E16"/>
  <c r="J15"/>
  <c r="H15"/>
  <c r="I15" s="1"/>
  <c r="E18" i="4" l="1"/>
  <c r="E17" i="1"/>
  <c r="J16"/>
  <c r="H16"/>
  <c r="I16" s="1"/>
  <c r="G16"/>
  <c r="G17" l="1"/>
  <c r="E18"/>
  <c r="H17"/>
  <c r="I17" s="1"/>
  <c r="J17"/>
  <c r="J18" l="1"/>
  <c r="H18"/>
  <c r="I18" s="1"/>
  <c r="G18"/>
  <c r="J20" l="1"/>
  <c r="J21"/>
  <c r="I7" i="4" l="1"/>
  <c r="K7" s="1"/>
  <c r="G7" l="1"/>
  <c r="J7"/>
  <c r="L7" s="1"/>
  <c r="H7" l="1"/>
  <c r="P8" s="1"/>
  <c r="I8" l="1"/>
  <c r="J8" s="1"/>
  <c r="H8" s="1"/>
  <c r="P9" s="1"/>
  <c r="G8"/>
  <c r="O9" s="1"/>
  <c r="K8" l="1"/>
  <c r="L8"/>
  <c r="I9"/>
  <c r="K9" s="1"/>
  <c r="G9" l="1"/>
  <c r="J9"/>
  <c r="L9" s="1"/>
  <c r="H9" l="1"/>
  <c r="P10" s="1"/>
  <c r="O10"/>
  <c r="I10" l="1"/>
  <c r="K10" s="1"/>
  <c r="J10" l="1"/>
  <c r="L10" s="1"/>
  <c r="G10"/>
  <c r="H10" l="1"/>
  <c r="P11" s="1"/>
  <c r="O11"/>
  <c r="I11" l="1"/>
  <c r="K11" s="1"/>
  <c r="J11" l="1"/>
  <c r="L11" s="1"/>
  <c r="G11"/>
  <c r="H11" l="1"/>
  <c r="P12" s="1"/>
  <c r="O12"/>
  <c r="I12" l="1"/>
  <c r="K12" s="1"/>
  <c r="J12" l="1"/>
  <c r="L12" s="1"/>
  <c r="G12"/>
  <c r="H12" l="1"/>
  <c r="P13" s="1"/>
  <c r="O13"/>
  <c r="I13" l="1"/>
  <c r="K13" s="1"/>
  <c r="J13" l="1"/>
  <c r="L13" s="1"/>
  <c r="G13"/>
  <c r="H13" l="1"/>
  <c r="P14" s="1"/>
  <c r="O14"/>
  <c r="I14" l="1"/>
  <c r="J14" s="1"/>
  <c r="H14" s="1"/>
  <c r="P15" s="1"/>
  <c r="G14"/>
  <c r="L14" l="1"/>
  <c r="K14"/>
  <c r="O15"/>
  <c r="I15" l="1"/>
  <c r="K15" s="1"/>
  <c r="J15" l="1"/>
  <c r="L15" s="1"/>
  <c r="G15"/>
  <c r="H15" l="1"/>
  <c r="P16" s="1"/>
  <c r="O16"/>
  <c r="I16" l="1"/>
  <c r="K16" s="1"/>
  <c r="J16" l="1"/>
  <c r="L16" s="1"/>
  <c r="G16"/>
  <c r="H16" l="1"/>
  <c r="P17" s="1"/>
  <c r="O17"/>
  <c r="I17" l="1"/>
  <c r="K17" s="1"/>
  <c r="J17" l="1"/>
  <c r="L17" s="1"/>
  <c r="G17"/>
  <c r="H17" l="1"/>
  <c r="P18" s="1"/>
  <c r="O18"/>
  <c r="I18" l="1"/>
  <c r="K18" s="1"/>
  <c r="J18" l="1"/>
  <c r="L18" s="1"/>
  <c r="G18"/>
  <c r="K20" l="1"/>
  <c r="K21"/>
  <c r="L21"/>
  <c r="L20"/>
  <c r="H18"/>
</calcChain>
</file>

<file path=xl/sharedStrings.xml><?xml version="1.0" encoding="utf-8"?>
<sst xmlns="http://schemas.openxmlformats.org/spreadsheetml/2006/main" count="29" uniqueCount="25">
  <si>
    <t>Veiculo</t>
  </si>
  <si>
    <t>Duração</t>
  </si>
  <si>
    <t>Intervalo de chegada</t>
  </si>
  <si>
    <t>Instante da chegada</t>
  </si>
  <si>
    <t>inicio de atendimento</t>
  </si>
  <si>
    <t>fim do atendimento</t>
  </si>
  <si>
    <t>tempo em fila</t>
  </si>
  <si>
    <t>media</t>
  </si>
  <si>
    <t>media geral</t>
  </si>
  <si>
    <t>media fila real</t>
  </si>
  <si>
    <t>tempo total chegada+atendimento 2</t>
  </si>
  <si>
    <t>tempo total chegada+atendimento 1</t>
  </si>
  <si>
    <t>Instante Final chegada+atendimento</t>
  </si>
  <si>
    <t>tempo em fila Atendimento 1</t>
  </si>
  <si>
    <t>tempo em fila Atendimento 2</t>
  </si>
  <si>
    <t>Simulação com 02 atendimentos</t>
  </si>
  <si>
    <t>Instante Final</t>
  </si>
  <si>
    <t>Variavel binária Atendimento 1</t>
  </si>
  <si>
    <t>Variavel binária atendimento 2</t>
  </si>
  <si>
    <t>Simulação 01 atendimento</t>
  </si>
  <si>
    <t>média geral</t>
  </si>
  <si>
    <t>média fila real</t>
  </si>
  <si>
    <t>calculo auxiliar</t>
  </si>
  <si>
    <t>atendimento 01</t>
  </si>
  <si>
    <t>atendimento 02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</si>
</sst>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2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6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0" xfId="0" applyFont="1" applyAlignment="1">
      <alignment horizontal="right" wrapText="1"/>
    </xf>
    <xf numFmtId="2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21"/>
  <sheetViews>
    <sheetView showGridLines="0" workbookViewId="0">
      <selection activeCell="D3" sqref="D3"/>
    </sheetView>
  </sheetViews>
  <sheetFormatPr defaultRowHeight="15"/>
  <cols>
    <col min="1" max="1" width="3" style="1" customWidth="1"/>
    <col min="2" max="2" width="3.28515625" style="1" customWidth="1"/>
    <col min="3" max="3" width="16.28515625" style="1" customWidth="1"/>
    <col min="4" max="4" width="19.85546875" style="1" customWidth="1"/>
    <col min="5" max="6" width="18.28515625" style="1" customWidth="1"/>
    <col min="7" max="7" width="23.42578125" style="1" bestFit="1" customWidth="1"/>
    <col min="8" max="10" width="16.28515625" style="2" customWidth="1"/>
    <col min="11" max="11" width="9.140625" style="2"/>
    <col min="12" max="16384" width="9.140625" style="1"/>
  </cols>
  <sheetData>
    <row r="3" spans="3:10">
      <c r="C3" s="13" t="s">
        <v>19</v>
      </c>
    </row>
    <row r="6" spans="3:10" ht="30">
      <c r="C6" s="5" t="s">
        <v>0</v>
      </c>
      <c r="D6" s="5" t="s">
        <v>2</v>
      </c>
      <c r="E6" s="5" t="s">
        <v>3</v>
      </c>
      <c r="F6" s="5" t="s">
        <v>1</v>
      </c>
      <c r="G6" s="6" t="s">
        <v>12</v>
      </c>
      <c r="H6" s="6" t="s">
        <v>4</v>
      </c>
      <c r="I6" s="6" t="s">
        <v>5</v>
      </c>
      <c r="J6" s="6" t="s">
        <v>6</v>
      </c>
    </row>
    <row r="7" spans="3:10">
      <c r="C7" s="3">
        <v>1</v>
      </c>
      <c r="D7" s="3">
        <v>2</v>
      </c>
      <c r="E7" s="3">
        <f>D7</f>
        <v>2</v>
      </c>
      <c r="F7" s="3">
        <v>1</v>
      </c>
      <c r="G7" s="3">
        <f>E7+F7</f>
        <v>3</v>
      </c>
      <c r="H7" s="4">
        <f>E7</f>
        <v>2</v>
      </c>
      <c r="I7" s="4">
        <f>E7+F7</f>
        <v>3</v>
      </c>
      <c r="J7" s="4">
        <v>0</v>
      </c>
    </row>
    <row r="8" spans="3:10">
      <c r="C8" s="3">
        <v>2</v>
      </c>
      <c r="D8" s="3">
        <v>3</v>
      </c>
      <c r="E8" s="3">
        <f>E7+D8</f>
        <v>5</v>
      </c>
      <c r="F8" s="3">
        <v>2</v>
      </c>
      <c r="G8" s="3">
        <f>IF(G7&lt;E8,E8+F8,G7+F8)</f>
        <v>7</v>
      </c>
      <c r="H8" s="4">
        <f t="shared" ref="H8:H18" si="0">IF(E8&lt;G7,G7,E8)</f>
        <v>5</v>
      </c>
      <c r="I8" s="4">
        <f t="shared" ref="I8:I18" si="1">H8+F8</f>
        <v>7</v>
      </c>
      <c r="J8" s="4">
        <f t="shared" ref="J8:J18" si="2">IF(E8-G7&gt;0,0,E8-G7)</f>
        <v>0</v>
      </c>
    </row>
    <row r="9" spans="3:10">
      <c r="C9" s="3">
        <v>3</v>
      </c>
      <c r="D9" s="3">
        <v>3</v>
      </c>
      <c r="E9" s="3">
        <f t="shared" ref="E9:E18" si="3">E8+D9</f>
        <v>8</v>
      </c>
      <c r="F9" s="3">
        <v>1</v>
      </c>
      <c r="G9" s="3">
        <f t="shared" ref="G9:G18" si="4">IF(G8&lt;E9,E9+F9,G8+F9)</f>
        <v>9</v>
      </c>
      <c r="H9" s="4">
        <f t="shared" si="0"/>
        <v>8</v>
      </c>
      <c r="I9" s="4">
        <f t="shared" si="1"/>
        <v>9</v>
      </c>
      <c r="J9" s="4">
        <f t="shared" si="2"/>
        <v>0</v>
      </c>
    </row>
    <row r="10" spans="3:10">
      <c r="C10" s="3">
        <v>4</v>
      </c>
      <c r="D10" s="3">
        <v>3</v>
      </c>
      <c r="E10" s="3">
        <f t="shared" si="3"/>
        <v>11</v>
      </c>
      <c r="F10" s="3">
        <v>1</v>
      </c>
      <c r="G10" s="3">
        <f t="shared" si="4"/>
        <v>12</v>
      </c>
      <c r="H10" s="4">
        <f t="shared" si="0"/>
        <v>11</v>
      </c>
      <c r="I10" s="4">
        <f t="shared" si="1"/>
        <v>12</v>
      </c>
      <c r="J10" s="4">
        <f t="shared" si="2"/>
        <v>0</v>
      </c>
    </row>
    <row r="11" spans="3:10">
      <c r="C11" s="3">
        <v>5</v>
      </c>
      <c r="D11" s="3">
        <v>5</v>
      </c>
      <c r="E11" s="3">
        <f t="shared" si="3"/>
        <v>16</v>
      </c>
      <c r="F11" s="3">
        <v>3</v>
      </c>
      <c r="G11" s="3">
        <f t="shared" si="4"/>
        <v>19</v>
      </c>
      <c r="H11" s="4">
        <f t="shared" si="0"/>
        <v>16</v>
      </c>
      <c r="I11" s="4">
        <f t="shared" si="1"/>
        <v>19</v>
      </c>
      <c r="J11" s="4">
        <f t="shared" si="2"/>
        <v>0</v>
      </c>
    </row>
    <row r="12" spans="3:10">
      <c r="C12" s="3">
        <v>6</v>
      </c>
      <c r="D12" s="3">
        <v>0</v>
      </c>
      <c r="E12" s="3">
        <f t="shared" si="3"/>
        <v>16</v>
      </c>
      <c r="F12" s="3">
        <v>2</v>
      </c>
      <c r="G12" s="3">
        <f t="shared" si="4"/>
        <v>21</v>
      </c>
      <c r="H12" s="4">
        <f t="shared" si="0"/>
        <v>19</v>
      </c>
      <c r="I12" s="4">
        <f t="shared" si="1"/>
        <v>21</v>
      </c>
      <c r="J12" s="4">
        <f t="shared" si="2"/>
        <v>-3</v>
      </c>
    </row>
    <row r="13" spans="3:10">
      <c r="C13" s="3">
        <v>7</v>
      </c>
      <c r="D13" s="3">
        <v>1</v>
      </c>
      <c r="E13" s="3">
        <f t="shared" si="3"/>
        <v>17</v>
      </c>
      <c r="F13" s="3">
        <v>1</v>
      </c>
      <c r="G13" s="3">
        <f t="shared" si="4"/>
        <v>22</v>
      </c>
      <c r="H13" s="4">
        <f t="shared" si="0"/>
        <v>21</v>
      </c>
      <c r="I13" s="4">
        <f t="shared" si="1"/>
        <v>22</v>
      </c>
      <c r="J13" s="4">
        <f t="shared" si="2"/>
        <v>-4</v>
      </c>
    </row>
    <row r="14" spans="3:10">
      <c r="C14" s="3">
        <v>8</v>
      </c>
      <c r="D14" s="3">
        <v>5</v>
      </c>
      <c r="E14" s="3">
        <f t="shared" si="3"/>
        <v>22</v>
      </c>
      <c r="F14" s="3">
        <v>4</v>
      </c>
      <c r="G14" s="3">
        <f t="shared" si="4"/>
        <v>26</v>
      </c>
      <c r="H14" s="4">
        <f t="shared" si="0"/>
        <v>22</v>
      </c>
      <c r="I14" s="4">
        <f t="shared" si="1"/>
        <v>26</v>
      </c>
      <c r="J14" s="4">
        <f t="shared" si="2"/>
        <v>0</v>
      </c>
    </row>
    <row r="15" spans="3:10">
      <c r="C15" s="3">
        <v>9</v>
      </c>
      <c r="D15" s="3">
        <v>1</v>
      </c>
      <c r="E15" s="3">
        <f t="shared" si="3"/>
        <v>23</v>
      </c>
      <c r="F15" s="3">
        <v>2</v>
      </c>
      <c r="G15" s="3">
        <f t="shared" si="4"/>
        <v>28</v>
      </c>
      <c r="H15" s="4">
        <f t="shared" si="0"/>
        <v>26</v>
      </c>
      <c r="I15" s="4">
        <f t="shared" si="1"/>
        <v>28</v>
      </c>
      <c r="J15" s="4">
        <f t="shared" si="2"/>
        <v>-3</v>
      </c>
    </row>
    <row r="16" spans="3:10">
      <c r="C16" s="3">
        <v>10</v>
      </c>
      <c r="D16" s="3">
        <v>4</v>
      </c>
      <c r="E16" s="3">
        <f t="shared" si="3"/>
        <v>27</v>
      </c>
      <c r="F16" s="3">
        <v>3</v>
      </c>
      <c r="G16" s="3">
        <f t="shared" si="4"/>
        <v>31</v>
      </c>
      <c r="H16" s="4">
        <f t="shared" si="0"/>
        <v>28</v>
      </c>
      <c r="I16" s="4">
        <f t="shared" si="1"/>
        <v>31</v>
      </c>
      <c r="J16" s="4">
        <f t="shared" si="2"/>
        <v>-1</v>
      </c>
    </row>
    <row r="17" spans="3:10">
      <c r="C17" s="3">
        <v>11</v>
      </c>
      <c r="D17" s="3">
        <v>1</v>
      </c>
      <c r="E17" s="3">
        <f t="shared" si="3"/>
        <v>28</v>
      </c>
      <c r="F17" s="3">
        <v>1</v>
      </c>
      <c r="G17" s="3">
        <f t="shared" si="4"/>
        <v>32</v>
      </c>
      <c r="H17" s="4">
        <f t="shared" si="0"/>
        <v>31</v>
      </c>
      <c r="I17" s="4">
        <f t="shared" si="1"/>
        <v>32</v>
      </c>
      <c r="J17" s="4">
        <f t="shared" si="2"/>
        <v>-3</v>
      </c>
    </row>
    <row r="18" spans="3:10">
      <c r="C18" s="3">
        <v>12</v>
      </c>
      <c r="D18" s="3">
        <v>2</v>
      </c>
      <c r="E18" s="3">
        <f t="shared" si="3"/>
        <v>30</v>
      </c>
      <c r="F18" s="3">
        <v>3</v>
      </c>
      <c r="G18" s="3">
        <f t="shared" si="4"/>
        <v>35</v>
      </c>
      <c r="H18" s="4">
        <f t="shared" si="0"/>
        <v>32</v>
      </c>
      <c r="I18" s="4">
        <f t="shared" si="1"/>
        <v>35</v>
      </c>
      <c r="J18" s="4">
        <f t="shared" si="2"/>
        <v>-2</v>
      </c>
    </row>
    <row r="20" spans="3:10">
      <c r="E20" s="8" t="s">
        <v>7</v>
      </c>
      <c r="F20" s="9">
        <f>AVERAGE(F7:F18)</f>
        <v>2</v>
      </c>
      <c r="I20" s="7" t="s">
        <v>8</v>
      </c>
      <c r="J20" s="9">
        <f>AVERAGE(J7:J18)</f>
        <v>-1.3333333333333333</v>
      </c>
    </row>
    <row r="21" spans="3:10">
      <c r="I21" s="7" t="s">
        <v>9</v>
      </c>
      <c r="J21" s="10">
        <f>AVERAGEIF(J7:J18,"&lt;&gt;0",J7:J18)</f>
        <v>-2.6666666666666665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P21"/>
  <sheetViews>
    <sheetView showGridLines="0" tabSelected="1" topLeftCell="E1" workbookViewId="0">
      <selection activeCell="K21" sqref="K21"/>
    </sheetView>
  </sheetViews>
  <sheetFormatPr defaultRowHeight="15"/>
  <cols>
    <col min="1" max="1" width="1.5703125" style="1" customWidth="1"/>
    <col min="2" max="2" width="2.28515625" style="1" customWidth="1"/>
    <col min="3" max="3" width="12.28515625" style="1" customWidth="1"/>
    <col min="4" max="4" width="19.85546875" style="1" customWidth="1"/>
    <col min="5" max="5" width="19.28515625" style="1" customWidth="1"/>
    <col min="6" max="6" width="12.42578125" style="1" customWidth="1"/>
    <col min="7" max="7" width="25.42578125" style="1" customWidth="1"/>
    <col min="8" max="8" width="25.140625" style="1" customWidth="1"/>
    <col min="9" max="10" width="13.5703125" style="2" customWidth="1"/>
    <col min="11" max="11" width="16.28515625" style="2" customWidth="1"/>
    <col min="12" max="12" width="15.5703125" customWidth="1"/>
    <col min="13" max="13" width="2.7109375" style="1" customWidth="1"/>
    <col min="14" max="14" width="3.28515625" style="1" customWidth="1"/>
    <col min="15" max="15" width="11.28515625" style="2" bestFit="1" customWidth="1"/>
    <col min="16" max="16" width="11.42578125" style="2" bestFit="1" customWidth="1"/>
    <col min="17" max="16384" width="9.140625" style="1"/>
  </cols>
  <sheetData>
    <row r="3" spans="3:16" ht="21">
      <c r="C3" s="12" t="s">
        <v>15</v>
      </c>
    </row>
    <row r="4" spans="3:16" ht="15.75" thickBot="1"/>
    <row r="5" spans="3:16" ht="15.75" thickBot="1">
      <c r="G5" s="38" t="s">
        <v>16</v>
      </c>
      <c r="H5" s="39"/>
      <c r="O5" s="40" t="s">
        <v>22</v>
      </c>
      <c r="P5" s="40"/>
    </row>
    <row r="6" spans="3:16" ht="24.75">
      <c r="C6" s="15" t="s">
        <v>0</v>
      </c>
      <c r="D6" s="16" t="s">
        <v>2</v>
      </c>
      <c r="E6" s="16" t="s">
        <v>3</v>
      </c>
      <c r="F6" s="16" t="s">
        <v>1</v>
      </c>
      <c r="G6" s="17" t="s">
        <v>11</v>
      </c>
      <c r="H6" s="17" t="s">
        <v>10</v>
      </c>
      <c r="I6" s="18" t="s">
        <v>17</v>
      </c>
      <c r="J6" s="18" t="s">
        <v>18</v>
      </c>
      <c r="K6" s="17" t="s">
        <v>13</v>
      </c>
      <c r="L6" s="19" t="s">
        <v>14</v>
      </c>
      <c r="O6" s="36" t="s">
        <v>23</v>
      </c>
      <c r="P6" s="37" t="s">
        <v>24</v>
      </c>
    </row>
    <row r="7" spans="3:16">
      <c r="C7" s="20">
        <v>1</v>
      </c>
      <c r="D7" s="3">
        <v>2</v>
      </c>
      <c r="E7" s="3">
        <f>D7</f>
        <v>2</v>
      </c>
      <c r="F7" s="3">
        <v>1</v>
      </c>
      <c r="G7" s="14">
        <f>(E7+F7)*I7</f>
        <v>3</v>
      </c>
      <c r="H7" s="14">
        <f>(F7+G7)*J7</f>
        <v>0</v>
      </c>
      <c r="I7" s="11">
        <f t="shared" ref="I7:I18" si="0">IF(O7=0,1,0)</f>
        <v>1</v>
      </c>
      <c r="J7" s="11">
        <f>IF(I7=1,0,1)</f>
        <v>0</v>
      </c>
      <c r="K7" s="4">
        <f t="shared" ref="K7:K18" si="1">ABS(O7*I7)</f>
        <v>0</v>
      </c>
      <c r="L7" s="21">
        <f t="shared" ref="L7:L18" si="2">ABS(P7*J7)</f>
        <v>0</v>
      </c>
      <c r="O7" s="32">
        <v>0</v>
      </c>
      <c r="P7" s="33">
        <v>0</v>
      </c>
    </row>
    <row r="8" spans="3:16">
      <c r="C8" s="20">
        <v>2</v>
      </c>
      <c r="D8" s="3">
        <v>3</v>
      </c>
      <c r="E8" s="3">
        <f>E7+D8</f>
        <v>5</v>
      </c>
      <c r="F8" s="3">
        <v>2</v>
      </c>
      <c r="G8" s="14">
        <f>IF(MAX(G7)&lt;E8,E8+F8,MAX(G7)+F8)*I8</f>
        <v>7</v>
      </c>
      <c r="H8" s="14">
        <f>IF(MAX(H7)&lt;E8,E8+F8,MAX(H7)+F8)*J8</f>
        <v>0</v>
      </c>
      <c r="I8" s="11">
        <f t="shared" si="0"/>
        <v>1</v>
      </c>
      <c r="J8" s="11">
        <f t="shared" ref="J8:J18" si="3">IF(I8=1,0,1)</f>
        <v>0</v>
      </c>
      <c r="K8" s="4">
        <f t="shared" si="1"/>
        <v>0</v>
      </c>
      <c r="L8" s="21">
        <f t="shared" si="2"/>
        <v>0</v>
      </c>
      <c r="O8" s="32">
        <f>IF(E8-MAX($G$7:G7)&gt;0,0,E8-MAX($G$7:G7))</f>
        <v>0</v>
      </c>
      <c r="P8" s="33">
        <f t="shared" ref="P8:P18" si="4">IF(E8-H7&gt;0,0,E8-H7)</f>
        <v>0</v>
      </c>
    </row>
    <row r="9" spans="3:16">
      <c r="C9" s="20">
        <v>3</v>
      </c>
      <c r="D9" s="3">
        <v>3</v>
      </c>
      <c r="E9" s="3">
        <f t="shared" ref="E9:E18" si="5">E8+D9</f>
        <v>8</v>
      </c>
      <c r="F9" s="3">
        <v>1</v>
      </c>
      <c r="G9" s="14">
        <f>IF(MAX($G$7:G8)&lt;E9,E9+F9,MAX($G$7:G8)+F9)*I9</f>
        <v>9</v>
      </c>
      <c r="H9" s="14">
        <f>IF(MAX($H$7:H8)&lt;E9,E9+F9,MAX($H$7:H8)+F9)*J9</f>
        <v>0</v>
      </c>
      <c r="I9" s="11">
        <f t="shared" si="0"/>
        <v>1</v>
      </c>
      <c r="J9" s="11">
        <f t="shared" si="3"/>
        <v>0</v>
      </c>
      <c r="K9" s="4">
        <f t="shared" si="1"/>
        <v>0</v>
      </c>
      <c r="L9" s="21">
        <f t="shared" si="2"/>
        <v>0</v>
      </c>
      <c r="O9" s="32">
        <f>IF(E9-MAX($G$7:G8)&gt;0,0,E9-MAX($G$7:G8))</f>
        <v>0</v>
      </c>
      <c r="P9" s="33">
        <f t="shared" si="4"/>
        <v>0</v>
      </c>
    </row>
    <row r="10" spans="3:16">
      <c r="C10" s="20">
        <v>4</v>
      </c>
      <c r="D10" s="3">
        <v>3</v>
      </c>
      <c r="E10" s="3">
        <f t="shared" si="5"/>
        <v>11</v>
      </c>
      <c r="F10" s="3">
        <v>1</v>
      </c>
      <c r="G10" s="14">
        <f>IF(MAX($G$7:G9)&lt;E10,E10+F10,MAX($G$7:G9)+F10)*I10</f>
        <v>12</v>
      </c>
      <c r="H10" s="14">
        <f>IF(MAX($H$7:H9)&lt;E10,E10+F10,MAX($H$7:H9)+F10)*J10</f>
        <v>0</v>
      </c>
      <c r="I10" s="11">
        <f t="shared" si="0"/>
        <v>1</v>
      </c>
      <c r="J10" s="11">
        <f t="shared" si="3"/>
        <v>0</v>
      </c>
      <c r="K10" s="4">
        <f t="shared" si="1"/>
        <v>0</v>
      </c>
      <c r="L10" s="21">
        <f t="shared" si="2"/>
        <v>0</v>
      </c>
      <c r="O10" s="32">
        <f>IF(E10-MAX($G$7:G9)&gt;0,0,E10-MAX($G$7:G9))</f>
        <v>0</v>
      </c>
      <c r="P10" s="33">
        <f t="shared" si="4"/>
        <v>0</v>
      </c>
    </row>
    <row r="11" spans="3:16">
      <c r="C11" s="20">
        <v>5</v>
      </c>
      <c r="D11" s="3">
        <v>5</v>
      </c>
      <c r="E11" s="3">
        <f t="shared" si="5"/>
        <v>16</v>
      </c>
      <c r="F11" s="3">
        <v>3</v>
      </c>
      <c r="G11" s="14">
        <f>IF(MAX($G$7:G10)&lt;E11,E11+F11,MAX($G$7:G10)+F11)*I11</f>
        <v>19</v>
      </c>
      <c r="H11" s="14">
        <f>IF(MAX($H$7:H10)&lt;E11,E11+F11,MAX($H$7:H10)+F11)*J11</f>
        <v>0</v>
      </c>
      <c r="I11" s="11">
        <f t="shared" si="0"/>
        <v>1</v>
      </c>
      <c r="J11" s="11">
        <f t="shared" si="3"/>
        <v>0</v>
      </c>
      <c r="K11" s="4">
        <f t="shared" si="1"/>
        <v>0</v>
      </c>
      <c r="L11" s="21">
        <f t="shared" si="2"/>
        <v>0</v>
      </c>
      <c r="O11" s="32">
        <f>IF(E11-MAX($G$7:G10)&gt;0,0,E11-MAX($G$7:G10))</f>
        <v>0</v>
      </c>
      <c r="P11" s="33">
        <f t="shared" si="4"/>
        <v>0</v>
      </c>
    </row>
    <row r="12" spans="3:16">
      <c r="C12" s="22">
        <v>6</v>
      </c>
      <c r="D12" s="3">
        <v>0</v>
      </c>
      <c r="E12" s="3">
        <f t="shared" si="5"/>
        <v>16</v>
      </c>
      <c r="F12" s="3">
        <v>2</v>
      </c>
      <c r="G12" s="14">
        <f>IF(MAX($G$7:G11)&lt;E12,E12+F12,MAX($G$7:G11)+F12)*I12</f>
        <v>0</v>
      </c>
      <c r="H12" s="14">
        <f>IF(MAX($H$7:H11)&lt;E12,E12+F12,MAX($H$7:H11)+F12)*J12</f>
        <v>18</v>
      </c>
      <c r="I12" s="11">
        <f t="shared" si="0"/>
        <v>0</v>
      </c>
      <c r="J12" s="11">
        <f t="shared" si="3"/>
        <v>1</v>
      </c>
      <c r="K12" s="4">
        <f t="shared" si="1"/>
        <v>0</v>
      </c>
      <c r="L12" s="21">
        <f t="shared" si="2"/>
        <v>0</v>
      </c>
      <c r="O12" s="32">
        <f>IF(E12-MAX($G$7:G11)&gt;0,0,E12-MAX($G$7:G11))</f>
        <v>-3</v>
      </c>
      <c r="P12" s="33">
        <f t="shared" si="4"/>
        <v>0</v>
      </c>
    </row>
    <row r="13" spans="3:16">
      <c r="C13" s="20">
        <v>7</v>
      </c>
      <c r="D13" s="3">
        <v>1</v>
      </c>
      <c r="E13" s="3">
        <f t="shared" si="5"/>
        <v>17</v>
      </c>
      <c r="F13" s="3">
        <v>1</v>
      </c>
      <c r="G13" s="14">
        <f>IF(MAX($G$7:G12)&lt;E13,E13+F13,MAX($G$7:G12)+F13)*I13</f>
        <v>0</v>
      </c>
      <c r="H13" s="14">
        <f>IF(MAX($H$7:H12)&lt;E13,E13+F13,MAX($H$7:H12)+F13)*J13</f>
        <v>19</v>
      </c>
      <c r="I13" s="11">
        <f t="shared" si="0"/>
        <v>0</v>
      </c>
      <c r="J13" s="11">
        <f t="shared" si="3"/>
        <v>1</v>
      </c>
      <c r="K13" s="4">
        <f t="shared" si="1"/>
        <v>0</v>
      </c>
      <c r="L13" s="21">
        <f t="shared" si="2"/>
        <v>1</v>
      </c>
      <c r="O13" s="32">
        <f>IF(E13-MAX($G$7:G12)&gt;0,0,E13-MAX($G$7:G12))</f>
        <v>-2</v>
      </c>
      <c r="P13" s="33">
        <f t="shared" si="4"/>
        <v>-1</v>
      </c>
    </row>
    <row r="14" spans="3:16">
      <c r="C14" s="20">
        <v>8</v>
      </c>
      <c r="D14" s="3">
        <v>5</v>
      </c>
      <c r="E14" s="3">
        <f t="shared" si="5"/>
        <v>22</v>
      </c>
      <c r="F14" s="3">
        <v>4</v>
      </c>
      <c r="G14" s="14">
        <f>IF(MAX($G$7:G13)&lt;E14,E14+F14,MAX($G$7:G13)+F14)*I14</f>
        <v>26</v>
      </c>
      <c r="H14" s="14">
        <f>IF(MAX($H$7:H13)&lt;E14,E14+F14,MAX($H$7:H13)+F14)*J14</f>
        <v>0</v>
      </c>
      <c r="I14" s="11">
        <f t="shared" si="0"/>
        <v>1</v>
      </c>
      <c r="J14" s="11">
        <f t="shared" si="3"/>
        <v>0</v>
      </c>
      <c r="K14" s="4">
        <f t="shared" si="1"/>
        <v>0</v>
      </c>
      <c r="L14" s="21">
        <f t="shared" si="2"/>
        <v>0</v>
      </c>
      <c r="O14" s="32">
        <f>IF(E14-MAX($G$7:G13)&gt;0,0,E14-MAX($G$7:G13))</f>
        <v>0</v>
      </c>
      <c r="P14" s="33">
        <f t="shared" si="4"/>
        <v>0</v>
      </c>
    </row>
    <row r="15" spans="3:16">
      <c r="C15" s="20">
        <v>9</v>
      </c>
      <c r="D15" s="3">
        <v>1</v>
      </c>
      <c r="E15" s="3">
        <f t="shared" si="5"/>
        <v>23</v>
      </c>
      <c r="F15" s="3">
        <v>2</v>
      </c>
      <c r="G15" s="14">
        <f>IF(MAX($G$7:G14)&lt;E15,E15+F15,MAX($G$7:G14)+F15)*I15</f>
        <v>0</v>
      </c>
      <c r="H15" s="14">
        <f>IF(MAX($H$7:H14)&lt;E15,E15+F15,MAX($H$7:H14)+F15)*J15</f>
        <v>25</v>
      </c>
      <c r="I15" s="11">
        <f t="shared" si="0"/>
        <v>0</v>
      </c>
      <c r="J15" s="11">
        <f t="shared" si="3"/>
        <v>1</v>
      </c>
      <c r="K15" s="4">
        <f t="shared" si="1"/>
        <v>0</v>
      </c>
      <c r="L15" s="21">
        <f t="shared" si="2"/>
        <v>0</v>
      </c>
      <c r="O15" s="32">
        <f>IF(E15-MAX($G$7:G14)&gt;0,0,E15-MAX($G$7:G14))</f>
        <v>-3</v>
      </c>
      <c r="P15" s="33">
        <f t="shared" si="4"/>
        <v>0</v>
      </c>
    </row>
    <row r="16" spans="3:16">
      <c r="C16" s="20">
        <v>10</v>
      </c>
      <c r="D16" s="3">
        <v>4</v>
      </c>
      <c r="E16" s="3">
        <f t="shared" si="5"/>
        <v>27</v>
      </c>
      <c r="F16" s="3">
        <v>3</v>
      </c>
      <c r="G16" s="14">
        <f>IF(MAX($G$7:G15)&lt;E16,E16+F16,MAX($G$7:G15)+F16)*I16</f>
        <v>30</v>
      </c>
      <c r="H16" s="14">
        <f>IF(MAX($H$7:H15)&lt;E16,E16+F16,MAX($H$7:H15)+F16)*J16</f>
        <v>0</v>
      </c>
      <c r="I16" s="11">
        <f t="shared" si="0"/>
        <v>1</v>
      </c>
      <c r="J16" s="11">
        <f t="shared" si="3"/>
        <v>0</v>
      </c>
      <c r="K16" s="4">
        <f t="shared" si="1"/>
        <v>0</v>
      </c>
      <c r="L16" s="21">
        <f t="shared" si="2"/>
        <v>0</v>
      </c>
      <c r="O16" s="32">
        <f>IF(E16-MAX($G$7:G15)&gt;0,0,E16-MAX($G$7:G15))</f>
        <v>0</v>
      </c>
      <c r="P16" s="33">
        <f t="shared" si="4"/>
        <v>0</v>
      </c>
    </row>
    <row r="17" spans="3:16">
      <c r="C17" s="20">
        <v>11</v>
      </c>
      <c r="D17" s="3">
        <v>1</v>
      </c>
      <c r="E17" s="3">
        <f t="shared" si="5"/>
        <v>28</v>
      </c>
      <c r="F17" s="3">
        <v>1</v>
      </c>
      <c r="G17" s="14">
        <f>IF(MAX($G$7:G16)&lt;E17,E17+F17,MAX($G$7:G16)+F17)*I17</f>
        <v>0</v>
      </c>
      <c r="H17" s="14">
        <f>IF(MAX($H$7:H16)&lt;E17,E17+F17,MAX($H$7:H16)+F17)*J17</f>
        <v>29</v>
      </c>
      <c r="I17" s="11">
        <f t="shared" si="0"/>
        <v>0</v>
      </c>
      <c r="J17" s="11">
        <f t="shared" si="3"/>
        <v>1</v>
      </c>
      <c r="K17" s="4">
        <f t="shared" si="1"/>
        <v>0</v>
      </c>
      <c r="L17" s="21">
        <f t="shared" si="2"/>
        <v>0</v>
      </c>
      <c r="O17" s="32">
        <f>IF(E17-MAX($G$7:G16)&gt;0,0,E17-MAX($G$7:G16))</f>
        <v>-2</v>
      </c>
      <c r="P17" s="33">
        <f t="shared" si="4"/>
        <v>0</v>
      </c>
    </row>
    <row r="18" spans="3:16" ht="15.75" thickBot="1">
      <c r="C18" s="23">
        <v>12</v>
      </c>
      <c r="D18" s="24">
        <v>2</v>
      </c>
      <c r="E18" s="24">
        <f t="shared" si="5"/>
        <v>30</v>
      </c>
      <c r="F18" s="24">
        <v>3</v>
      </c>
      <c r="G18" s="25">
        <f>IF(MAX($G$7:G17)&lt;E18,E18+F18,MAX($G$7:G17)+F18)*I18</f>
        <v>33</v>
      </c>
      <c r="H18" s="25">
        <f>IF(MAX($H$7:H17)&lt;E18,E18+F18,MAX($H$7:H17)+F18)*J18</f>
        <v>0</v>
      </c>
      <c r="I18" s="26">
        <f t="shared" si="0"/>
        <v>1</v>
      </c>
      <c r="J18" s="26">
        <f t="shared" si="3"/>
        <v>0</v>
      </c>
      <c r="K18" s="27">
        <f t="shared" si="1"/>
        <v>0</v>
      </c>
      <c r="L18" s="28">
        <f t="shared" si="2"/>
        <v>0</v>
      </c>
      <c r="O18" s="34">
        <f>IF(E18-MAX($G$7:G17)&gt;0,0,E18-MAX($G$7:G17))</f>
        <v>0</v>
      </c>
      <c r="P18" s="35">
        <f t="shared" si="4"/>
        <v>0</v>
      </c>
    </row>
    <row r="19" spans="3:16">
      <c r="L19" s="2"/>
    </row>
    <row r="20" spans="3:16">
      <c r="J20" s="29" t="s">
        <v>20</v>
      </c>
      <c r="K20" s="30">
        <f>AVERAGE(K7:K18)</f>
        <v>0</v>
      </c>
      <c r="L20" s="30">
        <f>AVERAGE(L7:L18)</f>
        <v>8.3333333333333329E-2</v>
      </c>
      <c r="P20" s="1"/>
    </row>
    <row r="21" spans="3:16">
      <c r="J21" s="29" t="s">
        <v>21</v>
      </c>
      <c r="K21" s="31" t="e">
        <f>AVERAGEIF(K7:K18,"&lt;&gt;0",K7:K18)</f>
        <v>#DIV/0!</v>
      </c>
      <c r="L21" s="31">
        <f>AVERAGEIF(L7:L18,"&lt;&gt;0",L7:L18)</f>
        <v>1</v>
      </c>
      <c r="P21" s="1"/>
    </row>
  </sheetData>
  <mergeCells count="2">
    <mergeCell ref="G5:H5"/>
    <mergeCell ref="O5:P5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01 atendimento</vt:lpstr>
      <vt:lpstr>02 atendimentos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cs50347</dc:creator>
  <cp:lastModifiedBy>Rui_Dell</cp:lastModifiedBy>
  <dcterms:created xsi:type="dcterms:W3CDTF">2015-02-28T15:03:50Z</dcterms:created>
  <dcterms:modified xsi:type="dcterms:W3CDTF">2015-03-03T18:43:31Z</dcterms:modified>
</cp:coreProperties>
</file>