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 firstSheet="2" activeTab="3"/>
  </bookViews>
  <sheets>
    <sheet name="questao 1" sheetId="1" r:id="rId1"/>
    <sheet name="questao 2" sheetId="2" r:id="rId2"/>
    <sheet name="questao 3" sheetId="3" r:id="rId3"/>
    <sheet name="questao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0" i="3"/>
  <c r="C10" i="2"/>
  <c r="C9" i="2"/>
  <c r="C7" i="2"/>
  <c r="C8" i="2"/>
  <c r="C3" i="2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<sst xmlns="http://schemas.openxmlformats.org/spreadsheetml/2006/main" count="59" uniqueCount="44">
  <si>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 quadro a seguir apresenta dados referentes a um pregão ocorrido em setembro de 2014. Calcule as taxas de juros anuais relativas aos PUs abaixo:</t>
    </r>
  </si>
  <si>
    <t>Código</t>
  </si>
  <si>
    <t>PU</t>
  </si>
  <si>
    <t>Vencimento</t>
  </si>
  <si>
    <t>Dias úteis*</t>
  </si>
  <si>
    <t>Taxa de juros</t>
  </si>
  <si>
    <t>V14</t>
  </si>
  <si>
    <t>X14</t>
  </si>
  <si>
    <t>Z14</t>
  </si>
  <si>
    <t>F15</t>
  </si>
  <si>
    <t>J15</t>
  </si>
  <si>
    <t>N15</t>
  </si>
  <si>
    <t>V15</t>
  </si>
  <si>
    <t>F16</t>
  </si>
  <si>
    <t>J16</t>
  </si>
  <si>
    <t>N16</t>
  </si>
  <si>
    <t>V16</t>
  </si>
  <si>
    <t xml:space="preserve">         * Dias úteis entre a data do pregão e o vencimento do contrato.</t>
  </si>
  <si>
    <t>a.a.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</si>
  <si>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Calcule o preço unitário (PU) deste negócio.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</si>
  <si>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Caso o investidor queira sair de sua posição no final do dia, considerando que a taxa justa de mercado passou para 11,15% aa, calcule o resultado financeiro desta operação.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</si>
  <si>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 departamento financeiro de uma empresa, ao receber relatório do departamento econômico confirmando projeção de elevação da taxa de juros, decide realizar operação de proteção financeira utilizando contratos de DI futuro.</t>
    </r>
  </si>
  <si>
    <t>Sabendo que o valor a ser protegido equivale a 300 contratos de DI, pede-se: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</si>
  <si>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Qual a natureza da operação em taxa (compra ou venda)?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</si>
  <si>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Qual a natureza da operação em PU (compra ou venda)?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</si>
  <si>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Qual o PU do negócio, realizado à taxa de 11,50% a.a. com 42 dias úteis e 60 dias corridos para o vencimento?</t>
    </r>
  </si>
  <si>
    <r>
      <t>d)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Qual o valor do ajuste diário no dia da operação, sabendo que o PU de ajuste equivale a uma taxa de 11,20% a.a.?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</si>
  <si>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Quem estiver vendido receberá um crédito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</si>
  <si>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Não possui ajuste diário</t>
    </r>
  </si>
  <si>
    <r>
      <t>d)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Quem estiver vendido e quem estiver comprado receberão um crédito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</si>
  <si>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Um investidor compra 500 contratos de DI a taxa anual de 11,12%. Sabendo-se que faltam 57 dias corridos e 38 dias úteis para o vencimento deste contrato, pede-se: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</si>
  <si>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Assinale a alternativa verdadeira. Em um contrato de mercado futuro o preço de ajuste em D+1 é menor que o preço de ajuste em D+0.Assim podemos concluir que.</t>
    </r>
  </si>
  <si>
    <t>PU =</t>
  </si>
  <si>
    <t>PUfinal =</t>
  </si>
  <si>
    <t>PUinicial =</t>
  </si>
  <si>
    <t>Resultado =</t>
  </si>
  <si>
    <t>por contrato</t>
  </si>
  <si>
    <t>considerando os 500 contratos</t>
  </si>
  <si>
    <t>Compra</t>
  </si>
  <si>
    <t>Venda</t>
  </si>
  <si>
    <t>PUvenda =</t>
  </si>
  <si>
    <t>PUcompra =</t>
  </si>
  <si>
    <t>considerando os 300 contratos</t>
  </si>
  <si>
    <r>
      <t>a)</t>
    </r>
    <r>
      <rPr>
        <b/>
        <sz val="7"/>
        <color rgb="FFFF0000"/>
        <rFont val="Times New Roman"/>
        <family val="1"/>
      </rPr>
      <t xml:space="preserve">      </t>
    </r>
    <r>
      <rPr>
        <b/>
        <sz val="11"/>
        <color rgb="FFFF0000"/>
        <rFont val="Calibri"/>
        <family val="2"/>
        <scheme val="minor"/>
      </rPr>
      <t>Quem estiver comprado receberá um crédito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</si>
</sst>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7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10" fontId="5" fillId="0" borderId="5" xfId="2" applyNumberFormat="1" applyFont="1" applyBorder="1" applyAlignment="1">
      <alignment horizontal="right" vertical="center" wrapText="1"/>
    </xf>
    <xf numFmtId="0" fontId="5" fillId="0" borderId="0" xfId="0" applyFont="1"/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0" fillId="0" borderId="0" xfId="0" applyNumberFormat="1"/>
    <xf numFmtId="43" fontId="5" fillId="0" borderId="0" xfId="0" applyNumberFormat="1" applyFont="1"/>
    <xf numFmtId="0" fontId="7" fillId="0" borderId="0" xfId="0" applyFont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9" sqref="H9"/>
    </sheetView>
  </sheetViews>
  <sheetFormatPr defaultRowHeight="14.4" x14ac:dyDescent="0.3"/>
  <cols>
    <col min="3" max="3" width="10.5546875" bestFit="1" customWidth="1"/>
    <col min="5" max="5" width="8.88671875" customWidth="1"/>
    <col min="6" max="6" width="4.109375" customWidth="1"/>
  </cols>
  <sheetData>
    <row r="1" spans="1:6" ht="15" thickBot="1" x14ac:dyDescent="0.35">
      <c r="A1" s="1" t="s">
        <v>0</v>
      </c>
    </row>
    <row r="2" spans="1:6" ht="29.4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10" t="s">
        <v>5</v>
      </c>
      <c r="F2" s="12"/>
    </row>
    <row r="3" spans="1:6" ht="15" thickBot="1" x14ac:dyDescent="0.35">
      <c r="A3" s="4" t="s">
        <v>6</v>
      </c>
      <c r="B3" s="5">
        <v>99390.13</v>
      </c>
      <c r="C3" s="6">
        <v>41913</v>
      </c>
      <c r="D3" s="11">
        <v>16</v>
      </c>
      <c r="E3" s="19">
        <f>(100000/B3)^(252/D3)-1</f>
        <v>0.1011428832745267</v>
      </c>
      <c r="F3" s="9" t="s">
        <v>18</v>
      </c>
    </row>
    <row r="4" spans="1:6" ht="15" thickBot="1" x14ac:dyDescent="0.35">
      <c r="A4" s="4" t="s">
        <v>7</v>
      </c>
      <c r="B4" s="5">
        <v>98463.11</v>
      </c>
      <c r="C4" s="6">
        <v>41946</v>
      </c>
      <c r="D4" s="11">
        <v>39</v>
      </c>
      <c r="E4" s="19">
        <f t="shared" ref="E4:E13" si="0">(100000/B4)^(252/D4)-1</f>
        <v>0.10525686639169241</v>
      </c>
      <c r="F4" s="9" t="s">
        <v>18</v>
      </c>
    </row>
    <row r="5" spans="1:6" ht="15" thickBot="1" x14ac:dyDescent="0.35">
      <c r="A5" s="4" t="s">
        <v>8</v>
      </c>
      <c r="B5" s="5">
        <v>97662.080000000002</v>
      </c>
      <c r="C5" s="6">
        <v>41974</v>
      </c>
      <c r="D5" s="11">
        <v>59</v>
      </c>
      <c r="E5" s="19">
        <f t="shared" si="0"/>
        <v>0.10632391187806989</v>
      </c>
      <c r="F5" s="9" t="s">
        <v>18</v>
      </c>
    </row>
    <row r="6" spans="1:6" ht="15" thickBot="1" x14ac:dyDescent="0.35">
      <c r="A6" s="4" t="s">
        <v>9</v>
      </c>
      <c r="B6" s="5">
        <v>96785.46</v>
      </c>
      <c r="C6" s="6">
        <v>42006</v>
      </c>
      <c r="D6" s="11">
        <v>81</v>
      </c>
      <c r="E6" s="19">
        <f t="shared" si="0"/>
        <v>0.10699662798979692</v>
      </c>
      <c r="F6" s="7" t="s">
        <v>18</v>
      </c>
    </row>
    <row r="7" spans="1:6" ht="15" thickBot="1" x14ac:dyDescent="0.35">
      <c r="A7" s="4" t="s">
        <v>10</v>
      </c>
      <c r="B7" s="5">
        <v>94336.960000000006</v>
      </c>
      <c r="C7" s="6">
        <v>42095</v>
      </c>
      <c r="D7" s="11">
        <v>142</v>
      </c>
      <c r="E7" s="19">
        <f t="shared" si="0"/>
        <v>0.10899797574356906</v>
      </c>
      <c r="F7" s="9" t="s">
        <v>18</v>
      </c>
    </row>
    <row r="8" spans="1:6" ht="15" thickBot="1" x14ac:dyDescent="0.35">
      <c r="A8" s="4" t="s">
        <v>11</v>
      </c>
      <c r="B8" s="5">
        <v>91854.38</v>
      </c>
      <c r="C8" s="6">
        <v>42186</v>
      </c>
      <c r="D8" s="11">
        <v>203</v>
      </c>
      <c r="E8" s="19">
        <f t="shared" si="0"/>
        <v>0.11123793254720482</v>
      </c>
      <c r="F8" s="13" t="s">
        <v>18</v>
      </c>
    </row>
    <row r="9" spans="1:6" ht="15" thickBot="1" x14ac:dyDescent="0.35">
      <c r="A9" s="4" t="s">
        <v>12</v>
      </c>
      <c r="B9" s="5">
        <v>89215.28</v>
      </c>
      <c r="C9" s="6">
        <v>42278</v>
      </c>
      <c r="D9" s="11">
        <v>268</v>
      </c>
      <c r="E9" s="19">
        <f t="shared" si="0"/>
        <v>0.11327358868134496</v>
      </c>
      <c r="F9" s="9" t="s">
        <v>18</v>
      </c>
    </row>
    <row r="10" spans="1:6" ht="15" thickBot="1" x14ac:dyDescent="0.35">
      <c r="A10" s="4" t="s">
        <v>13</v>
      </c>
      <c r="B10" s="5">
        <v>86722.72</v>
      </c>
      <c r="C10" s="6">
        <v>42373</v>
      </c>
      <c r="D10" s="11">
        <v>331</v>
      </c>
      <c r="E10" s="19">
        <f t="shared" si="0"/>
        <v>0.11455432964155032</v>
      </c>
      <c r="F10" s="13" t="s">
        <v>18</v>
      </c>
    </row>
    <row r="11" spans="1:6" ht="15" thickBot="1" x14ac:dyDescent="0.35">
      <c r="A11" s="4" t="s">
        <v>14</v>
      </c>
      <c r="B11" s="5">
        <v>84375.08</v>
      </c>
      <c r="C11" s="6">
        <v>42461</v>
      </c>
      <c r="D11" s="11">
        <v>392</v>
      </c>
      <c r="E11" s="19">
        <f t="shared" si="0"/>
        <v>0.11540793595605114</v>
      </c>
      <c r="F11" s="9" t="s">
        <v>18</v>
      </c>
    </row>
    <row r="12" spans="1:6" ht="15" thickBot="1" x14ac:dyDescent="0.35">
      <c r="A12" s="4" t="s">
        <v>15</v>
      </c>
      <c r="B12" s="5">
        <v>82070.45</v>
      </c>
      <c r="C12" s="6">
        <v>42552</v>
      </c>
      <c r="D12" s="11">
        <v>455</v>
      </c>
      <c r="E12" s="19">
        <f t="shared" si="0"/>
        <v>0.11564828617668677</v>
      </c>
      <c r="F12" s="9" t="s">
        <v>18</v>
      </c>
    </row>
    <row r="13" spans="1:6" ht="15" thickBot="1" x14ac:dyDescent="0.35">
      <c r="A13" s="4" t="s">
        <v>16</v>
      </c>
      <c r="B13" s="5">
        <v>79781.56</v>
      </c>
      <c r="C13" s="6">
        <v>42646</v>
      </c>
      <c r="D13" s="11">
        <v>520</v>
      </c>
      <c r="E13" s="19">
        <f t="shared" si="0"/>
        <v>0.11567973849975877</v>
      </c>
      <c r="F13" s="7" t="s">
        <v>18</v>
      </c>
    </row>
    <row r="14" spans="1:6" x14ac:dyDescent="0.3">
      <c r="A14" s="8" t="s">
        <v>17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9:E10"/>
    </sheetView>
  </sheetViews>
  <sheetFormatPr defaultRowHeight="14.4" x14ac:dyDescent="0.3"/>
  <cols>
    <col min="2" max="2" width="10.77734375" bestFit="1" customWidth="1"/>
    <col min="3" max="3" width="10.44140625" bestFit="1" customWidth="1"/>
  </cols>
  <sheetData>
    <row r="1" spans="1:9" ht="14.4" customHeight="1" x14ac:dyDescent="0.3">
      <c r="A1" s="15" t="s">
        <v>30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21" t="s">
        <v>32</v>
      </c>
      <c r="C3" s="22">
        <f>100000/1.1112^(38/252)</f>
        <v>98422.597410428527</v>
      </c>
      <c r="D3" s="18"/>
      <c r="E3" s="18"/>
      <c r="F3" s="18"/>
      <c r="G3" s="18"/>
      <c r="H3" s="18"/>
      <c r="I3" s="18"/>
    </row>
    <row r="4" spans="1:9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3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3">
      <c r="A6" s="14" t="s">
        <v>20</v>
      </c>
    </row>
    <row r="7" spans="1:9" x14ac:dyDescent="0.3">
      <c r="B7" s="18" t="s">
        <v>33</v>
      </c>
      <c r="C7" s="23">
        <f>100000/1.1115^(38/252)</f>
        <v>98418.59114755562</v>
      </c>
    </row>
    <row r="8" spans="1:9" x14ac:dyDescent="0.3">
      <c r="B8" s="18" t="s">
        <v>34</v>
      </c>
      <c r="C8" s="24">
        <f>100000/1.1112^(38/252)</f>
        <v>98422.597410428527</v>
      </c>
    </row>
    <row r="9" spans="1:9" x14ac:dyDescent="0.3">
      <c r="B9" s="25" t="s">
        <v>35</v>
      </c>
      <c r="C9" s="25">
        <f>C7-C8</f>
        <v>-4.0062628729065182</v>
      </c>
      <c r="D9" s="25" t="s">
        <v>36</v>
      </c>
    </row>
    <row r="10" spans="1:9" x14ac:dyDescent="0.3">
      <c r="B10" s="26" t="s">
        <v>35</v>
      </c>
      <c r="C10" s="26">
        <f>C9*500</f>
        <v>-2003.1314364532591</v>
      </c>
      <c r="D10" t="s">
        <v>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7" sqref="C17"/>
    </sheetView>
  </sheetViews>
  <sheetFormatPr defaultRowHeight="14.4" x14ac:dyDescent="0.3"/>
  <cols>
    <col min="2" max="2" width="11.88671875" bestFit="1" customWidth="1"/>
    <col min="3" max="3" width="10.44140625" bestFit="1" customWidth="1"/>
  </cols>
  <sheetData>
    <row r="1" spans="1:4" x14ac:dyDescent="0.3">
      <c r="A1" s="15" t="s">
        <v>21</v>
      </c>
    </row>
    <row r="2" spans="1:4" x14ac:dyDescent="0.3">
      <c r="A2" s="15" t="s">
        <v>22</v>
      </c>
    </row>
    <row r="3" spans="1:4" x14ac:dyDescent="0.3">
      <c r="A3" s="14" t="s">
        <v>23</v>
      </c>
    </row>
    <row r="4" spans="1:4" x14ac:dyDescent="0.3">
      <c r="A4" s="14"/>
      <c r="B4" s="20" t="s">
        <v>38</v>
      </c>
    </row>
    <row r="5" spans="1:4" x14ac:dyDescent="0.3">
      <c r="A5" s="14"/>
    </row>
    <row r="6" spans="1:4" x14ac:dyDescent="0.3">
      <c r="A6" s="14" t="s">
        <v>24</v>
      </c>
    </row>
    <row r="7" spans="1:4" x14ac:dyDescent="0.3">
      <c r="A7" s="14"/>
      <c r="B7" s="20" t="s">
        <v>39</v>
      </c>
    </row>
    <row r="8" spans="1:4" x14ac:dyDescent="0.3">
      <c r="A8" s="14"/>
    </row>
    <row r="9" spans="1:4" x14ac:dyDescent="0.3">
      <c r="A9" s="14" t="s">
        <v>25</v>
      </c>
    </row>
    <row r="10" spans="1:4" x14ac:dyDescent="0.3">
      <c r="A10" s="14"/>
      <c r="B10" s="21" t="s">
        <v>32</v>
      </c>
      <c r="C10" s="22">
        <f>100000/1.115^(42/252)</f>
        <v>98202.11817808717</v>
      </c>
    </row>
    <row r="11" spans="1:4" x14ac:dyDescent="0.3">
      <c r="A11" s="14"/>
    </row>
    <row r="12" spans="1:4" x14ac:dyDescent="0.3">
      <c r="A12" s="14" t="s">
        <v>26</v>
      </c>
    </row>
    <row r="13" spans="1:4" x14ac:dyDescent="0.3">
      <c r="B13" s="18" t="s">
        <v>40</v>
      </c>
      <c r="C13" s="23">
        <f>100000/1.115^(42/252)</f>
        <v>98202.11817808717</v>
      </c>
      <c r="D13" s="23"/>
    </row>
    <row r="14" spans="1:4" x14ac:dyDescent="0.3">
      <c r="B14" s="18" t="s">
        <v>41</v>
      </c>
      <c r="C14" s="24">
        <f>100000/1.112^(42/252)</f>
        <v>98246.224253067252</v>
      </c>
      <c r="D14" s="24"/>
    </row>
    <row r="15" spans="1:4" x14ac:dyDescent="0.3">
      <c r="B15" s="25" t="s">
        <v>35</v>
      </c>
      <c r="C15" s="25">
        <f>C13-C14</f>
        <v>-44.106074980081758</v>
      </c>
      <c r="D15" s="25" t="s">
        <v>36</v>
      </c>
    </row>
    <row r="16" spans="1:4" x14ac:dyDescent="0.3">
      <c r="B16" s="26" t="s">
        <v>35</v>
      </c>
      <c r="C16" s="26">
        <f>C15*300</f>
        <v>-13231.822494024527</v>
      </c>
      <c r="D16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7" sqref="B7"/>
    </sheetView>
  </sheetViews>
  <sheetFormatPr defaultRowHeight="14.4" x14ac:dyDescent="0.3"/>
  <cols>
    <col min="1" max="1" width="4.33203125" style="16" customWidth="1"/>
  </cols>
  <sheetData>
    <row r="1" spans="1:2" x14ac:dyDescent="0.3">
      <c r="A1" s="15" t="s">
        <v>31</v>
      </c>
    </row>
    <row r="2" spans="1:2" x14ac:dyDescent="0.3">
      <c r="B2" s="27" t="s">
        <v>43</v>
      </c>
    </row>
    <row r="3" spans="1:2" x14ac:dyDescent="0.3">
      <c r="B3" s="14" t="s">
        <v>27</v>
      </c>
    </row>
    <row r="4" spans="1:2" x14ac:dyDescent="0.3">
      <c r="B4" s="14" t="s">
        <v>28</v>
      </c>
    </row>
    <row r="5" spans="1:2" x14ac:dyDescent="0.3">
      <c r="B5" s="14" t="s">
        <v>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questao 1</vt:lpstr>
      <vt:lpstr>questao 2</vt:lpstr>
      <vt:lpstr>questao 3</vt:lpstr>
      <vt:lpstr>questao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2017-06-03T00:35:35Z</dcterms:created>
  <dcterms:modified xsi:type="dcterms:W3CDTF">2017-06-03T01:15:37Z</dcterms:modified>
</cp:coreProperties>
</file>