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oBotelho\OneDrive\Documentos\Professor\Métodos Quantitativos I\"/>
    </mc:Choice>
  </mc:AlternateContent>
  <bookViews>
    <workbookView xWindow="0" yWindow="0" windowWidth="20490" windowHeight="7155"/>
  </bookViews>
  <sheets>
    <sheet name="Exerc1" sheetId="1" r:id="rId1"/>
    <sheet name="Exerc2" sheetId="2" r:id="rId2"/>
    <sheet name="Exerc3" sheetId="3" r:id="rId3"/>
    <sheet name="Exerc4" sheetId="4" r:id="rId4"/>
    <sheet name="Exerc5" sheetId="5" r:id="rId5"/>
    <sheet name="Exerc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D5" i="6"/>
  <c r="D4" i="6"/>
  <c r="D3" i="6"/>
  <c r="D7" i="6" l="1"/>
  <c r="F11" i="5"/>
  <c r="F12" i="5"/>
  <c r="F10" i="5"/>
  <c r="E13" i="5"/>
  <c r="G10" i="4"/>
  <c r="G9" i="4"/>
  <c r="G6" i="4"/>
  <c r="I6" i="4" s="1"/>
  <c r="K6" i="4" s="1"/>
  <c r="L6" i="4" s="1"/>
  <c r="H11" i="4"/>
  <c r="G11" i="4"/>
  <c r="H10" i="4"/>
  <c r="H9" i="4"/>
  <c r="H8" i="4"/>
  <c r="G8" i="4"/>
  <c r="I8" i="4" s="1"/>
  <c r="K8" i="4" s="1"/>
  <c r="I7" i="4"/>
  <c r="K7" i="4" s="1"/>
  <c r="H7" i="4"/>
  <c r="G7" i="4"/>
  <c r="H6" i="4"/>
  <c r="L3" i="4"/>
  <c r="K4" i="4"/>
  <c r="K5" i="4"/>
  <c r="K3" i="4"/>
  <c r="I4" i="4"/>
  <c r="I5" i="4"/>
  <c r="I3" i="4"/>
  <c r="H5" i="4"/>
  <c r="H4" i="4"/>
  <c r="H3" i="4"/>
  <c r="G5" i="4"/>
  <c r="G4" i="4"/>
  <c r="G3" i="4"/>
  <c r="L21" i="3"/>
  <c r="L18" i="3"/>
  <c r="L15" i="3"/>
  <c r="K16" i="3"/>
  <c r="K17" i="3"/>
  <c r="K18" i="3"/>
  <c r="K19" i="3"/>
  <c r="K20" i="3"/>
  <c r="K21" i="3"/>
  <c r="K22" i="3"/>
  <c r="K23" i="3"/>
  <c r="K15" i="3"/>
  <c r="J23" i="3"/>
  <c r="J16" i="3"/>
  <c r="J17" i="3"/>
  <c r="J18" i="3"/>
  <c r="J19" i="3"/>
  <c r="J20" i="3"/>
  <c r="J21" i="3"/>
  <c r="J22" i="3"/>
  <c r="J15" i="3"/>
  <c r="H23" i="3"/>
  <c r="G23" i="3"/>
  <c r="I23" i="3" s="1"/>
  <c r="I22" i="3"/>
  <c r="H22" i="3"/>
  <c r="G22" i="3"/>
  <c r="H21" i="3"/>
  <c r="G21" i="3"/>
  <c r="I21" i="3" s="1"/>
  <c r="H20" i="3"/>
  <c r="G20" i="3"/>
  <c r="I20" i="3" s="1"/>
  <c r="H19" i="3"/>
  <c r="G19" i="3"/>
  <c r="I19" i="3" s="1"/>
  <c r="I18" i="3"/>
  <c r="H18" i="3"/>
  <c r="G18" i="3"/>
  <c r="H17" i="3"/>
  <c r="G17" i="3"/>
  <c r="I17" i="3" s="1"/>
  <c r="H16" i="3"/>
  <c r="G16" i="3"/>
  <c r="I16" i="3" s="1"/>
  <c r="H15" i="3"/>
  <c r="G15" i="3"/>
  <c r="I15" i="3" s="1"/>
  <c r="H10" i="3"/>
  <c r="H9" i="3"/>
  <c r="G9" i="3"/>
  <c r="I9" i="3" s="1"/>
  <c r="G6" i="3"/>
  <c r="I6" i="3" s="1"/>
  <c r="H6" i="3"/>
  <c r="H11" i="3"/>
  <c r="G11" i="3"/>
  <c r="I11" i="3" s="1"/>
  <c r="I10" i="3"/>
  <c r="G10" i="3"/>
  <c r="H8" i="3"/>
  <c r="G8" i="3"/>
  <c r="I8" i="3" s="1"/>
  <c r="I7" i="3"/>
  <c r="H7" i="3"/>
  <c r="G7" i="3"/>
  <c r="I4" i="3"/>
  <c r="I5" i="3"/>
  <c r="I3" i="3"/>
  <c r="H5" i="3"/>
  <c r="H4" i="3"/>
  <c r="H3" i="3"/>
  <c r="G5" i="3"/>
  <c r="G4" i="3"/>
  <c r="G3" i="3"/>
  <c r="J32" i="2"/>
  <c r="J29" i="2"/>
  <c r="J26" i="2"/>
  <c r="J23" i="2"/>
  <c r="J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20" i="2"/>
  <c r="D34" i="2"/>
  <c r="F34" i="2" s="1"/>
  <c r="D33" i="2"/>
  <c r="F33" i="2" s="1"/>
  <c r="D32" i="2"/>
  <c r="F32" i="2" s="1"/>
  <c r="D31" i="2"/>
  <c r="F31" i="2" s="1"/>
  <c r="D30" i="2"/>
  <c r="F30" i="2" s="1"/>
  <c r="D29" i="2"/>
  <c r="F29" i="2" s="1"/>
  <c r="D28" i="2"/>
  <c r="F28" i="2" s="1"/>
  <c r="D27" i="2"/>
  <c r="F27" i="2" s="1"/>
  <c r="D26" i="2"/>
  <c r="F26" i="2" s="1"/>
  <c r="D25" i="2"/>
  <c r="F25" i="2" s="1"/>
  <c r="D24" i="2"/>
  <c r="F24" i="2" s="1"/>
  <c r="D23" i="2"/>
  <c r="F23" i="2" s="1"/>
  <c r="D22" i="2"/>
  <c r="F22" i="2" s="1"/>
  <c r="D21" i="2"/>
  <c r="F21" i="2" s="1"/>
  <c r="D20" i="2"/>
  <c r="F20" i="2" s="1"/>
  <c r="D17" i="2"/>
  <c r="F17" i="2" s="1"/>
  <c r="D16" i="2"/>
  <c r="F16" i="2" s="1"/>
  <c r="D15" i="2"/>
  <c r="F15" i="2" s="1"/>
  <c r="D14" i="2"/>
  <c r="F14" i="2" s="1"/>
  <c r="D13" i="2"/>
  <c r="F13" i="2" s="1"/>
  <c r="D12" i="2"/>
  <c r="F12" i="2" s="1"/>
  <c r="D11" i="2"/>
  <c r="F11" i="2" s="1"/>
  <c r="D10" i="2"/>
  <c r="F10" i="2" s="1"/>
  <c r="D9" i="2"/>
  <c r="F9" i="2" s="1"/>
  <c r="D8" i="2"/>
  <c r="F8" i="2" s="1"/>
  <c r="D7" i="2"/>
  <c r="F7" i="2" s="1"/>
  <c r="D6" i="2"/>
  <c r="F6" i="2" s="1"/>
  <c r="G4" i="2"/>
  <c r="G5" i="2"/>
  <c r="G3" i="2"/>
  <c r="F4" i="2"/>
  <c r="F5" i="2"/>
  <c r="F3" i="2"/>
  <c r="E5" i="2"/>
  <c r="E4" i="2"/>
  <c r="E3" i="2"/>
  <c r="D5" i="2"/>
  <c r="D4" i="2"/>
  <c r="D3" i="2"/>
  <c r="L15" i="1"/>
  <c r="I22" i="1"/>
  <c r="H22" i="1"/>
  <c r="G22" i="1"/>
  <c r="I21" i="1"/>
  <c r="H21" i="1"/>
  <c r="I20" i="1"/>
  <c r="H20" i="1"/>
  <c r="E20" i="1"/>
  <c r="G20" i="1" s="1"/>
  <c r="I19" i="1"/>
  <c r="H19" i="1"/>
  <c r="G19" i="1"/>
  <c r="J19" i="1" s="1"/>
  <c r="L19" i="1" s="1"/>
  <c r="I18" i="1"/>
  <c r="H18" i="1"/>
  <c r="I17" i="1"/>
  <c r="H17" i="1"/>
  <c r="E17" i="1"/>
  <c r="G18" i="1" s="1"/>
  <c r="I16" i="1"/>
  <c r="H16" i="1"/>
  <c r="G16" i="1"/>
  <c r="J16" i="1" s="1"/>
  <c r="L16" i="1" s="1"/>
  <c r="I15" i="1"/>
  <c r="H15" i="1"/>
  <c r="G15" i="1"/>
  <c r="J15" i="1" s="1"/>
  <c r="I14" i="1"/>
  <c r="H14" i="1"/>
  <c r="G14" i="1"/>
  <c r="E14" i="1"/>
  <c r="I11" i="1"/>
  <c r="H11" i="1"/>
  <c r="I10" i="1"/>
  <c r="H10" i="1"/>
  <c r="I9" i="1"/>
  <c r="H9" i="1"/>
  <c r="I8" i="1"/>
  <c r="I6" i="1"/>
  <c r="I7" i="1"/>
  <c r="I5" i="1"/>
  <c r="I4" i="1"/>
  <c r="I3" i="1"/>
  <c r="G6" i="1"/>
  <c r="H8" i="1"/>
  <c r="G8" i="1"/>
  <c r="H7" i="1"/>
  <c r="H6" i="1"/>
  <c r="H5" i="1"/>
  <c r="H4" i="1"/>
  <c r="H3" i="1"/>
  <c r="G5" i="1"/>
  <c r="G4" i="1"/>
  <c r="G3" i="1"/>
  <c r="E6" i="1"/>
  <c r="G7" i="1" s="1"/>
  <c r="E9" i="1"/>
  <c r="G9" i="1" s="1"/>
  <c r="J9" i="1" s="1"/>
  <c r="E3" i="1"/>
  <c r="I11" i="4" l="1"/>
  <c r="K11" i="4" s="1"/>
  <c r="I10" i="4"/>
  <c r="K10" i="4" s="1"/>
  <c r="I9" i="4"/>
  <c r="K9" i="4" s="1"/>
  <c r="L9" i="4"/>
  <c r="E20" i="2"/>
  <c r="G20" i="2" s="1"/>
  <c r="E21" i="2"/>
  <c r="G21" i="2" s="1"/>
  <c r="E22" i="2"/>
  <c r="G22" i="2" s="1"/>
  <c r="E23" i="2"/>
  <c r="G23" i="2" s="1"/>
  <c r="E24" i="2"/>
  <c r="G24" i="2" s="1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33" i="2"/>
  <c r="G33" i="2" s="1"/>
  <c r="E34" i="2"/>
  <c r="G34" i="2" s="1"/>
  <c r="E15" i="2"/>
  <c r="G15" i="2" s="1"/>
  <c r="E16" i="2"/>
  <c r="G16" i="2" s="1"/>
  <c r="E17" i="2"/>
  <c r="G17" i="2" s="1"/>
  <c r="E12" i="2"/>
  <c r="G12" i="2" s="1"/>
  <c r="E13" i="2"/>
  <c r="G13" i="2" s="1"/>
  <c r="E14" i="2"/>
  <c r="G14" i="2" s="1"/>
  <c r="E9" i="2"/>
  <c r="G9" i="2" s="1"/>
  <c r="E10" i="2"/>
  <c r="G10" i="2" s="1"/>
  <c r="E11" i="2"/>
  <c r="G11" i="2" s="1"/>
  <c r="E6" i="2"/>
  <c r="G6" i="2" s="1"/>
  <c r="E7" i="2"/>
  <c r="G7" i="2" s="1"/>
  <c r="E8" i="2"/>
  <c r="G8" i="2" s="1"/>
  <c r="G21" i="1"/>
  <c r="G10" i="1"/>
  <c r="J10" i="1" s="1"/>
  <c r="J3" i="1"/>
  <c r="G11" i="1"/>
  <c r="J11" i="1" s="1"/>
  <c r="J22" i="1"/>
  <c r="L22" i="1" s="1"/>
  <c r="J4" i="1"/>
  <c r="J21" i="1"/>
  <c r="L21" i="1" s="1"/>
  <c r="J5" i="1"/>
  <c r="J14" i="1"/>
  <c r="L14" i="1" s="1"/>
  <c r="M14" i="1" s="1"/>
  <c r="J18" i="1"/>
  <c r="L18" i="1" s="1"/>
  <c r="J20" i="1"/>
  <c r="L20" i="1" s="1"/>
  <c r="M20" i="1" s="1"/>
  <c r="G17" i="1"/>
  <c r="J17" i="1" s="1"/>
  <c r="L17" i="1" s="1"/>
  <c r="M17" i="1" s="1"/>
  <c r="J8" i="1"/>
  <c r="J7" i="1"/>
  <c r="J6" i="1"/>
</calcChain>
</file>

<file path=xl/sharedStrings.xml><?xml version="1.0" encoding="utf-8"?>
<sst xmlns="http://schemas.openxmlformats.org/spreadsheetml/2006/main" count="99" uniqueCount="40">
  <si>
    <t>Lote</t>
  </si>
  <si>
    <t>Custo Un.</t>
  </si>
  <si>
    <t>Custo Total</t>
  </si>
  <si>
    <t>Preço de Venda</t>
  </si>
  <si>
    <t>Preço de Venda em Saldão</t>
  </si>
  <si>
    <t>Cenários</t>
  </si>
  <si>
    <t>Receita de Vendas</t>
  </si>
  <si>
    <t>Custo Penalidade</t>
  </si>
  <si>
    <t>Lucro</t>
  </si>
  <si>
    <t>Prob</t>
  </si>
  <si>
    <t>Lucro Esperado</t>
  </si>
  <si>
    <t>Maximax</t>
  </si>
  <si>
    <t>Maximin</t>
  </si>
  <si>
    <t>Maior VME</t>
  </si>
  <si>
    <t>Preço</t>
  </si>
  <si>
    <t>Custo</t>
  </si>
  <si>
    <t>Preço Azul</t>
  </si>
  <si>
    <t>Preço Verde</t>
  </si>
  <si>
    <t>Qtd Vendas</t>
  </si>
  <si>
    <t>Receita Total</t>
  </si>
  <si>
    <t>Fabricar</t>
  </si>
  <si>
    <t>Preço Venda</t>
  </si>
  <si>
    <t>Custo Excedente</t>
  </si>
  <si>
    <t>Demanda</t>
  </si>
  <si>
    <t>Receita</t>
  </si>
  <si>
    <t>Fabricação</t>
  </si>
  <si>
    <t>Preço Sobra</t>
  </si>
  <si>
    <t>Investimento</t>
  </si>
  <si>
    <t>Cenários (Procura)</t>
  </si>
  <si>
    <t>Elevada</t>
  </si>
  <si>
    <t>Reduzida</t>
  </si>
  <si>
    <t>Grande</t>
  </si>
  <si>
    <t>Médio</t>
  </si>
  <si>
    <t>Pequeno</t>
  </si>
  <si>
    <t>Porcentagem de Peças com Defeito</t>
  </si>
  <si>
    <t>Probabilidade</t>
  </si>
  <si>
    <t>Inspeção Total</t>
  </si>
  <si>
    <t>Custo Adicional</t>
  </si>
  <si>
    <t>Soma</t>
  </si>
  <si>
    <t>Melhor eliminar o processo de inspeção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</si>
</sst>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1" xfId="0" applyBorder="1"/>
    <xf numFmtId="43" fontId="0" fillId="0" borderId="2" xfId="1" applyFont="1" applyBorder="1"/>
    <xf numFmtId="0" fontId="0" fillId="0" borderId="2" xfId="0" applyBorder="1"/>
    <xf numFmtId="43" fontId="0" fillId="0" borderId="2" xfId="0" applyNumberFormat="1" applyBorder="1"/>
    <xf numFmtId="43" fontId="0" fillId="0" borderId="3" xfId="0" applyNumberFormat="1" applyBorder="1"/>
    <xf numFmtId="0" fontId="0" fillId="0" borderId="4" xfId="0" applyBorder="1"/>
    <xf numFmtId="0" fontId="0" fillId="0" borderId="0" xfId="0" applyBorder="1"/>
    <xf numFmtId="43" fontId="0" fillId="0" borderId="0" xfId="1" applyFont="1" applyBorder="1"/>
    <xf numFmtId="43" fontId="0" fillId="0" borderId="0" xfId="0" applyNumberFormat="1" applyBorder="1"/>
    <xf numFmtId="43" fontId="0" fillId="0" borderId="5" xfId="0" applyNumberFormat="1" applyBorder="1"/>
    <xf numFmtId="0" fontId="0" fillId="0" borderId="6" xfId="0" applyBorder="1"/>
    <xf numFmtId="0" fontId="0" fillId="0" borderId="7" xfId="0" applyBorder="1"/>
    <xf numFmtId="43" fontId="0" fillId="0" borderId="7" xfId="1" applyFont="1" applyBorder="1"/>
    <xf numFmtId="43" fontId="0" fillId="0" borderId="7" xfId="0" applyNumberFormat="1" applyBorder="1"/>
    <xf numFmtId="43" fontId="0" fillId="0" borderId="8" xfId="0" applyNumberFormat="1" applyBorder="1"/>
    <xf numFmtId="2" fontId="0" fillId="0" borderId="1" xfId="0" applyNumberFormat="1" applyBorder="1"/>
    <xf numFmtId="2" fontId="0" fillId="0" borderId="4" xfId="0" applyNumberFormat="1" applyBorder="1"/>
    <xf numFmtId="2" fontId="0" fillId="0" borderId="6" xfId="0" applyNumberFormat="1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43" fontId="0" fillId="0" borderId="3" xfId="1" applyFont="1" applyBorder="1"/>
    <xf numFmtId="43" fontId="0" fillId="0" borderId="5" xfId="1" applyFont="1" applyBorder="1"/>
    <xf numFmtId="43" fontId="0" fillId="0" borderId="8" xfId="1" applyFont="1" applyBorder="1"/>
    <xf numFmtId="2" fontId="0" fillId="0" borderId="2" xfId="0" applyNumberFormat="1" applyBorder="1"/>
    <xf numFmtId="2" fontId="0" fillId="0" borderId="0" xfId="0" applyNumberFormat="1" applyBorder="1"/>
    <xf numFmtId="2" fontId="0" fillId="0" borderId="7" xfId="0" applyNumberFormat="1" applyBorder="1"/>
    <xf numFmtId="0" fontId="0" fillId="0" borderId="9" xfId="0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9" xfId="0" applyNumberFormat="1" applyBorder="1"/>
    <xf numFmtId="165" fontId="0" fillId="0" borderId="9" xfId="1" applyNumberFormat="1" applyFont="1" applyBorder="1"/>
    <xf numFmtId="0" fontId="0" fillId="0" borderId="9" xfId="0" applyBorder="1"/>
    <xf numFmtId="2" fontId="0" fillId="0" borderId="9" xfId="0" applyNumberFormat="1" applyFill="1" applyBorder="1" applyAlignment="1">
      <alignment horizontal="center" vertical="center"/>
    </xf>
    <xf numFmtId="43" fontId="0" fillId="0" borderId="9" xfId="1" applyFont="1" applyBorder="1"/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3" fontId="2" fillId="0" borderId="9" xfId="0" applyNumberFormat="1" applyFont="1" applyBorder="1"/>
    <xf numFmtId="43" fontId="0" fillId="0" borderId="3" xfId="0" applyNumberFormat="1" applyBorder="1" applyAlignment="1">
      <alignment horizontal="center"/>
    </xf>
    <xf numFmtId="43" fontId="0" fillId="0" borderId="5" xfId="0" applyNumberFormat="1" applyBorder="1" applyAlignment="1">
      <alignment horizontal="center"/>
    </xf>
    <xf numFmtId="43" fontId="0" fillId="0" borderId="8" xfId="0" applyNumberFormat="1" applyBorder="1" applyAlignment="1">
      <alignment horizontal="center"/>
    </xf>
    <xf numFmtId="43" fontId="0" fillId="0" borderId="3" xfId="0" applyNumberFormat="1" applyFill="1" applyBorder="1" applyAlignment="1">
      <alignment horizontal="center"/>
    </xf>
    <xf numFmtId="43" fontId="0" fillId="0" borderId="5" xfId="0" applyNumberFormat="1" applyFill="1" applyBorder="1" applyAlignment="1">
      <alignment horizontal="center"/>
    </xf>
    <xf numFmtId="43" fontId="0" fillId="0" borderId="8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2"/>
  <sheetViews>
    <sheetView tabSelected="1" workbookViewId="0"/>
  </sheetViews>
  <sheetFormatPr defaultRowHeight="15" x14ac:dyDescent="0.25"/>
  <cols>
    <col min="3" max="3" width="9.28515625" bestFit="1" customWidth="1"/>
    <col min="4" max="4" width="15" bestFit="1" customWidth="1"/>
    <col min="5" max="5" width="24.85546875" bestFit="1" customWidth="1"/>
    <col min="7" max="7" width="17.5703125" bestFit="1" customWidth="1"/>
    <col min="8" max="8" width="10.85546875" bestFit="1" customWidth="1"/>
    <col min="9" max="9" width="16.5703125" bestFit="1" customWidth="1"/>
    <col min="13" max="13" width="14.42578125" bestFit="1" customWidth="1"/>
    <col min="14" max="14" width="10.85546875" bestFit="1" customWidth="1"/>
  </cols>
  <sheetData>
    <row r="2" spans="2:13" ht="15.75" thickBot="1" x14ac:dyDescent="0.3">
      <c r="B2" s="1" t="s">
        <v>0</v>
      </c>
      <c r="C2" s="1" t="s">
        <v>1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2</v>
      </c>
      <c r="I2" s="1" t="s">
        <v>7</v>
      </c>
      <c r="J2" s="1" t="s">
        <v>8</v>
      </c>
    </row>
    <row r="3" spans="2:13" x14ac:dyDescent="0.25">
      <c r="B3" s="2">
        <v>100</v>
      </c>
      <c r="C3" s="3">
        <v>10</v>
      </c>
      <c r="D3" s="4">
        <v>12</v>
      </c>
      <c r="E3" s="4">
        <f>D3/2</f>
        <v>6</v>
      </c>
      <c r="F3" s="4">
        <v>100</v>
      </c>
      <c r="G3" s="3">
        <f>B3*D3</f>
        <v>1200</v>
      </c>
      <c r="H3" s="5">
        <f>B3*C3</f>
        <v>1000</v>
      </c>
      <c r="I3" s="3">
        <f>IF(F3&gt;B3,(F3-B3)*0.5,0)</f>
        <v>0</v>
      </c>
      <c r="J3" s="6">
        <f>G3-H3-I3</f>
        <v>200</v>
      </c>
    </row>
    <row r="4" spans="2:13" x14ac:dyDescent="0.25">
      <c r="B4" s="7"/>
      <c r="C4" s="8"/>
      <c r="D4" s="8"/>
      <c r="E4" s="8"/>
      <c r="F4" s="8">
        <v>150</v>
      </c>
      <c r="G4" s="9">
        <f>B3*D3</f>
        <v>1200</v>
      </c>
      <c r="H4" s="10">
        <f>B3*C3</f>
        <v>1000</v>
      </c>
      <c r="I4" s="9">
        <f>IF(F4&gt;B3,(F4-B3)*0.5,0)</f>
        <v>25</v>
      </c>
      <c r="J4" s="11">
        <f t="shared" ref="J4:J5" si="0">G4-H4-I4</f>
        <v>175</v>
      </c>
    </row>
    <row r="5" spans="2:13" ht="15.75" thickBot="1" x14ac:dyDescent="0.3">
      <c r="B5" s="12"/>
      <c r="C5" s="13"/>
      <c r="D5" s="13"/>
      <c r="E5" s="13"/>
      <c r="F5" s="13">
        <v>200</v>
      </c>
      <c r="G5" s="14">
        <f>B3*D3</f>
        <v>1200</v>
      </c>
      <c r="H5" s="15">
        <f>B3*C3</f>
        <v>1000</v>
      </c>
      <c r="I5" s="14">
        <f>IF(F5&gt;B3,(F5-B3)*0.5,0)</f>
        <v>50</v>
      </c>
      <c r="J5" s="16">
        <f t="shared" si="0"/>
        <v>150</v>
      </c>
      <c r="K5" s="1" t="s">
        <v>12</v>
      </c>
    </row>
    <row r="6" spans="2:13" x14ac:dyDescent="0.25">
      <c r="B6" s="2">
        <v>200</v>
      </c>
      <c r="C6" s="3">
        <v>9</v>
      </c>
      <c r="D6" s="4">
        <v>12</v>
      </c>
      <c r="E6" s="4">
        <f t="shared" ref="E6" si="1">D6/2</f>
        <v>6</v>
      </c>
      <c r="F6" s="4">
        <v>100</v>
      </c>
      <c r="G6" s="3">
        <f>F6*D6+(B6-F6)*E6</f>
        <v>1800</v>
      </c>
      <c r="H6" s="5">
        <f>B6*C6</f>
        <v>1800</v>
      </c>
      <c r="I6" s="3">
        <f>IF(F6&gt;B6,(F6-B6)*0.5,0)</f>
        <v>0</v>
      </c>
      <c r="J6" s="6">
        <f>G6-H6-I6</f>
        <v>0</v>
      </c>
    </row>
    <row r="7" spans="2:13" x14ac:dyDescent="0.25">
      <c r="B7" s="7"/>
      <c r="C7" s="8"/>
      <c r="D7" s="8"/>
      <c r="E7" s="8"/>
      <c r="F7" s="8">
        <v>150</v>
      </c>
      <c r="G7" s="9">
        <f>F7*D6+(B6-F7)*E6</f>
        <v>2100</v>
      </c>
      <c r="H7" s="10">
        <f>B6*C6</f>
        <v>1800</v>
      </c>
      <c r="I7" s="9">
        <f>IF(F7&gt;B6,(F7-B6)*0.5,0)</f>
        <v>0</v>
      </c>
      <c r="J7" s="11">
        <f t="shared" ref="J7:J8" si="2">G7-H7-I7</f>
        <v>300</v>
      </c>
    </row>
    <row r="8" spans="2:13" ht="15.75" thickBot="1" x14ac:dyDescent="0.3">
      <c r="B8" s="12"/>
      <c r="C8" s="13"/>
      <c r="D8" s="13"/>
      <c r="E8" s="13"/>
      <c r="F8" s="13">
        <v>200</v>
      </c>
      <c r="G8" s="14">
        <f>B6*D6</f>
        <v>2400</v>
      </c>
      <c r="H8" s="15">
        <f>B6*C6</f>
        <v>1800</v>
      </c>
      <c r="I8" s="14">
        <f>IF(F8&gt;B6,(F8-B6)*0.5,0)</f>
        <v>0</v>
      </c>
      <c r="J8" s="16">
        <f t="shared" si="2"/>
        <v>600</v>
      </c>
      <c r="K8" s="1" t="s">
        <v>11</v>
      </c>
    </row>
    <row r="9" spans="2:13" x14ac:dyDescent="0.25">
      <c r="B9" s="2">
        <v>300</v>
      </c>
      <c r="C9" s="3">
        <v>8.5</v>
      </c>
      <c r="D9" s="4">
        <v>12</v>
      </c>
      <c r="E9" s="4">
        <f>D9/2</f>
        <v>6</v>
      </c>
      <c r="F9" s="4">
        <v>100</v>
      </c>
      <c r="G9" s="3">
        <f>F9*D9+(B9-F9)*E9</f>
        <v>2400</v>
      </c>
      <c r="H9" s="5">
        <f>B9*C9</f>
        <v>2550</v>
      </c>
      <c r="I9" s="3">
        <f>IF(F9&gt;B9,(F9-B9)*0.5,0)</f>
        <v>0</v>
      </c>
      <c r="J9" s="6">
        <f>G9-H9-I9</f>
        <v>-150</v>
      </c>
    </row>
    <row r="10" spans="2:13" x14ac:dyDescent="0.25">
      <c r="B10" s="7"/>
      <c r="C10" s="8"/>
      <c r="D10" s="8"/>
      <c r="E10" s="8"/>
      <c r="F10" s="8">
        <v>150</v>
      </c>
      <c r="G10" s="9">
        <f>F10*D9+(B9-F10)*E9</f>
        <v>2700</v>
      </c>
      <c r="H10" s="10">
        <f>B9*C9</f>
        <v>2550</v>
      </c>
      <c r="I10" s="9">
        <f>IF(F10&gt;B9,(F10-B9)*0.5,0)</f>
        <v>0</v>
      </c>
      <c r="J10" s="11">
        <f t="shared" ref="J10:J11" si="3">G10-H10-I10</f>
        <v>150</v>
      </c>
    </row>
    <row r="11" spans="2:13" ht="15.75" thickBot="1" x14ac:dyDescent="0.3">
      <c r="B11" s="12"/>
      <c r="C11" s="13"/>
      <c r="D11" s="13"/>
      <c r="E11" s="13"/>
      <c r="F11" s="13">
        <v>200</v>
      </c>
      <c r="G11" s="14">
        <f>F11*D9+(B9-F11)*E9</f>
        <v>3000</v>
      </c>
      <c r="H11" s="15">
        <f>B9*C9</f>
        <v>2550</v>
      </c>
      <c r="I11" s="14">
        <f>IF(F11&gt;B9,(F11-B9)*0.5,0)</f>
        <v>0</v>
      </c>
      <c r="J11" s="16">
        <f t="shared" si="3"/>
        <v>450</v>
      </c>
    </row>
    <row r="13" spans="2:13" ht="15.75" thickBot="1" x14ac:dyDescent="0.3">
      <c r="B13" s="1" t="s">
        <v>0</v>
      </c>
      <c r="C13" s="1" t="s">
        <v>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2</v>
      </c>
      <c r="I13" s="1" t="s">
        <v>7</v>
      </c>
      <c r="J13" s="1" t="s">
        <v>8</v>
      </c>
      <c r="K13" s="1" t="s">
        <v>9</v>
      </c>
      <c r="L13" s="1"/>
      <c r="M13" s="1" t="s">
        <v>10</v>
      </c>
    </row>
    <row r="14" spans="2:13" x14ac:dyDescent="0.25">
      <c r="B14" s="2">
        <v>100</v>
      </c>
      <c r="C14" s="3">
        <v>10</v>
      </c>
      <c r="D14" s="4">
        <v>12</v>
      </c>
      <c r="E14" s="4">
        <f>D14/2</f>
        <v>6</v>
      </c>
      <c r="F14" s="4">
        <v>100</v>
      </c>
      <c r="G14" s="3">
        <f>B14*D14</f>
        <v>1200</v>
      </c>
      <c r="H14" s="5">
        <f>B14*C14</f>
        <v>1000</v>
      </c>
      <c r="I14" s="3">
        <f>IF(F14&gt;B14,(F14-B14)*0.5,0)</f>
        <v>0</v>
      </c>
      <c r="J14" s="6">
        <f>G14-H14-I14</f>
        <v>200</v>
      </c>
      <c r="K14" s="17">
        <v>0.5</v>
      </c>
      <c r="L14" s="5">
        <f>J14*K14</f>
        <v>100</v>
      </c>
      <c r="M14" s="42">
        <f>SUM(L14:L16)</f>
        <v>182.5</v>
      </c>
    </row>
    <row r="15" spans="2:13" x14ac:dyDescent="0.25">
      <c r="B15" s="7"/>
      <c r="C15" s="8"/>
      <c r="D15" s="8"/>
      <c r="E15" s="8"/>
      <c r="F15" s="8">
        <v>150</v>
      </c>
      <c r="G15" s="9">
        <f>B14*D14</f>
        <v>1200</v>
      </c>
      <c r="H15" s="10">
        <f>B14*C14</f>
        <v>1000</v>
      </c>
      <c r="I15" s="9">
        <f>IF(F15&gt;B14,(F15-B14)*0.5,0)</f>
        <v>25</v>
      </c>
      <c r="J15" s="11">
        <f t="shared" ref="J15:J16" si="4">G15-H15-I15</f>
        <v>175</v>
      </c>
      <c r="K15" s="18">
        <v>0.3</v>
      </c>
      <c r="L15" s="10">
        <f t="shared" ref="L15:L22" si="5">J15*K15</f>
        <v>52.5</v>
      </c>
      <c r="M15" s="43"/>
    </row>
    <row r="16" spans="2:13" ht="15.75" thickBot="1" x14ac:dyDescent="0.3">
      <c r="B16" s="12"/>
      <c r="C16" s="13"/>
      <c r="D16" s="13"/>
      <c r="E16" s="13"/>
      <c r="F16" s="13">
        <v>200</v>
      </c>
      <c r="G16" s="14">
        <f>B14*D14</f>
        <v>1200</v>
      </c>
      <c r="H16" s="15">
        <f>B14*C14</f>
        <v>1000</v>
      </c>
      <c r="I16" s="14">
        <f>IF(F16&gt;B14,(F16-B14)*0.5,0)</f>
        <v>50</v>
      </c>
      <c r="J16" s="16">
        <f t="shared" si="4"/>
        <v>150</v>
      </c>
      <c r="K16" s="19">
        <v>0.2</v>
      </c>
      <c r="L16" s="15">
        <f t="shared" si="5"/>
        <v>30</v>
      </c>
      <c r="M16" s="44"/>
    </row>
    <row r="17" spans="2:14" x14ac:dyDescent="0.25">
      <c r="B17" s="2">
        <v>200</v>
      </c>
      <c r="C17" s="3">
        <v>9</v>
      </c>
      <c r="D17" s="4">
        <v>12</v>
      </c>
      <c r="E17" s="4">
        <f t="shared" ref="E17" si="6">D17/2</f>
        <v>6</v>
      </c>
      <c r="F17" s="4">
        <v>100</v>
      </c>
      <c r="G17" s="3">
        <f>F17*D17+(B17-F17)*E17</f>
        <v>1800</v>
      </c>
      <c r="H17" s="5">
        <f>B17*C17</f>
        <v>1800</v>
      </c>
      <c r="I17" s="3">
        <f>IF(F17&gt;B17,(F17-B17)*0.5,0)</f>
        <v>0</v>
      </c>
      <c r="J17" s="6">
        <f>G17-H17-I17</f>
        <v>0</v>
      </c>
      <c r="K17" s="17">
        <v>0.5</v>
      </c>
      <c r="L17" s="5">
        <f t="shared" si="5"/>
        <v>0</v>
      </c>
      <c r="M17" s="45">
        <f>SUM(L17:L19)</f>
        <v>210</v>
      </c>
    </row>
    <row r="18" spans="2:14" x14ac:dyDescent="0.25">
      <c r="B18" s="7"/>
      <c r="C18" s="8"/>
      <c r="D18" s="8"/>
      <c r="E18" s="8"/>
      <c r="F18" s="8">
        <v>150</v>
      </c>
      <c r="G18" s="9">
        <f>F18*D17+(B17-F18)*E17</f>
        <v>2100</v>
      </c>
      <c r="H18" s="10">
        <f>B17*C17</f>
        <v>1800</v>
      </c>
      <c r="I18" s="9">
        <f>IF(F18&gt;B17,(F18-B17)*0.5,0)</f>
        <v>0</v>
      </c>
      <c r="J18" s="11">
        <f t="shared" ref="J18:J19" si="7">G18-H18-I18</f>
        <v>300</v>
      </c>
      <c r="K18" s="18">
        <v>0.3</v>
      </c>
      <c r="L18" s="10">
        <f t="shared" si="5"/>
        <v>90</v>
      </c>
      <c r="M18" s="46"/>
    </row>
    <row r="19" spans="2:14" ht="15.75" thickBot="1" x14ac:dyDescent="0.3">
      <c r="B19" s="12"/>
      <c r="C19" s="13"/>
      <c r="D19" s="13"/>
      <c r="E19" s="13"/>
      <c r="F19" s="13">
        <v>200</v>
      </c>
      <c r="G19" s="14">
        <f>B17*D17</f>
        <v>2400</v>
      </c>
      <c r="H19" s="15">
        <f>B17*C17</f>
        <v>1800</v>
      </c>
      <c r="I19" s="14">
        <f>IF(F19&gt;B17,(F19-B17)*0.5,0)</f>
        <v>0</v>
      </c>
      <c r="J19" s="16">
        <f t="shared" si="7"/>
        <v>600</v>
      </c>
      <c r="K19" s="19">
        <v>0.2</v>
      </c>
      <c r="L19" s="15">
        <f t="shared" si="5"/>
        <v>120</v>
      </c>
      <c r="M19" s="47"/>
      <c r="N19" s="1" t="s">
        <v>13</v>
      </c>
    </row>
    <row r="20" spans="2:14" x14ac:dyDescent="0.25">
      <c r="B20" s="2">
        <v>300</v>
      </c>
      <c r="C20" s="3">
        <v>8.5</v>
      </c>
      <c r="D20" s="4">
        <v>12</v>
      </c>
      <c r="E20" s="4">
        <f>D20/2</f>
        <v>6</v>
      </c>
      <c r="F20" s="4">
        <v>100</v>
      </c>
      <c r="G20" s="3">
        <f>F20*D20+(B20-F20)*E20</f>
        <v>2400</v>
      </c>
      <c r="H20" s="5">
        <f>B20*C20</f>
        <v>2550</v>
      </c>
      <c r="I20" s="3">
        <f>IF(F20&gt;B20,(F20-B20)*0.5,0)</f>
        <v>0</v>
      </c>
      <c r="J20" s="6">
        <f>G20-H20-I20</f>
        <v>-150</v>
      </c>
      <c r="K20" s="17">
        <v>0.5</v>
      </c>
      <c r="L20" s="5">
        <f t="shared" si="5"/>
        <v>-75</v>
      </c>
      <c r="M20" s="42">
        <f>SUM(L20:L22)</f>
        <v>60</v>
      </c>
    </row>
    <row r="21" spans="2:14" x14ac:dyDescent="0.25">
      <c r="B21" s="7"/>
      <c r="C21" s="8"/>
      <c r="D21" s="8"/>
      <c r="E21" s="8"/>
      <c r="F21" s="8">
        <v>150</v>
      </c>
      <c r="G21" s="9">
        <f>F21*D20+(B20-F21)*E20</f>
        <v>2700</v>
      </c>
      <c r="H21" s="10">
        <f>B20*C20</f>
        <v>2550</v>
      </c>
      <c r="I21" s="9">
        <f>IF(F21&gt;B20,(F21-B20)*0.5,0)</f>
        <v>0</v>
      </c>
      <c r="J21" s="11">
        <f t="shared" ref="J21:J22" si="8">G21-H21-I21</f>
        <v>150</v>
      </c>
      <c r="K21" s="18">
        <v>0.3</v>
      </c>
      <c r="L21" s="10">
        <f t="shared" si="5"/>
        <v>45</v>
      </c>
      <c r="M21" s="43"/>
    </row>
    <row r="22" spans="2:14" ht="15.75" thickBot="1" x14ac:dyDescent="0.3">
      <c r="B22" s="12"/>
      <c r="C22" s="13"/>
      <c r="D22" s="13"/>
      <c r="E22" s="13"/>
      <c r="F22" s="13">
        <v>200</v>
      </c>
      <c r="G22" s="14">
        <f>F22*D20+(B20-F22)*E20</f>
        <v>3000</v>
      </c>
      <c r="H22" s="15">
        <f>B20*C20</f>
        <v>2550</v>
      </c>
      <c r="I22" s="14">
        <f>IF(F22&gt;B20,(F22-B20)*0.5,0)</f>
        <v>0</v>
      </c>
      <c r="J22" s="16">
        <f t="shared" si="8"/>
        <v>450</v>
      </c>
      <c r="K22" s="19">
        <v>0.2</v>
      </c>
      <c r="L22" s="15">
        <f t="shared" si="5"/>
        <v>90</v>
      </c>
      <c r="M22" s="44"/>
    </row>
  </sheetData>
  <mergeCells count="3">
    <mergeCell ref="M14:M16"/>
    <mergeCell ref="M17:M19"/>
    <mergeCell ref="M20:M2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/>
  </sheetViews>
  <sheetFormatPr defaultRowHeight="15" x14ac:dyDescent="0.25"/>
  <cols>
    <col min="2" max="2" width="11.28515625" bestFit="1" customWidth="1"/>
    <col min="3" max="3" width="11.85546875" bestFit="1" customWidth="1"/>
    <col min="4" max="4" width="11.28515625" bestFit="1" customWidth="1"/>
    <col min="5" max="5" width="12.42578125" bestFit="1" customWidth="1"/>
    <col min="6" max="6" width="10.85546875" bestFit="1" customWidth="1"/>
    <col min="10" max="10" width="14.42578125" bestFit="1" customWidth="1"/>
    <col min="11" max="11" width="10.85546875" bestFit="1" customWidth="1"/>
  </cols>
  <sheetData>
    <row r="1" spans="2:8" x14ac:dyDescent="0.25">
      <c r="C1" s="1" t="s">
        <v>5</v>
      </c>
    </row>
    <row r="2" spans="2:8" ht="15.75" thickBot="1" x14ac:dyDescent="0.3">
      <c r="B2" s="1" t="s">
        <v>16</v>
      </c>
      <c r="C2" s="1" t="s">
        <v>17</v>
      </c>
      <c r="D2" s="1" t="s">
        <v>18</v>
      </c>
      <c r="E2" s="1" t="s">
        <v>19</v>
      </c>
      <c r="F2" s="1" t="s">
        <v>2</v>
      </c>
      <c r="G2" s="1" t="s">
        <v>8</v>
      </c>
    </row>
    <row r="3" spans="2:8" x14ac:dyDescent="0.25">
      <c r="B3" s="2">
        <v>5</v>
      </c>
      <c r="C3" s="4">
        <v>6</v>
      </c>
      <c r="D3" s="4">
        <f>100+25*(C3-B3)</f>
        <v>125</v>
      </c>
      <c r="E3" s="4">
        <f>B3*D3</f>
        <v>625</v>
      </c>
      <c r="F3" s="4">
        <f>D3*4</f>
        <v>500</v>
      </c>
      <c r="G3" s="20">
        <f>E3-F3</f>
        <v>125</v>
      </c>
    </row>
    <row r="4" spans="2:8" x14ac:dyDescent="0.25">
      <c r="B4" s="7"/>
      <c r="C4" s="8">
        <v>8</v>
      </c>
      <c r="D4" s="8">
        <f>100+25*(C4-B3)</f>
        <v>175</v>
      </c>
      <c r="E4" s="8">
        <f>B3*D4</f>
        <v>875</v>
      </c>
      <c r="F4" s="8">
        <f t="shared" ref="F4:F5" si="0">D4*4</f>
        <v>700</v>
      </c>
      <c r="G4" s="21">
        <f t="shared" ref="G4:G5" si="1">E4-F4</f>
        <v>175</v>
      </c>
    </row>
    <row r="5" spans="2:8" ht="15.75" thickBot="1" x14ac:dyDescent="0.3">
      <c r="B5" s="12"/>
      <c r="C5" s="13">
        <v>10</v>
      </c>
      <c r="D5" s="13">
        <f>100+25*(C5-B3)</f>
        <v>225</v>
      </c>
      <c r="E5" s="13">
        <f>B3*D5</f>
        <v>1125</v>
      </c>
      <c r="F5" s="13">
        <f t="shared" si="0"/>
        <v>900</v>
      </c>
      <c r="G5" s="22">
        <f t="shared" si="1"/>
        <v>225</v>
      </c>
    </row>
    <row r="6" spans="2:8" x14ac:dyDescent="0.25">
      <c r="B6" s="2">
        <v>6</v>
      </c>
      <c r="C6" s="4">
        <v>6</v>
      </c>
      <c r="D6" s="4">
        <f>100+25*(C6-B6)</f>
        <v>100</v>
      </c>
      <c r="E6" s="4">
        <f>B6*D6</f>
        <v>600</v>
      </c>
      <c r="F6" s="4">
        <f>D6*4</f>
        <v>400</v>
      </c>
      <c r="G6" s="20">
        <f>E6-F6</f>
        <v>200</v>
      </c>
    </row>
    <row r="7" spans="2:8" x14ac:dyDescent="0.25">
      <c r="B7" s="7"/>
      <c r="C7" s="8">
        <v>8</v>
      </c>
      <c r="D7" s="8">
        <f>100+25*(C7-B6)</f>
        <v>150</v>
      </c>
      <c r="E7" s="8">
        <f>B6*D7</f>
        <v>900</v>
      </c>
      <c r="F7" s="8">
        <f t="shared" ref="F7:F8" si="2">D7*4</f>
        <v>600</v>
      </c>
      <c r="G7" s="21">
        <f t="shared" ref="G7:G8" si="3">E7-F7</f>
        <v>300</v>
      </c>
    </row>
    <row r="8" spans="2:8" ht="15.75" thickBot="1" x14ac:dyDescent="0.3">
      <c r="B8" s="12"/>
      <c r="C8" s="13">
        <v>10</v>
      </c>
      <c r="D8" s="13">
        <f>100+25*(C8-B6)</f>
        <v>200</v>
      </c>
      <c r="E8" s="13">
        <f>B6*D8</f>
        <v>1200</v>
      </c>
      <c r="F8" s="13">
        <f t="shared" si="2"/>
        <v>800</v>
      </c>
      <c r="G8" s="22">
        <f t="shared" si="3"/>
        <v>400</v>
      </c>
    </row>
    <row r="9" spans="2:8" x14ac:dyDescent="0.25">
      <c r="B9" s="2">
        <v>7</v>
      </c>
      <c r="C9" s="4">
        <v>6</v>
      </c>
      <c r="D9" s="4">
        <f>100+25*(C9-B9)</f>
        <v>75</v>
      </c>
      <c r="E9" s="4">
        <f>B9*D9</f>
        <v>525</v>
      </c>
      <c r="F9" s="4">
        <f>D9*4</f>
        <v>300</v>
      </c>
      <c r="G9" s="20">
        <f>E9-F9</f>
        <v>225</v>
      </c>
      <c r="H9" s="1" t="s">
        <v>12</v>
      </c>
    </row>
    <row r="10" spans="2:8" x14ac:dyDescent="0.25">
      <c r="B10" s="7"/>
      <c r="C10" s="8">
        <v>8</v>
      </c>
      <c r="D10" s="8">
        <f>100+25*(C10-B9)</f>
        <v>125</v>
      </c>
      <c r="E10" s="8">
        <f>B9*D10</f>
        <v>875</v>
      </c>
      <c r="F10" s="8">
        <f t="shared" ref="F10:F11" si="4">D10*4</f>
        <v>500</v>
      </c>
      <c r="G10" s="21">
        <f t="shared" ref="G10:G11" si="5">E10-F10</f>
        <v>375</v>
      </c>
    </row>
    <row r="11" spans="2:8" ht="15.75" thickBot="1" x14ac:dyDescent="0.3">
      <c r="B11" s="12"/>
      <c r="C11" s="13">
        <v>10</v>
      </c>
      <c r="D11" s="13">
        <f>100+25*(C11-B9)</f>
        <v>175</v>
      </c>
      <c r="E11" s="13">
        <f>B9*D11</f>
        <v>1225</v>
      </c>
      <c r="F11" s="13">
        <f t="shared" si="4"/>
        <v>700</v>
      </c>
      <c r="G11" s="22">
        <f t="shared" si="5"/>
        <v>525</v>
      </c>
    </row>
    <row r="12" spans="2:8" x14ac:dyDescent="0.25">
      <c r="B12" s="2">
        <v>8</v>
      </c>
      <c r="C12" s="4">
        <v>6</v>
      </c>
      <c r="D12" s="4">
        <f>100+25*(C12-B12)</f>
        <v>50</v>
      </c>
      <c r="E12" s="4">
        <f>B12*D12</f>
        <v>400</v>
      </c>
      <c r="F12" s="4">
        <f>D12*4</f>
        <v>200</v>
      </c>
      <c r="G12" s="20">
        <f>E12-F12</f>
        <v>200</v>
      </c>
    </row>
    <row r="13" spans="2:8" x14ac:dyDescent="0.25">
      <c r="B13" s="7"/>
      <c r="C13" s="8">
        <v>8</v>
      </c>
      <c r="D13" s="8">
        <f>100+25*(C13-B12)</f>
        <v>100</v>
      </c>
      <c r="E13" s="8">
        <f>B12*D13</f>
        <v>800</v>
      </c>
      <c r="F13" s="8">
        <f t="shared" ref="F13:F14" si="6">D13*4</f>
        <v>400</v>
      </c>
      <c r="G13" s="21">
        <f t="shared" ref="G13:G14" si="7">E13-F13</f>
        <v>400</v>
      </c>
    </row>
    <row r="14" spans="2:8" ht="15.75" thickBot="1" x14ac:dyDescent="0.3">
      <c r="B14" s="12"/>
      <c r="C14" s="13">
        <v>10</v>
      </c>
      <c r="D14" s="13">
        <f>100+25*(C14-B12)</f>
        <v>150</v>
      </c>
      <c r="E14" s="13">
        <f>B12*D14</f>
        <v>1200</v>
      </c>
      <c r="F14" s="13">
        <f t="shared" si="6"/>
        <v>600</v>
      </c>
      <c r="G14" s="22">
        <f t="shared" si="7"/>
        <v>600</v>
      </c>
    </row>
    <row r="15" spans="2:8" x14ac:dyDescent="0.25">
      <c r="B15" s="2">
        <v>9</v>
      </c>
      <c r="C15" s="4">
        <v>6</v>
      </c>
      <c r="D15" s="4">
        <f>100+25*(C15-B15)</f>
        <v>25</v>
      </c>
      <c r="E15" s="4">
        <f>B15*D15</f>
        <v>225</v>
      </c>
      <c r="F15" s="4">
        <f>D15*4</f>
        <v>100</v>
      </c>
      <c r="G15" s="20">
        <f>E15-F15</f>
        <v>125</v>
      </c>
    </row>
    <row r="16" spans="2:8" x14ac:dyDescent="0.25">
      <c r="B16" s="7"/>
      <c r="C16" s="8">
        <v>8</v>
      </c>
      <c r="D16" s="8">
        <f>100+25*(C16-B15)</f>
        <v>75</v>
      </c>
      <c r="E16" s="8">
        <f>B15*D16</f>
        <v>675</v>
      </c>
      <c r="F16" s="8">
        <f t="shared" ref="F16:F17" si="8">D16*4</f>
        <v>300</v>
      </c>
      <c r="G16" s="21">
        <f t="shared" ref="G16:G17" si="9">E16-F16</f>
        <v>375</v>
      </c>
    </row>
    <row r="17" spans="2:11" ht="15.75" thickBot="1" x14ac:dyDescent="0.3">
      <c r="B17" s="12"/>
      <c r="C17" s="13">
        <v>10</v>
      </c>
      <c r="D17" s="13">
        <f>100+25*(C17-B15)</f>
        <v>125</v>
      </c>
      <c r="E17" s="13">
        <f>B15*D17</f>
        <v>1125</v>
      </c>
      <c r="F17" s="13">
        <f t="shared" si="8"/>
        <v>500</v>
      </c>
      <c r="G17" s="22">
        <f t="shared" si="9"/>
        <v>625</v>
      </c>
      <c r="H17" s="1" t="s">
        <v>11</v>
      </c>
    </row>
    <row r="18" spans="2:11" x14ac:dyDescent="0.25">
      <c r="C18" s="1" t="s">
        <v>5</v>
      </c>
    </row>
    <row r="19" spans="2:11" ht="15.75" thickBot="1" x14ac:dyDescent="0.3">
      <c r="B19" s="1" t="s">
        <v>16</v>
      </c>
      <c r="C19" s="1" t="s">
        <v>17</v>
      </c>
      <c r="D19" s="1" t="s">
        <v>18</v>
      </c>
      <c r="E19" s="1" t="s">
        <v>19</v>
      </c>
      <c r="F19" s="1" t="s">
        <v>2</v>
      </c>
      <c r="G19" s="1" t="s">
        <v>8</v>
      </c>
      <c r="H19" s="1" t="s">
        <v>9</v>
      </c>
      <c r="J19" s="1" t="s">
        <v>10</v>
      </c>
    </row>
    <row r="20" spans="2:11" x14ac:dyDescent="0.25">
      <c r="B20" s="2">
        <v>5</v>
      </c>
      <c r="C20" s="4">
        <v>6</v>
      </c>
      <c r="D20" s="4">
        <f>100+25*(C20-B20)</f>
        <v>125</v>
      </c>
      <c r="E20" s="4">
        <f>B20*D20</f>
        <v>625</v>
      </c>
      <c r="F20" s="4">
        <f>D20*4</f>
        <v>500</v>
      </c>
      <c r="G20" s="20">
        <f>E20-F20</f>
        <v>125</v>
      </c>
      <c r="H20" s="17">
        <v>0.25</v>
      </c>
      <c r="I20" s="3">
        <f>G20*H20</f>
        <v>31.25</v>
      </c>
      <c r="J20" s="42">
        <f>SUM(I20:I22)</f>
        <v>175</v>
      </c>
    </row>
    <row r="21" spans="2:11" x14ac:dyDescent="0.25">
      <c r="B21" s="7"/>
      <c r="C21" s="8">
        <v>8</v>
      </c>
      <c r="D21" s="8">
        <f>100+25*(C21-B20)</f>
        <v>175</v>
      </c>
      <c r="E21" s="8">
        <f>B20*D21</f>
        <v>875</v>
      </c>
      <c r="F21" s="8">
        <f t="shared" ref="F21:F22" si="10">D21*4</f>
        <v>700</v>
      </c>
      <c r="G21" s="21">
        <f t="shared" ref="G21:G22" si="11">E21-F21</f>
        <v>175</v>
      </c>
      <c r="H21" s="18">
        <v>0.5</v>
      </c>
      <c r="I21" s="9">
        <f t="shared" ref="I21:I34" si="12">G21*H21</f>
        <v>87.5</v>
      </c>
      <c r="J21" s="43"/>
    </row>
    <row r="22" spans="2:11" ht="15.75" thickBot="1" x14ac:dyDescent="0.3">
      <c r="B22" s="12"/>
      <c r="C22" s="13">
        <v>10</v>
      </c>
      <c r="D22" s="13">
        <f>100+25*(C22-B20)</f>
        <v>225</v>
      </c>
      <c r="E22" s="13">
        <f>B20*D22</f>
        <v>1125</v>
      </c>
      <c r="F22" s="13">
        <f t="shared" si="10"/>
        <v>900</v>
      </c>
      <c r="G22" s="22">
        <f t="shared" si="11"/>
        <v>225</v>
      </c>
      <c r="H22" s="19">
        <v>0.25</v>
      </c>
      <c r="I22" s="14">
        <f t="shared" si="12"/>
        <v>56.25</v>
      </c>
      <c r="J22" s="44"/>
    </row>
    <row r="23" spans="2:11" x14ac:dyDescent="0.25">
      <c r="B23" s="2">
        <v>6</v>
      </c>
      <c r="C23" s="4">
        <v>6</v>
      </c>
      <c r="D23" s="4">
        <f>100+25*(C23-B23)</f>
        <v>100</v>
      </c>
      <c r="E23" s="4">
        <f>B23*D23</f>
        <v>600</v>
      </c>
      <c r="F23" s="4">
        <f>D23*4</f>
        <v>400</v>
      </c>
      <c r="G23" s="20">
        <f>E23-F23</f>
        <v>200</v>
      </c>
      <c r="H23" s="17">
        <v>0.25</v>
      </c>
      <c r="I23" s="3">
        <f t="shared" si="12"/>
        <v>50</v>
      </c>
      <c r="J23" s="42">
        <f>SUM(I23:I25)</f>
        <v>300</v>
      </c>
    </row>
    <row r="24" spans="2:11" x14ac:dyDescent="0.25">
      <c r="B24" s="7"/>
      <c r="C24" s="8">
        <v>8</v>
      </c>
      <c r="D24" s="8">
        <f>100+25*(C24-B23)</f>
        <v>150</v>
      </c>
      <c r="E24" s="8">
        <f>B23*D24</f>
        <v>900</v>
      </c>
      <c r="F24" s="8">
        <f t="shared" ref="F24:F25" si="13">D24*4</f>
        <v>600</v>
      </c>
      <c r="G24" s="21">
        <f t="shared" ref="G24:G25" si="14">E24-F24</f>
        <v>300</v>
      </c>
      <c r="H24" s="18">
        <v>0.5</v>
      </c>
      <c r="I24" s="9">
        <f t="shared" si="12"/>
        <v>150</v>
      </c>
      <c r="J24" s="43"/>
    </row>
    <row r="25" spans="2:11" ht="15.75" thickBot="1" x14ac:dyDescent="0.3">
      <c r="B25" s="12"/>
      <c r="C25" s="13">
        <v>10</v>
      </c>
      <c r="D25" s="13">
        <f>100+25*(C25-B23)</f>
        <v>200</v>
      </c>
      <c r="E25" s="13">
        <f>B23*D25</f>
        <v>1200</v>
      </c>
      <c r="F25" s="13">
        <f t="shared" si="13"/>
        <v>800</v>
      </c>
      <c r="G25" s="22">
        <f t="shared" si="14"/>
        <v>400</v>
      </c>
      <c r="H25" s="19">
        <v>0.25</v>
      </c>
      <c r="I25" s="14">
        <f t="shared" si="12"/>
        <v>100</v>
      </c>
      <c r="J25" s="44"/>
    </row>
    <row r="26" spans="2:11" x14ac:dyDescent="0.25">
      <c r="B26" s="2">
        <v>7</v>
      </c>
      <c r="C26" s="4">
        <v>6</v>
      </c>
      <c r="D26" s="4">
        <f>100+25*(C26-B26)</f>
        <v>75</v>
      </c>
      <c r="E26" s="4">
        <f>B26*D26</f>
        <v>525</v>
      </c>
      <c r="F26" s="4">
        <f>D26*4</f>
        <v>300</v>
      </c>
      <c r="G26" s="20">
        <f>E26-F26</f>
        <v>225</v>
      </c>
      <c r="H26" s="17">
        <v>0.25</v>
      </c>
      <c r="I26" s="3">
        <f t="shared" si="12"/>
        <v>56.25</v>
      </c>
      <c r="J26" s="42">
        <f>SUM(I26:I28)</f>
        <v>375</v>
      </c>
    </row>
    <row r="27" spans="2:11" x14ac:dyDescent="0.25">
      <c r="B27" s="7"/>
      <c r="C27" s="8">
        <v>8</v>
      </c>
      <c r="D27" s="8">
        <f>100+25*(C27-B26)</f>
        <v>125</v>
      </c>
      <c r="E27" s="8">
        <f>B26*D27</f>
        <v>875</v>
      </c>
      <c r="F27" s="8">
        <f t="shared" ref="F27:F28" si="15">D27*4</f>
        <v>500</v>
      </c>
      <c r="G27" s="21">
        <f t="shared" ref="G27:G28" si="16">E27-F27</f>
        <v>375</v>
      </c>
      <c r="H27" s="18">
        <v>0.5</v>
      </c>
      <c r="I27" s="9">
        <f t="shared" si="12"/>
        <v>187.5</v>
      </c>
      <c r="J27" s="43"/>
    </row>
    <row r="28" spans="2:11" ht="15.75" thickBot="1" x14ac:dyDescent="0.3">
      <c r="B28" s="12"/>
      <c r="C28" s="13">
        <v>10</v>
      </c>
      <c r="D28" s="13">
        <f>100+25*(C28-B26)</f>
        <v>175</v>
      </c>
      <c r="E28" s="13">
        <f>B26*D28</f>
        <v>1225</v>
      </c>
      <c r="F28" s="13">
        <f t="shared" si="15"/>
        <v>700</v>
      </c>
      <c r="G28" s="22">
        <f t="shared" si="16"/>
        <v>525</v>
      </c>
      <c r="H28" s="19">
        <v>0.25</v>
      </c>
      <c r="I28" s="14">
        <f t="shared" si="12"/>
        <v>131.25</v>
      </c>
      <c r="J28" s="44"/>
    </row>
    <row r="29" spans="2:11" x14ac:dyDescent="0.25">
      <c r="B29" s="2">
        <v>8</v>
      </c>
      <c r="C29" s="4">
        <v>6</v>
      </c>
      <c r="D29" s="4">
        <f>100+25*(C29-B29)</f>
        <v>50</v>
      </c>
      <c r="E29" s="4">
        <f>B29*D29</f>
        <v>400</v>
      </c>
      <c r="F29" s="4">
        <f>D29*4</f>
        <v>200</v>
      </c>
      <c r="G29" s="20">
        <f>E29-F29</f>
        <v>200</v>
      </c>
      <c r="H29" s="17">
        <v>0.25</v>
      </c>
      <c r="I29" s="3">
        <f t="shared" si="12"/>
        <v>50</v>
      </c>
      <c r="J29" s="45">
        <f>SUM(I29:I31)</f>
        <v>400</v>
      </c>
    </row>
    <row r="30" spans="2:11" x14ac:dyDescent="0.25">
      <c r="B30" s="7"/>
      <c r="C30" s="8">
        <v>8</v>
      </c>
      <c r="D30" s="8">
        <f>100+25*(C30-B29)</f>
        <v>100</v>
      </c>
      <c r="E30" s="8">
        <f>B29*D30</f>
        <v>800</v>
      </c>
      <c r="F30" s="8">
        <f t="shared" ref="F30:F31" si="17">D30*4</f>
        <v>400</v>
      </c>
      <c r="G30" s="21">
        <f t="shared" ref="G30:G31" si="18">E30-F30</f>
        <v>400</v>
      </c>
      <c r="H30" s="18">
        <v>0.5</v>
      </c>
      <c r="I30" s="9">
        <f t="shared" si="12"/>
        <v>200</v>
      </c>
      <c r="J30" s="46"/>
    </row>
    <row r="31" spans="2:11" ht="15.75" thickBot="1" x14ac:dyDescent="0.3">
      <c r="B31" s="12"/>
      <c r="C31" s="13">
        <v>10</v>
      </c>
      <c r="D31" s="13">
        <f>100+25*(C31-B29)</f>
        <v>150</v>
      </c>
      <c r="E31" s="13">
        <f>B29*D31</f>
        <v>1200</v>
      </c>
      <c r="F31" s="13">
        <f t="shared" si="17"/>
        <v>600</v>
      </c>
      <c r="G31" s="22">
        <f t="shared" si="18"/>
        <v>600</v>
      </c>
      <c r="H31" s="19">
        <v>0.25</v>
      </c>
      <c r="I31" s="14">
        <f t="shared" si="12"/>
        <v>150</v>
      </c>
      <c r="J31" s="47"/>
      <c r="K31" s="1" t="s">
        <v>13</v>
      </c>
    </row>
    <row r="32" spans="2:11" x14ac:dyDescent="0.25">
      <c r="B32" s="2">
        <v>9</v>
      </c>
      <c r="C32" s="4">
        <v>6</v>
      </c>
      <c r="D32" s="4">
        <f>100+25*(C32-B32)</f>
        <v>25</v>
      </c>
      <c r="E32" s="4">
        <f>B32*D32</f>
        <v>225</v>
      </c>
      <c r="F32" s="4">
        <f>D32*4</f>
        <v>100</v>
      </c>
      <c r="G32" s="20">
        <f>E32-F32</f>
        <v>125</v>
      </c>
      <c r="H32" s="17">
        <v>0.25</v>
      </c>
      <c r="I32" s="3">
        <f t="shared" si="12"/>
        <v>31.25</v>
      </c>
      <c r="J32" s="42">
        <f>SUM(I32:I34)</f>
        <v>375</v>
      </c>
    </row>
    <row r="33" spans="2:10" x14ac:dyDescent="0.25">
      <c r="B33" s="7"/>
      <c r="C33" s="8">
        <v>8</v>
      </c>
      <c r="D33" s="8">
        <f>100+25*(C33-B32)</f>
        <v>75</v>
      </c>
      <c r="E33" s="8">
        <f>B32*D33</f>
        <v>675</v>
      </c>
      <c r="F33" s="8">
        <f t="shared" ref="F33:F34" si="19">D33*4</f>
        <v>300</v>
      </c>
      <c r="G33" s="21">
        <f t="shared" ref="G33:G34" si="20">E33-F33</f>
        <v>375</v>
      </c>
      <c r="H33" s="18">
        <v>0.5</v>
      </c>
      <c r="I33" s="9">
        <f t="shared" si="12"/>
        <v>187.5</v>
      </c>
      <c r="J33" s="43"/>
    </row>
    <row r="34" spans="2:10" ht="15.75" thickBot="1" x14ac:dyDescent="0.3">
      <c r="B34" s="12"/>
      <c r="C34" s="13">
        <v>10</v>
      </c>
      <c r="D34" s="13">
        <f>100+25*(C34-B32)</f>
        <v>125</v>
      </c>
      <c r="E34" s="13">
        <f>B32*D34</f>
        <v>1125</v>
      </c>
      <c r="F34" s="13">
        <f t="shared" si="19"/>
        <v>500</v>
      </c>
      <c r="G34" s="22">
        <f t="shared" si="20"/>
        <v>625</v>
      </c>
      <c r="H34" s="19">
        <v>0.25</v>
      </c>
      <c r="I34" s="14">
        <f t="shared" si="12"/>
        <v>156.25</v>
      </c>
      <c r="J34" s="44"/>
    </row>
  </sheetData>
  <mergeCells count="5">
    <mergeCell ref="J20:J22"/>
    <mergeCell ref="J23:J25"/>
    <mergeCell ref="J26:J28"/>
    <mergeCell ref="J29:J31"/>
    <mergeCell ref="J32:J3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workbookViewId="0"/>
  </sheetViews>
  <sheetFormatPr defaultRowHeight="15" x14ac:dyDescent="0.25"/>
  <cols>
    <col min="3" max="3" width="12.140625" bestFit="1" customWidth="1"/>
    <col min="5" max="5" width="15.85546875" bestFit="1" customWidth="1"/>
    <col min="7" max="8" width="9.5703125" bestFit="1" customWidth="1"/>
    <col min="9" max="9" width="9.28515625" bestFit="1" customWidth="1"/>
    <col min="13" max="13" width="10.85546875" bestFit="1" customWidth="1"/>
  </cols>
  <sheetData>
    <row r="1" spans="2:12" x14ac:dyDescent="0.25">
      <c r="F1" s="1" t="s">
        <v>5</v>
      </c>
    </row>
    <row r="2" spans="2:12" ht="15.75" thickBot="1" x14ac:dyDescent="0.3">
      <c r="B2" s="1" t="s">
        <v>20</v>
      </c>
      <c r="C2" s="1" t="s">
        <v>21</v>
      </c>
      <c r="D2" s="1" t="s">
        <v>15</v>
      </c>
      <c r="E2" s="1" t="s">
        <v>22</v>
      </c>
      <c r="F2" s="1" t="s">
        <v>23</v>
      </c>
      <c r="G2" s="1" t="s">
        <v>24</v>
      </c>
      <c r="H2" s="1" t="s">
        <v>15</v>
      </c>
      <c r="I2" s="1" t="s">
        <v>8</v>
      </c>
    </row>
    <row r="3" spans="2:12" x14ac:dyDescent="0.25">
      <c r="B3" s="2">
        <v>100</v>
      </c>
      <c r="C3" s="4">
        <v>15</v>
      </c>
      <c r="D3" s="4">
        <v>10</v>
      </c>
      <c r="E3" s="4">
        <v>18</v>
      </c>
      <c r="F3" s="4">
        <v>100</v>
      </c>
      <c r="G3" s="3">
        <f>B3*C3</f>
        <v>1500</v>
      </c>
      <c r="H3" s="3">
        <f>(F3-B3)*E3+(B3*D3)</f>
        <v>1000</v>
      </c>
      <c r="I3" s="23">
        <f>G3-H3</f>
        <v>500</v>
      </c>
    </row>
    <row r="4" spans="2:12" x14ac:dyDescent="0.25">
      <c r="B4" s="7"/>
      <c r="C4" s="8"/>
      <c r="D4" s="8"/>
      <c r="E4" s="8"/>
      <c r="F4" s="8">
        <v>200</v>
      </c>
      <c r="G4" s="9">
        <f>F4*C3</f>
        <v>3000</v>
      </c>
      <c r="H4" s="9">
        <f>(F4-B3)*E3+(B3*D3)</f>
        <v>2800</v>
      </c>
      <c r="I4" s="24">
        <f t="shared" ref="I4:I5" si="0">G4-H4</f>
        <v>200</v>
      </c>
    </row>
    <row r="5" spans="2:12" ht="15.75" thickBot="1" x14ac:dyDescent="0.3">
      <c r="B5" s="12"/>
      <c r="C5" s="13"/>
      <c r="D5" s="13"/>
      <c r="E5" s="13"/>
      <c r="F5" s="13">
        <v>300</v>
      </c>
      <c r="G5" s="14">
        <f>F5*C3</f>
        <v>4500</v>
      </c>
      <c r="H5" s="14">
        <f>(F5-B3)*E3+(B3*D3)</f>
        <v>4600</v>
      </c>
      <c r="I5" s="25">
        <f t="shared" si="0"/>
        <v>-100</v>
      </c>
      <c r="J5" s="1" t="s">
        <v>12</v>
      </c>
    </row>
    <row r="6" spans="2:12" x14ac:dyDescent="0.25">
      <c r="B6" s="2">
        <v>200</v>
      </c>
      <c r="C6" s="4">
        <v>15</v>
      </c>
      <c r="D6" s="4">
        <v>10</v>
      </c>
      <c r="E6" s="4">
        <v>18</v>
      </c>
      <c r="F6" s="4">
        <v>100</v>
      </c>
      <c r="G6" s="3">
        <f>F6*C6</f>
        <v>1500</v>
      </c>
      <c r="H6" s="3">
        <f>B6*D6</f>
        <v>2000</v>
      </c>
      <c r="I6" s="23">
        <f>G6-H6</f>
        <v>-500</v>
      </c>
    </row>
    <row r="7" spans="2:12" x14ac:dyDescent="0.25">
      <c r="B7" s="7"/>
      <c r="C7" s="8"/>
      <c r="D7" s="8"/>
      <c r="E7" s="8"/>
      <c r="F7" s="8">
        <v>200</v>
      </c>
      <c r="G7" s="9">
        <f>F7*C6</f>
        <v>3000</v>
      </c>
      <c r="H7" s="9">
        <f>(F7-B6)*E6+(B6*D6)</f>
        <v>2000</v>
      </c>
      <c r="I7" s="24">
        <f t="shared" ref="I7:I8" si="1">G7-H7</f>
        <v>1000</v>
      </c>
    </row>
    <row r="8" spans="2:12" ht="15.75" thickBot="1" x14ac:dyDescent="0.3">
      <c r="B8" s="12"/>
      <c r="C8" s="13"/>
      <c r="D8" s="13"/>
      <c r="E8" s="13"/>
      <c r="F8" s="13">
        <v>300</v>
      </c>
      <c r="G8" s="14">
        <f>F8*C6</f>
        <v>4500</v>
      </c>
      <c r="H8" s="14">
        <f>(F8-B6)*E6+(B6*D6)</f>
        <v>3800</v>
      </c>
      <c r="I8" s="25">
        <f t="shared" si="1"/>
        <v>700</v>
      </c>
    </row>
    <row r="9" spans="2:12" x14ac:dyDescent="0.25">
      <c r="B9" s="2">
        <v>300</v>
      </c>
      <c r="C9" s="4">
        <v>15</v>
      </c>
      <c r="D9" s="4">
        <v>10</v>
      </c>
      <c r="E9" s="4">
        <v>18</v>
      </c>
      <c r="F9" s="4">
        <v>100</v>
      </c>
      <c r="G9" s="3">
        <f>F9*C9</f>
        <v>1500</v>
      </c>
      <c r="H9" s="3">
        <f>B9*D9</f>
        <v>3000</v>
      </c>
      <c r="I9" s="23">
        <f>G9-H9</f>
        <v>-1500</v>
      </c>
    </row>
    <row r="10" spans="2:12" x14ac:dyDescent="0.25">
      <c r="B10" s="7"/>
      <c r="C10" s="8"/>
      <c r="D10" s="8"/>
      <c r="E10" s="8"/>
      <c r="F10" s="8">
        <v>200</v>
      </c>
      <c r="G10" s="9">
        <f>F10*C9</f>
        <v>3000</v>
      </c>
      <c r="H10" s="9">
        <f>B9*D9</f>
        <v>3000</v>
      </c>
      <c r="I10" s="24">
        <f t="shared" ref="I10:I11" si="2">G10-H10</f>
        <v>0</v>
      </c>
    </row>
    <row r="11" spans="2:12" ht="15.75" thickBot="1" x14ac:dyDescent="0.3">
      <c r="B11" s="12"/>
      <c r="C11" s="13"/>
      <c r="D11" s="13"/>
      <c r="E11" s="13"/>
      <c r="F11" s="13">
        <v>300</v>
      </c>
      <c r="G11" s="14">
        <f>F11*C9</f>
        <v>4500</v>
      </c>
      <c r="H11" s="14">
        <f>(F11-B9)*E9+(B9*D9)</f>
        <v>3000</v>
      </c>
      <c r="I11" s="25">
        <f t="shared" si="2"/>
        <v>1500</v>
      </c>
      <c r="J11" s="1" t="s">
        <v>11</v>
      </c>
    </row>
    <row r="13" spans="2:12" x14ac:dyDescent="0.25">
      <c r="F13" s="1" t="s">
        <v>5</v>
      </c>
    </row>
    <row r="14" spans="2:12" ht="15.75" thickBot="1" x14ac:dyDescent="0.3">
      <c r="B14" s="1" t="s">
        <v>20</v>
      </c>
      <c r="C14" s="1" t="s">
        <v>21</v>
      </c>
      <c r="D14" s="1" t="s">
        <v>15</v>
      </c>
      <c r="E14" s="1" t="s">
        <v>22</v>
      </c>
      <c r="F14" s="1" t="s">
        <v>23</v>
      </c>
      <c r="G14" s="1" t="s">
        <v>24</v>
      </c>
      <c r="H14" s="1" t="s">
        <v>15</v>
      </c>
      <c r="I14" s="1" t="s">
        <v>8</v>
      </c>
      <c r="J14" s="1" t="s">
        <v>9</v>
      </c>
    </row>
    <row r="15" spans="2:12" x14ac:dyDescent="0.25">
      <c r="B15" s="2">
        <v>100</v>
      </c>
      <c r="C15" s="4">
        <v>15</v>
      </c>
      <c r="D15" s="4">
        <v>10</v>
      </c>
      <c r="E15" s="4">
        <v>18</v>
      </c>
      <c r="F15" s="4">
        <v>100</v>
      </c>
      <c r="G15" s="3">
        <f>B15*C15</f>
        <v>1500</v>
      </c>
      <c r="H15" s="3">
        <f>(F15-B15)*E15+(B15*D15)</f>
        <v>1000</v>
      </c>
      <c r="I15" s="23">
        <f>G15-H15</f>
        <v>500</v>
      </c>
      <c r="J15" s="2">
        <f>1/3</f>
        <v>0.33333333333333331</v>
      </c>
      <c r="K15" s="5">
        <f>I15*J15</f>
        <v>166.66666666666666</v>
      </c>
      <c r="L15" s="42">
        <f>SUM(K15:K17)</f>
        <v>200</v>
      </c>
    </row>
    <row r="16" spans="2:12" x14ac:dyDescent="0.25">
      <c r="B16" s="7"/>
      <c r="C16" s="8"/>
      <c r="D16" s="8"/>
      <c r="E16" s="8"/>
      <c r="F16" s="8">
        <v>200</v>
      </c>
      <c r="G16" s="9">
        <f>F16*C15</f>
        <v>3000</v>
      </c>
      <c r="H16" s="9">
        <f>(F16-B15)*E15+(B15*D15)</f>
        <v>2800</v>
      </c>
      <c r="I16" s="24">
        <f t="shared" ref="I16:I17" si="3">G16-H16</f>
        <v>200</v>
      </c>
      <c r="J16" s="7">
        <f t="shared" ref="J16:J23" si="4">1/3</f>
        <v>0.33333333333333331</v>
      </c>
      <c r="K16" s="10">
        <f t="shared" ref="K16:K23" si="5">I16*J16</f>
        <v>66.666666666666657</v>
      </c>
      <c r="L16" s="43"/>
    </row>
    <row r="17" spans="2:13" ht="15.75" thickBot="1" x14ac:dyDescent="0.3">
      <c r="B17" s="12"/>
      <c r="C17" s="13"/>
      <c r="D17" s="13"/>
      <c r="E17" s="13"/>
      <c r="F17" s="13">
        <v>300</v>
      </c>
      <c r="G17" s="14">
        <f>F17*C15</f>
        <v>4500</v>
      </c>
      <c r="H17" s="14">
        <f>(F17-B15)*E15+(B15*D15)</f>
        <v>4600</v>
      </c>
      <c r="I17" s="25">
        <f t="shared" si="3"/>
        <v>-100</v>
      </c>
      <c r="J17" s="12">
        <f t="shared" si="4"/>
        <v>0.33333333333333331</v>
      </c>
      <c r="K17" s="15">
        <f t="shared" si="5"/>
        <v>-33.333333333333329</v>
      </c>
      <c r="L17" s="44"/>
    </row>
    <row r="18" spans="2:13" x14ac:dyDescent="0.25">
      <c r="B18" s="2">
        <v>200</v>
      </c>
      <c r="C18" s="4">
        <v>15</v>
      </c>
      <c r="D18" s="4">
        <v>10</v>
      </c>
      <c r="E18" s="4">
        <v>18</v>
      </c>
      <c r="F18" s="4">
        <v>100</v>
      </c>
      <c r="G18" s="3">
        <f>F18*C18</f>
        <v>1500</v>
      </c>
      <c r="H18" s="3">
        <f>B18*D18</f>
        <v>2000</v>
      </c>
      <c r="I18" s="23">
        <f>G18-H18</f>
        <v>-500</v>
      </c>
      <c r="J18" s="2">
        <f t="shared" si="4"/>
        <v>0.33333333333333331</v>
      </c>
      <c r="K18" s="5">
        <f t="shared" si="5"/>
        <v>-166.66666666666666</v>
      </c>
      <c r="L18" s="42">
        <f>SUM(K18:K20)</f>
        <v>400</v>
      </c>
    </row>
    <row r="19" spans="2:13" x14ac:dyDescent="0.25">
      <c r="B19" s="7"/>
      <c r="C19" s="8"/>
      <c r="D19" s="8"/>
      <c r="E19" s="8"/>
      <c r="F19" s="8">
        <v>200</v>
      </c>
      <c r="G19" s="9">
        <f>F19*C18</f>
        <v>3000</v>
      </c>
      <c r="H19" s="9">
        <f>(F19-B18)*E18+(B18*D18)</f>
        <v>2000</v>
      </c>
      <c r="I19" s="24">
        <f t="shared" ref="I19:I20" si="6">G19-H19</f>
        <v>1000</v>
      </c>
      <c r="J19" s="7">
        <f t="shared" si="4"/>
        <v>0.33333333333333331</v>
      </c>
      <c r="K19" s="10">
        <f t="shared" si="5"/>
        <v>333.33333333333331</v>
      </c>
      <c r="L19" s="43"/>
    </row>
    <row r="20" spans="2:13" ht="15.75" thickBot="1" x14ac:dyDescent="0.3">
      <c r="B20" s="12"/>
      <c r="C20" s="13"/>
      <c r="D20" s="13"/>
      <c r="E20" s="13"/>
      <c r="F20" s="13">
        <v>300</v>
      </c>
      <c r="G20" s="14">
        <f>F20*C18</f>
        <v>4500</v>
      </c>
      <c r="H20" s="14">
        <f>(F20-B18)*E18+(B18*D18)</f>
        <v>3800</v>
      </c>
      <c r="I20" s="25">
        <f t="shared" si="6"/>
        <v>700</v>
      </c>
      <c r="J20" s="12">
        <f t="shared" si="4"/>
        <v>0.33333333333333331</v>
      </c>
      <c r="K20" s="15">
        <f t="shared" si="5"/>
        <v>233.33333333333331</v>
      </c>
      <c r="L20" s="44"/>
      <c r="M20" s="1" t="s">
        <v>13</v>
      </c>
    </row>
    <row r="21" spans="2:13" x14ac:dyDescent="0.25">
      <c r="B21" s="2">
        <v>300</v>
      </c>
      <c r="C21" s="4">
        <v>15</v>
      </c>
      <c r="D21" s="4">
        <v>10</v>
      </c>
      <c r="E21" s="4">
        <v>18</v>
      </c>
      <c r="F21" s="4">
        <v>100</v>
      </c>
      <c r="G21" s="3">
        <f>F21*C21</f>
        <v>1500</v>
      </c>
      <c r="H21" s="3">
        <f>B21*D21</f>
        <v>3000</v>
      </c>
      <c r="I21" s="23">
        <f>G21-H21</f>
        <v>-1500</v>
      </c>
      <c r="J21" s="2">
        <f t="shared" si="4"/>
        <v>0.33333333333333331</v>
      </c>
      <c r="K21" s="5">
        <f t="shared" si="5"/>
        <v>-500</v>
      </c>
      <c r="L21" s="42">
        <f>SUM(K21:K23)</f>
        <v>0</v>
      </c>
    </row>
    <row r="22" spans="2:13" x14ac:dyDescent="0.25">
      <c r="B22" s="7"/>
      <c r="C22" s="8"/>
      <c r="D22" s="8"/>
      <c r="E22" s="8"/>
      <c r="F22" s="8">
        <v>200</v>
      </c>
      <c r="G22" s="9">
        <f>F22*C21</f>
        <v>3000</v>
      </c>
      <c r="H22" s="9">
        <f>B21*D21</f>
        <v>3000</v>
      </c>
      <c r="I22" s="24">
        <f t="shared" ref="I22:I23" si="7">G22-H22</f>
        <v>0</v>
      </c>
      <c r="J22" s="7">
        <f t="shared" si="4"/>
        <v>0.33333333333333331</v>
      </c>
      <c r="K22" s="10">
        <f t="shared" si="5"/>
        <v>0</v>
      </c>
      <c r="L22" s="43"/>
    </row>
    <row r="23" spans="2:13" ht="15.75" thickBot="1" x14ac:dyDescent="0.3">
      <c r="B23" s="12"/>
      <c r="C23" s="13"/>
      <c r="D23" s="13"/>
      <c r="E23" s="13"/>
      <c r="F23" s="13">
        <v>300</v>
      </c>
      <c r="G23" s="14">
        <f>F23*C21</f>
        <v>4500</v>
      </c>
      <c r="H23" s="14">
        <f>(F23-B21)*E21+(B21*D21)</f>
        <v>3000</v>
      </c>
      <c r="I23" s="25">
        <f t="shared" si="7"/>
        <v>1500</v>
      </c>
      <c r="J23" s="12">
        <f t="shared" si="4"/>
        <v>0.33333333333333331</v>
      </c>
      <c r="K23" s="15">
        <f t="shared" si="5"/>
        <v>500</v>
      </c>
      <c r="L23" s="44"/>
    </row>
  </sheetData>
  <mergeCells count="3">
    <mergeCell ref="L15:L17"/>
    <mergeCell ref="L18:L20"/>
    <mergeCell ref="L21:L2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workbookViewId="0"/>
  </sheetViews>
  <sheetFormatPr defaultRowHeight="15" x14ac:dyDescent="0.25"/>
  <cols>
    <col min="2" max="2" width="10.28515625" bestFit="1" customWidth="1"/>
    <col min="4" max="4" width="11.42578125" bestFit="1" customWidth="1"/>
    <col min="8" max="8" width="10.85546875" bestFit="1" customWidth="1"/>
    <col min="12" max="12" width="14.42578125" bestFit="1" customWidth="1"/>
  </cols>
  <sheetData>
    <row r="2" spans="2:13" ht="15.75" thickBot="1" x14ac:dyDescent="0.3">
      <c r="B2" s="1" t="s">
        <v>25</v>
      </c>
      <c r="C2" s="1" t="s">
        <v>14</v>
      </c>
      <c r="D2" s="1" t="s">
        <v>26</v>
      </c>
      <c r="E2" s="1" t="s">
        <v>15</v>
      </c>
      <c r="F2" s="1" t="s">
        <v>23</v>
      </c>
      <c r="G2" s="1" t="s">
        <v>24</v>
      </c>
      <c r="H2" s="1" t="s">
        <v>2</v>
      </c>
      <c r="I2" s="1" t="s">
        <v>8</v>
      </c>
      <c r="J2" s="1" t="s">
        <v>9</v>
      </c>
      <c r="L2" s="1" t="s">
        <v>10</v>
      </c>
    </row>
    <row r="3" spans="2:13" x14ac:dyDescent="0.25">
      <c r="B3" s="2">
        <v>100</v>
      </c>
      <c r="C3" s="4">
        <v>1.05</v>
      </c>
      <c r="D3" s="4">
        <v>0.55000000000000004</v>
      </c>
      <c r="E3" s="26">
        <v>0.6</v>
      </c>
      <c r="F3" s="4">
        <v>100</v>
      </c>
      <c r="G3" s="4">
        <f>B3*C3</f>
        <v>105</v>
      </c>
      <c r="H3" s="4">
        <f>B3*E3</f>
        <v>60</v>
      </c>
      <c r="I3" s="4">
        <f>G3-H3</f>
        <v>45</v>
      </c>
      <c r="J3" s="26">
        <v>0.2</v>
      </c>
      <c r="K3" s="4">
        <f>I3*J3</f>
        <v>9</v>
      </c>
      <c r="L3" s="48">
        <f>SUM(K3:K5)</f>
        <v>45</v>
      </c>
    </row>
    <row r="4" spans="2:13" x14ac:dyDescent="0.25">
      <c r="B4" s="7"/>
      <c r="C4" s="8"/>
      <c r="D4" s="8"/>
      <c r="E4" s="8"/>
      <c r="F4" s="8">
        <v>120</v>
      </c>
      <c r="G4" s="8">
        <f>B3*C3</f>
        <v>105</v>
      </c>
      <c r="H4" s="8">
        <f>B3*E3</f>
        <v>60</v>
      </c>
      <c r="I4" s="8">
        <f t="shared" ref="I4:I5" si="0">G4-H4</f>
        <v>45</v>
      </c>
      <c r="J4" s="27">
        <v>0.3</v>
      </c>
      <c r="K4" s="8">
        <f t="shared" ref="K4:K5" si="1">I4*J4</f>
        <v>13.5</v>
      </c>
      <c r="L4" s="49"/>
    </row>
    <row r="5" spans="2:13" ht="15.75" thickBot="1" x14ac:dyDescent="0.3">
      <c r="B5" s="12"/>
      <c r="C5" s="13"/>
      <c r="D5" s="13"/>
      <c r="E5" s="13"/>
      <c r="F5" s="13">
        <v>130</v>
      </c>
      <c r="G5" s="13">
        <f>B3*C3</f>
        <v>105</v>
      </c>
      <c r="H5" s="13">
        <f>B3*E3</f>
        <v>60</v>
      </c>
      <c r="I5" s="13">
        <f t="shared" si="0"/>
        <v>45</v>
      </c>
      <c r="J5" s="28">
        <v>0.5</v>
      </c>
      <c r="K5" s="13">
        <f t="shared" si="1"/>
        <v>22.5</v>
      </c>
      <c r="L5" s="50"/>
    </row>
    <row r="6" spans="2:13" x14ac:dyDescent="0.25">
      <c r="B6" s="2">
        <v>120</v>
      </c>
      <c r="C6" s="4">
        <v>1.05</v>
      </c>
      <c r="D6" s="4">
        <v>0.55000000000000004</v>
      </c>
      <c r="E6" s="26">
        <v>0.6</v>
      </c>
      <c r="F6" s="4">
        <v>100</v>
      </c>
      <c r="G6" s="4">
        <f>F6*C6+(B6-F6)*D6</f>
        <v>116</v>
      </c>
      <c r="H6" s="4">
        <f>B6*E6</f>
        <v>72</v>
      </c>
      <c r="I6" s="4">
        <f>G6-H6</f>
        <v>44</v>
      </c>
      <c r="J6" s="26">
        <v>0.2</v>
      </c>
      <c r="K6" s="4">
        <f>I6*J6</f>
        <v>8.8000000000000007</v>
      </c>
      <c r="L6" s="48">
        <f>SUM(K6:K8)</f>
        <v>52</v>
      </c>
    </row>
    <row r="7" spans="2:13" x14ac:dyDescent="0.25">
      <c r="B7" s="7"/>
      <c r="C7" s="8"/>
      <c r="D7" s="8"/>
      <c r="E7" s="8"/>
      <c r="F7" s="8">
        <v>120</v>
      </c>
      <c r="G7" s="8">
        <f>B6*C6</f>
        <v>126</v>
      </c>
      <c r="H7" s="8">
        <f>B6*E6</f>
        <v>72</v>
      </c>
      <c r="I7" s="8">
        <f t="shared" ref="I7:I8" si="2">G7-H7</f>
        <v>54</v>
      </c>
      <c r="J7" s="27">
        <v>0.3</v>
      </c>
      <c r="K7" s="8">
        <f t="shared" ref="K7:K8" si="3">I7*J7</f>
        <v>16.2</v>
      </c>
      <c r="L7" s="49"/>
    </row>
    <row r="8" spans="2:13" ht="15.75" thickBot="1" x14ac:dyDescent="0.3">
      <c r="B8" s="12"/>
      <c r="C8" s="13"/>
      <c r="D8" s="13"/>
      <c r="E8" s="13"/>
      <c r="F8" s="13">
        <v>130</v>
      </c>
      <c r="G8" s="13">
        <f>B6*C6</f>
        <v>126</v>
      </c>
      <c r="H8" s="13">
        <f>B6*E6</f>
        <v>72</v>
      </c>
      <c r="I8" s="13">
        <f t="shared" si="2"/>
        <v>54</v>
      </c>
      <c r="J8" s="28">
        <v>0.5</v>
      </c>
      <c r="K8" s="13">
        <f t="shared" si="3"/>
        <v>27</v>
      </c>
      <c r="L8" s="50"/>
    </row>
    <row r="9" spans="2:13" x14ac:dyDescent="0.25">
      <c r="B9" s="2">
        <v>130</v>
      </c>
      <c r="C9" s="4">
        <v>1.05</v>
      </c>
      <c r="D9" s="4">
        <v>0.55000000000000004</v>
      </c>
      <c r="E9" s="26">
        <v>0.6</v>
      </c>
      <c r="F9" s="4">
        <v>100</v>
      </c>
      <c r="G9" s="4">
        <f>F9*C9+(B9-F9)*D9</f>
        <v>121.5</v>
      </c>
      <c r="H9" s="4">
        <f>B9*E9</f>
        <v>78</v>
      </c>
      <c r="I9" s="4">
        <f>G9-H9</f>
        <v>43.5</v>
      </c>
      <c r="J9" s="26">
        <v>0.2</v>
      </c>
      <c r="K9" s="4">
        <f>I9*J9</f>
        <v>8.7000000000000011</v>
      </c>
      <c r="L9" s="48">
        <f>SUM(K9:K11)</f>
        <v>54</v>
      </c>
    </row>
    <row r="10" spans="2:13" x14ac:dyDescent="0.25">
      <c r="B10" s="7"/>
      <c r="C10" s="8"/>
      <c r="D10" s="8"/>
      <c r="E10" s="8"/>
      <c r="F10" s="8">
        <v>120</v>
      </c>
      <c r="G10" s="8">
        <f>F10*C9+(B9-F10)*D9</f>
        <v>131.5</v>
      </c>
      <c r="H10" s="8">
        <f>B9*E9</f>
        <v>78</v>
      </c>
      <c r="I10" s="8">
        <f t="shared" ref="I10:I11" si="4">G10-H10</f>
        <v>53.5</v>
      </c>
      <c r="J10" s="27">
        <v>0.3</v>
      </c>
      <c r="K10" s="8">
        <f t="shared" ref="K10:K11" si="5">I10*J10</f>
        <v>16.05</v>
      </c>
      <c r="L10" s="49"/>
    </row>
    <row r="11" spans="2:13" ht="15.75" thickBot="1" x14ac:dyDescent="0.3">
      <c r="B11" s="12"/>
      <c r="C11" s="13"/>
      <c r="D11" s="13"/>
      <c r="E11" s="13"/>
      <c r="F11" s="13">
        <v>130</v>
      </c>
      <c r="G11" s="13">
        <f>B9*C9</f>
        <v>136.5</v>
      </c>
      <c r="H11" s="13">
        <f>B9*E9</f>
        <v>78</v>
      </c>
      <c r="I11" s="13">
        <f t="shared" si="4"/>
        <v>58.5</v>
      </c>
      <c r="J11" s="28">
        <v>0.5</v>
      </c>
      <c r="K11" s="13">
        <f t="shared" si="5"/>
        <v>29.25</v>
      </c>
      <c r="L11" s="50"/>
      <c r="M11" s="1" t="s">
        <v>13</v>
      </c>
    </row>
  </sheetData>
  <mergeCells count="3">
    <mergeCell ref="L3:L5"/>
    <mergeCell ref="L6:L8"/>
    <mergeCell ref="L9:L1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workbookViewId="0"/>
  </sheetViews>
  <sheetFormatPr defaultRowHeight="15" x14ac:dyDescent="0.25"/>
  <cols>
    <col min="2" max="2" width="12.85546875" bestFit="1" customWidth="1"/>
    <col min="6" max="6" width="10.5703125" bestFit="1" customWidth="1"/>
  </cols>
  <sheetData>
    <row r="2" spans="2:7" x14ac:dyDescent="0.25">
      <c r="B2" s="51" t="s">
        <v>27</v>
      </c>
      <c r="C2" s="29"/>
      <c r="D2" s="51" t="s">
        <v>28</v>
      </c>
      <c r="E2" s="51"/>
    </row>
    <row r="3" spans="2:7" x14ac:dyDescent="0.25">
      <c r="B3" s="51"/>
      <c r="C3" s="29"/>
      <c r="D3" s="30" t="s">
        <v>29</v>
      </c>
      <c r="E3" s="30" t="s">
        <v>30</v>
      </c>
    </row>
    <row r="4" spans="2:7" x14ac:dyDescent="0.25">
      <c r="B4" s="51"/>
      <c r="C4" s="31" t="s">
        <v>31</v>
      </c>
      <c r="D4" s="32">
        <v>200000</v>
      </c>
      <c r="E4" s="32">
        <v>-20000</v>
      </c>
      <c r="F4" t="s">
        <v>11</v>
      </c>
    </row>
    <row r="5" spans="2:7" x14ac:dyDescent="0.25">
      <c r="B5" s="51"/>
      <c r="C5" s="31" t="s">
        <v>32</v>
      </c>
      <c r="D5" s="32">
        <v>150000</v>
      </c>
      <c r="E5" s="32">
        <v>20000</v>
      </c>
    </row>
    <row r="6" spans="2:7" x14ac:dyDescent="0.25">
      <c r="B6" s="51"/>
      <c r="C6" s="31" t="s">
        <v>33</v>
      </c>
      <c r="D6" s="32">
        <v>100000</v>
      </c>
      <c r="E6" s="32">
        <v>60000</v>
      </c>
      <c r="F6" t="s">
        <v>12</v>
      </c>
    </row>
    <row r="8" spans="2:7" x14ac:dyDescent="0.25">
      <c r="B8" s="51" t="s">
        <v>27</v>
      </c>
      <c r="C8" s="29"/>
      <c r="D8" s="51" t="s">
        <v>28</v>
      </c>
      <c r="E8" s="51"/>
    </row>
    <row r="9" spans="2:7" x14ac:dyDescent="0.25">
      <c r="B9" s="51"/>
      <c r="C9" s="29"/>
      <c r="D9" s="30" t="s">
        <v>29</v>
      </c>
      <c r="E9" s="30" t="s">
        <v>30</v>
      </c>
    </row>
    <row r="10" spans="2:7" x14ac:dyDescent="0.25">
      <c r="B10" s="51"/>
      <c r="C10" s="31" t="s">
        <v>31</v>
      </c>
      <c r="D10" s="32">
        <v>200000</v>
      </c>
      <c r="E10" s="32">
        <v>-20000</v>
      </c>
      <c r="F10" s="35">
        <f>D10*$D$13+E10*$E$13</f>
        <v>46000</v>
      </c>
    </row>
    <row r="11" spans="2:7" x14ac:dyDescent="0.25">
      <c r="B11" s="51"/>
      <c r="C11" s="31" t="s">
        <v>32</v>
      </c>
      <c r="D11" s="32">
        <v>150000</v>
      </c>
      <c r="E11" s="32">
        <v>20000</v>
      </c>
      <c r="F11" s="35">
        <f t="shared" ref="F11:F12" si="0">D11*$D$13+E11*$E$13</f>
        <v>59000</v>
      </c>
    </row>
    <row r="12" spans="2:7" x14ac:dyDescent="0.25">
      <c r="B12" s="51"/>
      <c r="C12" s="31" t="s">
        <v>33</v>
      </c>
      <c r="D12" s="32">
        <v>100000</v>
      </c>
      <c r="E12" s="32">
        <v>60000</v>
      </c>
      <c r="F12" s="35">
        <f t="shared" si="0"/>
        <v>72000</v>
      </c>
      <c r="G12" s="1" t="s">
        <v>13</v>
      </c>
    </row>
    <row r="13" spans="2:7" x14ac:dyDescent="0.25">
      <c r="D13" s="33">
        <v>0.3</v>
      </c>
      <c r="E13" s="34">
        <f>1-D13</f>
        <v>0.7</v>
      </c>
    </row>
  </sheetData>
  <mergeCells count="4">
    <mergeCell ref="B2:B6"/>
    <mergeCell ref="D2:E2"/>
    <mergeCell ref="B8:B12"/>
    <mergeCell ref="D8:E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/>
  </sheetViews>
  <sheetFormatPr defaultRowHeight="15" x14ac:dyDescent="0.25"/>
  <cols>
    <col min="2" max="2" width="32.85546875" bestFit="1" customWidth="1"/>
    <col min="3" max="3" width="13.5703125" bestFit="1" customWidth="1"/>
    <col min="4" max="4" width="13.85546875" bestFit="1" customWidth="1"/>
    <col min="5" max="5" width="14.85546875" bestFit="1" customWidth="1"/>
  </cols>
  <sheetData>
    <row r="2" spans="2:5" x14ac:dyDescent="0.25">
      <c r="B2" s="31" t="s">
        <v>34</v>
      </c>
      <c r="C2" s="39" t="s">
        <v>35</v>
      </c>
      <c r="D2" s="36" t="s">
        <v>15</v>
      </c>
    </row>
    <row r="3" spans="2:5" x14ac:dyDescent="0.25">
      <c r="B3" s="31">
        <v>0</v>
      </c>
      <c r="C3" s="40">
        <v>0.15</v>
      </c>
      <c r="D3" s="38">
        <f>(C3/100*250)*B3*$C$9</f>
        <v>0</v>
      </c>
    </row>
    <row r="4" spans="2:5" x14ac:dyDescent="0.25">
      <c r="B4" s="31">
        <v>1</v>
      </c>
      <c r="C4" s="40">
        <v>0.25</v>
      </c>
      <c r="D4" s="38">
        <f>(C4/100*250)*B4*$C$9</f>
        <v>15.625</v>
      </c>
    </row>
    <row r="5" spans="2:5" x14ac:dyDescent="0.25">
      <c r="B5" s="31">
        <v>2</v>
      </c>
      <c r="C5" s="40">
        <v>0.4</v>
      </c>
      <c r="D5" s="38">
        <f>(C5/100*250)*B5*$C$9</f>
        <v>50</v>
      </c>
    </row>
    <row r="6" spans="2:5" x14ac:dyDescent="0.25">
      <c r="B6" s="31">
        <v>3</v>
      </c>
      <c r="C6" s="40">
        <v>0.2</v>
      </c>
      <c r="D6" s="38">
        <f>(C6/100*250)*B6*$C$9</f>
        <v>37.5</v>
      </c>
    </row>
    <row r="7" spans="2:5" x14ac:dyDescent="0.25">
      <c r="D7" s="41">
        <f>SUM(D3:D6)</f>
        <v>103.125</v>
      </c>
      <c r="E7" s="1" t="s">
        <v>38</v>
      </c>
    </row>
    <row r="8" spans="2:5" x14ac:dyDescent="0.25">
      <c r="B8" s="36" t="s">
        <v>36</v>
      </c>
      <c r="C8" s="37">
        <v>250</v>
      </c>
    </row>
    <row r="9" spans="2:5" x14ac:dyDescent="0.25">
      <c r="B9" s="36" t="s">
        <v>37</v>
      </c>
      <c r="C9" s="37">
        <v>25</v>
      </c>
    </row>
    <row r="11" spans="2:5" x14ac:dyDescent="0.25">
      <c r="B11" t="s">
        <v>39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Exerc1</vt:lpstr>
      <vt:lpstr>Exerc2</vt:lpstr>
      <vt:lpstr>Exerc3</vt:lpstr>
      <vt:lpstr>Exerc4</vt:lpstr>
      <vt:lpstr>Exerc5</vt:lpstr>
      <vt:lpstr>Exerc6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Botelho</dc:creator>
  <cp:lastModifiedBy>Marcelo Botelho</cp:lastModifiedBy>
  <dcterms:created xsi:type="dcterms:W3CDTF">2016-05-11T18:22:48Z</dcterms:created>
  <dcterms:modified xsi:type="dcterms:W3CDTF">2017-05-23T15:57:19Z</dcterms:modified>
</cp:coreProperties>
</file>