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12" windowHeight="5640" activeTab="0"/>
  </bookViews>
  <sheets>
    <sheet name="BlackScholes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<sst xmlns="http://schemas.openxmlformats.org/spreadsheetml/2006/main" count="12" uniqueCount="12">
  <si>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dias =</t>
  </si>
  <si>
    <t>S =</t>
  </si>
  <si>
    <t>X =</t>
  </si>
  <si>
    <t>r =</t>
  </si>
  <si>
    <t>T =</t>
  </si>
  <si>
    <t>s =</t>
  </si>
  <si>
    <t>d1 =</t>
  </si>
  <si>
    <t>d2 =</t>
  </si>
  <si>
    <t>N(d1) =</t>
  </si>
  <si>
    <t>N(d2) =</t>
  </si>
  <si>
    <t>c =</t>
  </si>
  <si>
    <t>p =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</si>
</sst>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0000"/>
    <numFmt numFmtId="176" formatCode="0.00000"/>
    <numFmt numFmtId="177" formatCode="0.0000"/>
    <numFmt numFmtId="178" formatCode="&quot;R$ &quot;#,##0.00"/>
    <numFmt numFmtId="179" formatCode="0.0%"/>
    <numFmt numFmtId="180" formatCode="0.000%"/>
    <numFmt numFmtId="181" formatCode="0.0000%"/>
    <numFmt numFmtId="182" formatCode="&quot;R$ &quot;#,##0.00000"/>
    <numFmt numFmtId="183" formatCode="&quot;R$ &quot;#,##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176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178" fontId="3" fillId="36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76" fontId="0" fillId="35" borderId="14" xfId="0" applyNumberFormat="1" applyFill="1" applyBorder="1" applyAlignment="1">
      <alignment horizontal="center"/>
    </xf>
    <xf numFmtId="9" fontId="0" fillId="37" borderId="14" xfId="49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81" fontId="0" fillId="37" borderId="14" xfId="49" applyNumberFormat="1" applyFont="1" applyFill="1" applyBorder="1" applyAlignment="1">
      <alignment horizontal="center"/>
    </xf>
    <xf numFmtId="178" fontId="0" fillId="37" borderId="14" xfId="0" applyNumberForma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78" fontId="3" fillId="38" borderId="11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2" max="2" width="4.7109375" style="0" bestFit="1" customWidth="1"/>
    <col min="3" max="3" width="10.421875" style="0" bestFit="1" customWidth="1"/>
    <col min="4" max="4" width="6.140625" style="0" bestFit="1" customWidth="1"/>
    <col min="6" max="6" width="7.57421875" style="0" bestFit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0" t="s">
        <v>1</v>
      </c>
      <c r="C3" s="19">
        <v>46.25</v>
      </c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3"/>
      <c r="C4" s="3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0" t="s">
        <v>2</v>
      </c>
      <c r="C5" s="19">
        <v>50</v>
      </c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3"/>
      <c r="C6" s="3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0" t="s">
        <v>3</v>
      </c>
      <c r="C7" s="18">
        <v>0.262116</v>
      </c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3"/>
      <c r="C8" s="3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10" t="s">
        <v>4</v>
      </c>
      <c r="C9" s="17">
        <v>36</v>
      </c>
      <c r="D9" s="11" t="s">
        <v>0</v>
      </c>
      <c r="E9" s="12">
        <f>C9/365</f>
        <v>0.09863013698630137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3"/>
      <c r="C10" s="3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3" t="s">
        <v>5</v>
      </c>
      <c r="C11" s="16">
        <v>0.4013</v>
      </c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4" t="s">
        <v>6</v>
      </c>
      <c r="C13" s="15">
        <f>(LN(C3/C5)+(C7+C11^2/2)*E9)/(C11*E9^0.5)</f>
        <v>-0.35045003790308327</v>
      </c>
      <c r="D13" s="7"/>
      <c r="E13" s="14" t="s">
        <v>8</v>
      </c>
      <c r="F13" s="15">
        <f>NORMSDIST(C13)</f>
        <v>0.3630004897503236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5"/>
      <c r="C14" s="5"/>
      <c r="D14" s="7"/>
      <c r="E14" s="5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4" t="s">
        <v>7</v>
      </c>
      <c r="C15" s="15">
        <f>C13-C11*E9^0.5</f>
        <v>-0.4764800499843549</v>
      </c>
      <c r="D15" s="7"/>
      <c r="E15" s="14" t="s">
        <v>9</v>
      </c>
      <c r="F15" s="15">
        <f>NORMSDIST(C15)</f>
        <v>0.3168662084692584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 thickBot="1">
      <c r="A18" s="1"/>
      <c r="B18" s="8" t="s">
        <v>10</v>
      </c>
      <c r="C18" s="9">
        <f>C3*F13-C5*EXP(-C7*E9)*F15</f>
        <v>1.3498028606493868</v>
      </c>
      <c r="D18" s="1"/>
      <c r="E18" s="20" t="s">
        <v>11</v>
      </c>
      <c r="F18" s="21">
        <f>C5*EXP(-C7*E9)-C3+C18</f>
        <v>3.8237417902273982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USP</cp:lastModifiedBy>
  <dcterms:created xsi:type="dcterms:W3CDTF">2006-11-20T23:34:58Z</dcterms:created>
  <dcterms:modified xsi:type="dcterms:W3CDTF">2017-05-15T02:39:22Z</dcterms:modified>
  <cp:category/>
  <cp:version/>
  <cp:contentType/>
  <cp:contentStatus/>
</cp:coreProperties>
</file>