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a1-prof\Downloads\"/>
    </mc:Choice>
  </mc:AlternateContent>
  <bookViews>
    <workbookView xWindow="120" yWindow="15" windowWidth="15195" windowHeight="8190" activeTab="1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I91" i="1" l="1"/>
  <c r="I84" i="1"/>
  <c r="J91" i="1" s="1"/>
  <c r="J83" i="1"/>
  <c r="I83" i="1"/>
  <c r="J81" i="1"/>
  <c r="J84" i="1" s="1"/>
  <c r="G73" i="1"/>
  <c r="G76" i="1" s="1"/>
  <c r="C64" i="1"/>
  <c r="C67" i="1" s="1"/>
  <c r="I80" i="1"/>
  <c r="I81" i="1" s="1"/>
  <c r="F72" i="1"/>
  <c r="E72" i="1"/>
  <c r="F70" i="1"/>
  <c r="E71" i="1" s="1"/>
  <c r="B63" i="1"/>
  <c r="Q25" i="1"/>
  <c r="Q24" i="1"/>
  <c r="Q23" i="1"/>
  <c r="Q22" i="1"/>
  <c r="Q21" i="1"/>
  <c r="Q20" i="1"/>
  <c r="Q19" i="1"/>
  <c r="Q18" i="1"/>
  <c r="Q17" i="1"/>
  <c r="P25" i="1"/>
  <c r="P24" i="1"/>
  <c r="P23" i="1"/>
  <c r="P22" i="1"/>
  <c r="P21" i="1"/>
  <c r="P20" i="1"/>
  <c r="P19" i="1"/>
  <c r="P18" i="1"/>
  <c r="P17" i="1"/>
  <c r="N25" i="1"/>
  <c r="N24" i="1"/>
  <c r="N23" i="1"/>
  <c r="N22" i="1"/>
  <c r="N21" i="1"/>
  <c r="N20" i="1"/>
  <c r="N19" i="1"/>
  <c r="N18" i="1"/>
  <c r="N17" i="1"/>
  <c r="M25" i="1"/>
  <c r="M24" i="1"/>
  <c r="M23" i="1"/>
  <c r="M22" i="1"/>
  <c r="M21" i="1"/>
  <c r="M20" i="1"/>
  <c r="M19" i="1"/>
  <c r="M18" i="1"/>
  <c r="M17" i="1"/>
  <c r="L25" i="1"/>
  <c r="L24" i="1"/>
  <c r="L23" i="1"/>
  <c r="L22" i="1"/>
  <c r="L21" i="1"/>
  <c r="L20" i="1"/>
  <c r="L19" i="1"/>
  <c r="L18" i="1"/>
  <c r="L17" i="1"/>
  <c r="J25" i="1"/>
  <c r="J24" i="1"/>
  <c r="J23" i="1"/>
  <c r="J22" i="1"/>
  <c r="J21" i="1"/>
  <c r="J20" i="1"/>
  <c r="J19" i="1"/>
  <c r="J18" i="1"/>
  <c r="J17" i="1"/>
  <c r="I25" i="1"/>
  <c r="I24" i="1"/>
  <c r="I23" i="1"/>
  <c r="I22" i="1"/>
  <c r="I21" i="1"/>
  <c r="I20" i="1"/>
  <c r="I19" i="1"/>
  <c r="I18" i="1"/>
  <c r="I17" i="1"/>
  <c r="G25" i="1"/>
  <c r="G24" i="1"/>
  <c r="G23" i="1"/>
  <c r="G22" i="1"/>
  <c r="G21" i="1"/>
  <c r="G20" i="1"/>
  <c r="G19" i="1"/>
  <c r="G18" i="1"/>
  <c r="G17" i="1"/>
  <c r="F25" i="1"/>
  <c r="F24" i="1"/>
  <c r="F23" i="1"/>
  <c r="F22" i="1"/>
  <c r="F21" i="1"/>
  <c r="F20" i="1"/>
  <c r="F19" i="1"/>
  <c r="F18" i="1"/>
  <c r="F17" i="1"/>
  <c r="E25" i="1"/>
  <c r="E24" i="1"/>
  <c r="E23" i="1"/>
  <c r="E22" i="1"/>
  <c r="E21" i="1"/>
  <c r="E20" i="1"/>
  <c r="E19" i="1"/>
  <c r="E18" i="1"/>
  <c r="E17" i="1"/>
  <c r="C25" i="1"/>
  <c r="C24" i="1"/>
  <c r="C23" i="1"/>
  <c r="C22" i="1"/>
  <c r="C21" i="1"/>
  <c r="C20" i="1"/>
  <c r="C19" i="1"/>
  <c r="C18" i="1"/>
  <c r="C17" i="1"/>
  <c r="B25" i="1"/>
  <c r="B24" i="1"/>
  <c r="B23" i="1"/>
  <c r="B22" i="1"/>
  <c r="B21" i="1"/>
  <c r="B20" i="1"/>
  <c r="B19" i="1"/>
  <c r="B18" i="1"/>
  <c r="B17" i="1"/>
  <c r="Q11" i="1"/>
  <c r="P11" i="1"/>
  <c r="N11" i="1"/>
  <c r="M11" i="1"/>
  <c r="L11" i="1"/>
  <c r="J11" i="1"/>
  <c r="I11" i="1"/>
  <c r="G11" i="1"/>
  <c r="F11" i="1"/>
  <c r="E11" i="1"/>
  <c r="C11" i="1"/>
  <c r="B11" i="1"/>
  <c r="Q10" i="1"/>
  <c r="P10" i="1"/>
  <c r="N10" i="1"/>
  <c r="M10" i="1"/>
  <c r="L10" i="1"/>
  <c r="J10" i="1"/>
  <c r="I10" i="1"/>
  <c r="G10" i="1"/>
  <c r="F10" i="1"/>
  <c r="E10" i="1"/>
  <c r="C10" i="1"/>
  <c r="B10" i="1"/>
  <c r="J26" i="1" l="1"/>
  <c r="J31" i="1" s="1"/>
  <c r="P26" i="1"/>
  <c r="G75" i="1"/>
  <c r="G77" i="1"/>
  <c r="P31" i="1"/>
  <c r="Q26" i="1"/>
  <c r="G26" i="1"/>
  <c r="G38" i="1" s="1"/>
  <c r="M26" i="1"/>
  <c r="C26" i="1"/>
  <c r="C32" i="1" s="1"/>
  <c r="E73" i="1"/>
  <c r="E75" i="1" s="1"/>
  <c r="E91" i="1" s="1"/>
  <c r="C34" i="1"/>
  <c r="C38" i="1"/>
  <c r="C31" i="1"/>
  <c r="C35" i="1"/>
  <c r="C37" i="1"/>
  <c r="G36" i="1"/>
  <c r="J32" i="1"/>
  <c r="J34" i="1"/>
  <c r="J36" i="1"/>
  <c r="J38" i="1"/>
  <c r="M32" i="1"/>
  <c r="M34" i="1"/>
  <c r="M36" i="1"/>
  <c r="M38" i="1"/>
  <c r="C36" i="1"/>
  <c r="J33" i="1"/>
  <c r="J35" i="1"/>
  <c r="J37" i="1"/>
  <c r="C12" i="1"/>
  <c r="F12" i="1"/>
  <c r="I12" i="1"/>
  <c r="L12" i="1"/>
  <c r="Q12" i="1"/>
  <c r="B12" i="1"/>
  <c r="G12" i="1"/>
  <c r="J12" i="1"/>
  <c r="M12" i="1"/>
  <c r="P12" i="1"/>
  <c r="P32" i="1"/>
  <c r="P34" i="1"/>
  <c r="P36" i="1"/>
  <c r="P38" i="1"/>
  <c r="Q31" i="1"/>
  <c r="Q33" i="1"/>
  <c r="Q35" i="1"/>
  <c r="Q37" i="1"/>
  <c r="B26" i="1"/>
  <c r="B33" i="1" s="1"/>
  <c r="F26" i="1"/>
  <c r="F33" i="1" s="1"/>
  <c r="I26" i="1"/>
  <c r="I33" i="1" s="1"/>
  <c r="L26" i="1"/>
  <c r="L33" i="1" s="1"/>
  <c r="N26" i="1"/>
  <c r="N33" i="1" s="1"/>
  <c r="C30" i="1"/>
  <c r="J30" i="1"/>
  <c r="M30" i="1"/>
  <c r="P30" i="1"/>
  <c r="N12" i="1"/>
  <c r="L38" i="1"/>
  <c r="M31" i="1"/>
  <c r="M33" i="1"/>
  <c r="M35" i="1"/>
  <c r="M37" i="1"/>
  <c r="N32" i="1"/>
  <c r="N36" i="1"/>
  <c r="P33" i="1"/>
  <c r="P35" i="1"/>
  <c r="P37" i="1"/>
  <c r="Q30" i="1"/>
  <c r="Q32" i="1"/>
  <c r="Q34" i="1"/>
  <c r="Q36" i="1"/>
  <c r="Q38" i="1"/>
  <c r="F73" i="1"/>
  <c r="F76" i="1" s="1"/>
  <c r="B64" i="1"/>
  <c r="B66" i="1" s="1"/>
  <c r="B91" i="1" s="1"/>
  <c r="C66" i="1"/>
  <c r="E12" i="1"/>
  <c r="E26" i="1"/>
  <c r="E30" i="1" s="1"/>
  <c r="L36" i="1" l="1"/>
  <c r="B67" i="1"/>
  <c r="C91" i="1" s="1"/>
  <c r="G30" i="1"/>
  <c r="G37" i="1"/>
  <c r="G34" i="1"/>
  <c r="C33" i="1"/>
  <c r="G31" i="1"/>
  <c r="F77" i="1"/>
  <c r="L34" i="1"/>
  <c r="G32" i="1"/>
  <c r="F75" i="1"/>
  <c r="E77" i="1"/>
  <c r="G91" i="1" s="1"/>
  <c r="G35" i="1"/>
  <c r="G33" i="1"/>
  <c r="L32" i="1"/>
  <c r="E76" i="1"/>
  <c r="F91" i="1" s="1"/>
  <c r="Q40" i="1"/>
  <c r="N38" i="1"/>
  <c r="N34" i="1"/>
  <c r="P40" i="1"/>
  <c r="J40" i="1"/>
  <c r="C40" i="1"/>
  <c r="C57" i="1" s="1"/>
  <c r="Q51" i="1"/>
  <c r="Q47" i="1"/>
  <c r="P52" i="1"/>
  <c r="L30" i="1"/>
  <c r="J49" i="1"/>
  <c r="I36" i="1"/>
  <c r="I32" i="1"/>
  <c r="F38" i="1"/>
  <c r="F34" i="1"/>
  <c r="F30" i="1"/>
  <c r="B37" i="1"/>
  <c r="B31" i="1"/>
  <c r="N35" i="1"/>
  <c r="N31" i="1"/>
  <c r="L35" i="1"/>
  <c r="L31" i="1"/>
  <c r="J50" i="1"/>
  <c r="J46" i="1"/>
  <c r="I35" i="1"/>
  <c r="I31" i="1"/>
  <c r="F35" i="1"/>
  <c r="F31" i="1"/>
  <c r="C49" i="1"/>
  <c r="C45" i="1"/>
  <c r="B36" i="1"/>
  <c r="B32" i="1"/>
  <c r="C52" i="1"/>
  <c r="C46" i="1"/>
  <c r="Q46" i="1"/>
  <c r="M40" i="1"/>
  <c r="G40" i="1"/>
  <c r="G52" i="1" s="1"/>
  <c r="Q49" i="1"/>
  <c r="Q45" i="1"/>
  <c r="P50" i="1"/>
  <c r="P46" i="1"/>
  <c r="N30" i="1"/>
  <c r="J51" i="1"/>
  <c r="J47" i="1"/>
  <c r="I38" i="1"/>
  <c r="I34" i="1"/>
  <c r="I30" i="1"/>
  <c r="F36" i="1"/>
  <c r="F32" i="1"/>
  <c r="C50" i="1"/>
  <c r="B35" i="1"/>
  <c r="N37" i="1"/>
  <c r="M52" i="1"/>
  <c r="L37" i="1"/>
  <c r="J52" i="1"/>
  <c r="J48" i="1"/>
  <c r="I37" i="1"/>
  <c r="F37" i="1"/>
  <c r="C51" i="1"/>
  <c r="C47" i="1"/>
  <c r="B38" i="1"/>
  <c r="B34" i="1"/>
  <c r="B30" i="1"/>
  <c r="C48" i="1"/>
  <c r="E35" i="1"/>
  <c r="E31" i="1"/>
  <c r="E36" i="1"/>
  <c r="E32" i="1"/>
  <c r="E37" i="1"/>
  <c r="E33" i="1"/>
  <c r="E38" i="1"/>
  <c r="E34" i="1"/>
  <c r="P45" i="1" l="1"/>
  <c r="I98" i="1"/>
  <c r="P48" i="1"/>
  <c r="M51" i="1"/>
  <c r="F98" i="1"/>
  <c r="Q48" i="1"/>
  <c r="J98" i="1"/>
  <c r="G57" i="1"/>
  <c r="G45" i="1"/>
  <c r="G49" i="1"/>
  <c r="G47" i="1"/>
  <c r="G46" i="1"/>
  <c r="M46" i="1"/>
  <c r="F40" i="1"/>
  <c r="F51" i="1" s="1"/>
  <c r="J57" i="1"/>
  <c r="J45" i="1"/>
  <c r="M47" i="1"/>
  <c r="P49" i="1"/>
  <c r="Q52" i="1"/>
  <c r="M45" i="1"/>
  <c r="P47" i="1"/>
  <c r="Q50" i="1"/>
  <c r="E40" i="1"/>
  <c r="E47" i="1" s="1"/>
  <c r="I40" i="1"/>
  <c r="I44" i="1" s="1"/>
  <c r="B40" i="1"/>
  <c r="B49" i="1" s="1"/>
  <c r="G48" i="1"/>
  <c r="I51" i="1"/>
  <c r="M48" i="1"/>
  <c r="I48" i="1"/>
  <c r="N40" i="1"/>
  <c r="G98" i="1" s="1"/>
  <c r="G44" i="1"/>
  <c r="M44" i="1"/>
  <c r="M49" i="1"/>
  <c r="F49" i="1"/>
  <c r="G50" i="1"/>
  <c r="I49" i="1"/>
  <c r="M50" i="1"/>
  <c r="B51" i="1"/>
  <c r="G51" i="1"/>
  <c r="I50" i="1"/>
  <c r="L40" i="1"/>
  <c r="E98" i="1" s="1"/>
  <c r="C44" i="1"/>
  <c r="C53" i="1" s="1"/>
  <c r="C54" i="1" s="1"/>
  <c r="C92" i="1" s="1"/>
  <c r="C93" i="1" s="1"/>
  <c r="J44" i="1"/>
  <c r="J53" i="1" s="1"/>
  <c r="J54" i="1" s="1"/>
  <c r="J92" i="1" s="1"/>
  <c r="J93" i="1" s="1"/>
  <c r="P44" i="1"/>
  <c r="Q44" i="1"/>
  <c r="P51" i="1"/>
  <c r="E48" i="1"/>
  <c r="E52" i="1"/>
  <c r="E45" i="1" l="1"/>
  <c r="F52" i="1"/>
  <c r="N49" i="1"/>
  <c r="M53" i="1"/>
  <c r="M54" i="1" s="1"/>
  <c r="F99" i="1" s="1"/>
  <c r="E50" i="1"/>
  <c r="E46" i="1"/>
  <c r="Q53" i="1"/>
  <c r="Q54" i="1" s="1"/>
  <c r="J99" i="1" s="1"/>
  <c r="E49" i="1"/>
  <c r="F50" i="1"/>
  <c r="F46" i="1"/>
  <c r="E51" i="1"/>
  <c r="N52" i="1"/>
  <c r="L44" i="1"/>
  <c r="F48" i="1"/>
  <c r="L49" i="1"/>
  <c r="B50" i="1"/>
  <c r="N44" i="1"/>
  <c r="N51" i="1"/>
  <c r="B52" i="1"/>
  <c r="P53" i="1"/>
  <c r="P54" i="1" s="1"/>
  <c r="I99" i="1" s="1"/>
  <c r="L46" i="1"/>
  <c r="L52" i="1"/>
  <c r="L47" i="1"/>
  <c r="L48" i="1"/>
  <c r="L50" i="1"/>
  <c r="G53" i="1"/>
  <c r="G54" i="1" s="1"/>
  <c r="G92" i="1" s="1"/>
  <c r="G93" i="1" s="1"/>
  <c r="N47" i="1"/>
  <c r="N46" i="1"/>
  <c r="N50" i="1"/>
  <c r="B44" i="1"/>
  <c r="B48" i="1"/>
  <c r="F57" i="1"/>
  <c r="F47" i="1"/>
  <c r="N45" i="1"/>
  <c r="L45" i="1"/>
  <c r="B46" i="1"/>
  <c r="B57" i="1"/>
  <c r="B47" i="1"/>
  <c r="I57" i="1"/>
  <c r="I47" i="1"/>
  <c r="E44" i="1"/>
  <c r="E53" i="1" s="1"/>
  <c r="E54" i="1" s="1"/>
  <c r="E92" i="1" s="1"/>
  <c r="E93" i="1" s="1"/>
  <c r="E57" i="1"/>
  <c r="N48" i="1"/>
  <c r="I46" i="1"/>
  <c r="F44" i="1"/>
  <c r="B45" i="1"/>
  <c r="I45" i="1"/>
  <c r="F45" i="1"/>
  <c r="I52" i="1"/>
  <c r="L51" i="1"/>
  <c r="E94" i="1" l="1"/>
  <c r="E100" i="1" s="1"/>
  <c r="E101" i="1" s="1"/>
  <c r="E102" i="1" s="1"/>
  <c r="E104" i="1" s="1"/>
  <c r="N53" i="1"/>
  <c r="N54" i="1" s="1"/>
  <c r="G99" i="1" s="1"/>
  <c r="L53" i="1"/>
  <c r="L54" i="1" s="1"/>
  <c r="E99" i="1" s="1"/>
  <c r="G94" i="1"/>
  <c r="G100" i="1" s="1"/>
  <c r="G101" i="1" s="1"/>
  <c r="I53" i="1"/>
  <c r="I54" i="1" s="1"/>
  <c r="I92" i="1" s="1"/>
  <c r="I93" i="1" s="1"/>
  <c r="B53" i="1"/>
  <c r="B54" i="1" s="1"/>
  <c r="B92" i="1" s="1"/>
  <c r="B93" i="1" s="1"/>
  <c r="F53" i="1"/>
  <c r="F54" i="1" s="1"/>
  <c r="F92" i="1" s="1"/>
  <c r="F93" i="1" s="1"/>
  <c r="F94" i="1" s="1"/>
  <c r="F100" i="1" s="1"/>
  <c r="F101" i="1" s="1"/>
  <c r="G102" i="1" l="1"/>
  <c r="G104" i="1" s="1"/>
  <c r="F102" i="1"/>
  <c r="F104" i="1" s="1"/>
  <c r="E106" i="1" s="1"/>
  <c r="I94" i="1"/>
  <c r="I100" i="1" s="1"/>
  <c r="I101" i="1" s="1"/>
  <c r="J94" i="1"/>
  <c r="J100" i="1" s="1"/>
  <c r="J101" i="1" s="1"/>
  <c r="J102" i="1" s="1"/>
  <c r="J104" i="1" s="1"/>
  <c r="B94" i="1"/>
  <c r="C94" i="1"/>
  <c r="I102" i="1" l="1"/>
  <c r="I104" i="1" s="1"/>
  <c r="E107" i="1" s="1"/>
  <c r="E109" i="1" s="1"/>
</calcChain>
</file>

<file path=xl/sharedStrings.xml><?xml version="1.0" encoding="utf-8"?>
<sst xmlns="http://schemas.openxmlformats.org/spreadsheetml/2006/main" count="96" uniqueCount="29">
  <si>
    <t>resp</t>
  </si>
  <si>
    <t>w1</t>
  </si>
  <si>
    <t>w</t>
  </si>
  <si>
    <t>1/3</t>
  </si>
  <si>
    <t>F1</t>
  </si>
  <si>
    <t>F2</t>
  </si>
  <si>
    <t xml:space="preserve">importância </t>
  </si>
  <si>
    <t>v1</t>
  </si>
  <si>
    <t>v2</t>
  </si>
  <si>
    <t>v3</t>
  </si>
  <si>
    <t>v4</t>
  </si>
  <si>
    <t>v5</t>
  </si>
  <si>
    <t>Notas</t>
  </si>
  <si>
    <t>Importância</t>
  </si>
  <si>
    <t>média</t>
  </si>
  <si>
    <t>desv</t>
  </si>
  <si>
    <t>IV</t>
  </si>
  <si>
    <t>Consenso</t>
  </si>
  <si>
    <t>nro</t>
  </si>
  <si>
    <t>freq</t>
  </si>
  <si>
    <t>perc</t>
  </si>
  <si>
    <t>dx</t>
  </si>
  <si>
    <t>1-abs()</t>
  </si>
  <si>
    <t>soma</t>
  </si>
  <si>
    <t>cns</t>
  </si>
  <si>
    <t>w*cns</t>
  </si>
  <si>
    <t>w1*cns</t>
  </si>
  <si>
    <t>w2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</si>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</sst>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workbookViewId="0">
      <selection sqref="A1:Q8"/>
    </sheetView>
  </sheetViews>
  <sheetFormatPr defaultRowHeight="15" x14ac:dyDescent="0.25"/>
  <cols>
    <col min="4" max="4" width="4.42578125" customWidth="1"/>
    <col min="8" max="8" width="4.5703125" customWidth="1"/>
    <col min="11" max="11" width="4.140625" customWidth="1"/>
    <col min="15" max="15" width="4.5703125" customWidth="1"/>
  </cols>
  <sheetData>
    <row r="1" spans="1:17" x14ac:dyDescent="0.25">
      <c r="A1" s="4" t="s">
        <v>6</v>
      </c>
      <c r="E1" s="4" t="s">
        <v>13</v>
      </c>
      <c r="L1" s="4" t="s">
        <v>12</v>
      </c>
    </row>
    <row r="2" spans="1:17" x14ac:dyDescent="0.25">
      <c r="E2" s="6" t="s">
        <v>4</v>
      </c>
      <c r="F2" s="6"/>
      <c r="G2" s="6"/>
      <c r="I2" s="6" t="s">
        <v>5</v>
      </c>
      <c r="J2" s="6"/>
      <c r="L2" s="6" t="s">
        <v>4</v>
      </c>
      <c r="M2" s="6"/>
      <c r="N2" s="6"/>
      <c r="P2" s="6" t="s">
        <v>5</v>
      </c>
      <c r="Q2" s="6"/>
    </row>
    <row r="3" spans="1:17" x14ac:dyDescent="0.25">
      <c r="A3" t="s">
        <v>0</v>
      </c>
      <c r="B3" s="2" t="s">
        <v>4</v>
      </c>
      <c r="C3" s="2" t="s">
        <v>5</v>
      </c>
      <c r="D3" s="2"/>
      <c r="E3" s="2" t="s">
        <v>7</v>
      </c>
      <c r="F3" s="2" t="s">
        <v>8</v>
      </c>
      <c r="G3" s="2" t="s">
        <v>9</v>
      </c>
      <c r="H3" s="2"/>
      <c r="I3" s="2" t="s">
        <v>10</v>
      </c>
      <c r="J3" s="2" t="s">
        <v>11</v>
      </c>
      <c r="L3" s="2" t="s">
        <v>7</v>
      </c>
      <c r="M3" s="2" t="s">
        <v>8</v>
      </c>
      <c r="N3" s="2" t="s">
        <v>9</v>
      </c>
      <c r="O3" s="2"/>
      <c r="P3" s="2" t="s">
        <v>10</v>
      </c>
      <c r="Q3" s="2" t="s">
        <v>11</v>
      </c>
    </row>
    <row r="4" spans="1:17" x14ac:dyDescent="0.25">
      <c r="A4">
        <v>1</v>
      </c>
      <c r="B4">
        <v>7</v>
      </c>
      <c r="C4">
        <v>5</v>
      </c>
      <c r="E4">
        <v>5</v>
      </c>
      <c r="F4">
        <v>7</v>
      </c>
      <c r="G4">
        <v>1</v>
      </c>
      <c r="I4">
        <v>7</v>
      </c>
      <c r="J4">
        <v>3</v>
      </c>
      <c r="L4">
        <v>5</v>
      </c>
      <c r="M4">
        <v>9</v>
      </c>
      <c r="N4">
        <v>3</v>
      </c>
      <c r="P4">
        <v>7</v>
      </c>
      <c r="Q4">
        <v>3</v>
      </c>
    </row>
    <row r="5" spans="1:17" x14ac:dyDescent="0.25">
      <c r="A5">
        <v>2</v>
      </c>
      <c r="B5">
        <v>7</v>
      </c>
      <c r="C5">
        <v>4</v>
      </c>
      <c r="E5">
        <v>1</v>
      </c>
      <c r="F5">
        <v>3</v>
      </c>
      <c r="G5">
        <v>3</v>
      </c>
      <c r="I5">
        <v>7</v>
      </c>
      <c r="J5">
        <v>7</v>
      </c>
      <c r="L5">
        <v>7</v>
      </c>
      <c r="M5">
        <v>9</v>
      </c>
      <c r="N5">
        <v>1</v>
      </c>
      <c r="P5">
        <v>7</v>
      </c>
      <c r="Q5">
        <v>3</v>
      </c>
    </row>
    <row r="6" spans="1:17" x14ac:dyDescent="0.25">
      <c r="A6">
        <v>3</v>
      </c>
      <c r="B6">
        <v>9</v>
      </c>
      <c r="C6">
        <v>7</v>
      </c>
      <c r="E6">
        <v>1</v>
      </c>
      <c r="F6">
        <v>5</v>
      </c>
      <c r="G6">
        <v>5</v>
      </c>
      <c r="I6">
        <v>7</v>
      </c>
      <c r="J6">
        <v>5</v>
      </c>
      <c r="L6">
        <v>5</v>
      </c>
      <c r="M6">
        <v>7</v>
      </c>
      <c r="N6">
        <v>1</v>
      </c>
      <c r="P6">
        <v>7</v>
      </c>
      <c r="Q6">
        <v>3</v>
      </c>
    </row>
    <row r="7" spans="1:17" x14ac:dyDescent="0.25">
      <c r="A7">
        <v>4</v>
      </c>
      <c r="B7">
        <v>7</v>
      </c>
      <c r="C7">
        <v>5</v>
      </c>
      <c r="E7">
        <v>5</v>
      </c>
      <c r="F7">
        <v>7</v>
      </c>
      <c r="G7">
        <v>3</v>
      </c>
      <c r="I7">
        <v>7</v>
      </c>
      <c r="J7">
        <v>3</v>
      </c>
      <c r="L7">
        <v>5</v>
      </c>
      <c r="M7">
        <v>7</v>
      </c>
      <c r="N7">
        <v>1</v>
      </c>
      <c r="P7">
        <v>7</v>
      </c>
      <c r="Q7">
        <v>3</v>
      </c>
    </row>
    <row r="8" spans="1:17" x14ac:dyDescent="0.25">
      <c r="A8">
        <v>5</v>
      </c>
      <c r="B8">
        <v>9</v>
      </c>
      <c r="C8">
        <v>5</v>
      </c>
      <c r="E8">
        <v>5</v>
      </c>
      <c r="F8">
        <v>5</v>
      </c>
      <c r="G8">
        <v>5</v>
      </c>
      <c r="I8">
        <v>5</v>
      </c>
      <c r="J8">
        <v>3</v>
      </c>
      <c r="L8">
        <v>5</v>
      </c>
      <c r="M8">
        <v>7</v>
      </c>
      <c r="N8">
        <v>1</v>
      </c>
      <c r="P8">
        <v>5</v>
      </c>
      <c r="Q8">
        <v>3</v>
      </c>
    </row>
    <row r="10" spans="1:17" x14ac:dyDescent="0.25">
      <c r="A10" t="s">
        <v>14</v>
      </c>
      <c r="B10">
        <f>AVERAGE(B4:B8)</f>
        <v>7.8</v>
      </c>
      <c r="C10">
        <f>AVERAGE(C4:C8)</f>
        <v>5.2</v>
      </c>
      <c r="E10">
        <f t="shared" ref="E10:G10" si="0">AVERAGE(E4:E8)</f>
        <v>3.4</v>
      </c>
      <c r="F10">
        <f t="shared" si="0"/>
        <v>5.4</v>
      </c>
      <c r="G10">
        <f t="shared" si="0"/>
        <v>3.4</v>
      </c>
      <c r="I10">
        <f t="shared" ref="I10:J10" si="1">AVERAGE(I4:I8)</f>
        <v>6.6</v>
      </c>
      <c r="J10">
        <f t="shared" si="1"/>
        <v>4.2</v>
      </c>
      <c r="L10">
        <f t="shared" ref="L10:N10" si="2">AVERAGE(L4:L8)</f>
        <v>5.4</v>
      </c>
      <c r="M10">
        <f t="shared" si="2"/>
        <v>7.8</v>
      </c>
      <c r="N10">
        <f t="shared" si="2"/>
        <v>1.4</v>
      </c>
      <c r="P10">
        <f t="shared" ref="P10:Q10" si="3">AVERAGE(P4:P8)</f>
        <v>6.6</v>
      </c>
      <c r="Q10">
        <f t="shared" si="3"/>
        <v>3</v>
      </c>
    </row>
    <row r="11" spans="1:17" x14ac:dyDescent="0.25">
      <c r="A11" t="s">
        <v>15</v>
      </c>
      <c r="B11">
        <f>_xlfn.STDEV.P(B4:B8)</f>
        <v>0.9797958971132712</v>
      </c>
      <c r="C11">
        <f>_xlfn.STDEV.P(C4:C8)</f>
        <v>0.9797958971132712</v>
      </c>
      <c r="E11">
        <f t="shared" ref="E11:G11" si="4">_xlfn.STDEV.P(E4:E8)</f>
        <v>1.9595917942265424</v>
      </c>
      <c r="F11">
        <f t="shared" si="4"/>
        <v>1.4966629547095767</v>
      </c>
      <c r="G11">
        <f t="shared" si="4"/>
        <v>1.4966629547095767</v>
      </c>
      <c r="I11">
        <f t="shared" ref="I11:J11" si="5">_xlfn.STDEV.P(I4:I8)</f>
        <v>0.8</v>
      </c>
      <c r="J11">
        <f t="shared" si="5"/>
        <v>1.6</v>
      </c>
      <c r="L11">
        <f t="shared" ref="L11:N11" si="6">_xlfn.STDEV.P(L4:L8)</f>
        <v>0.8</v>
      </c>
      <c r="M11">
        <f t="shared" si="6"/>
        <v>0.9797958971132712</v>
      </c>
      <c r="N11">
        <f t="shared" si="6"/>
        <v>0.8</v>
      </c>
      <c r="P11">
        <f t="shared" ref="P11:Q11" si="7">_xlfn.STDEV.P(P4:P8)</f>
        <v>0.8</v>
      </c>
      <c r="Q11">
        <f t="shared" si="7"/>
        <v>0</v>
      </c>
    </row>
    <row r="12" spans="1:17" x14ac:dyDescent="0.25">
      <c r="A12" t="s">
        <v>16</v>
      </c>
      <c r="B12">
        <f>B11/B10</f>
        <v>0.12561485860426555</v>
      </c>
      <c r="C12">
        <f>C11/C10</f>
        <v>0.18842228790639831</v>
      </c>
      <c r="E12">
        <f t="shared" ref="E12:G12" si="8">E11/E10</f>
        <v>0.576350527713689</v>
      </c>
      <c r="F12">
        <f t="shared" si="8"/>
        <v>0.27715980642769938</v>
      </c>
      <c r="G12">
        <f t="shared" si="8"/>
        <v>0.44019498667928725</v>
      </c>
      <c r="I12">
        <f t="shared" ref="I12:J12" si="9">I11/I10</f>
        <v>0.12121212121212123</v>
      </c>
      <c r="J12">
        <f t="shared" si="9"/>
        <v>0.38095238095238093</v>
      </c>
      <c r="L12">
        <f t="shared" ref="L12:N12" si="10">L11/L10</f>
        <v>0.14814814814814814</v>
      </c>
      <c r="M12">
        <f t="shared" si="10"/>
        <v>0.12561485860426555</v>
      </c>
      <c r="N12">
        <f t="shared" si="10"/>
        <v>0.57142857142857151</v>
      </c>
      <c r="P12">
        <f t="shared" ref="P12:Q12" si="11">P11/P10</f>
        <v>0.12121212121212123</v>
      </c>
      <c r="Q12">
        <f t="shared" si="11"/>
        <v>0</v>
      </c>
    </row>
    <row r="14" spans="1:17" x14ac:dyDescent="0.25">
      <c r="A14" s="5" t="s">
        <v>17</v>
      </c>
    </row>
    <row r="15" spans="1:17" x14ac:dyDescent="0.25">
      <c r="A15" s="5"/>
    </row>
    <row r="16" spans="1:17" x14ac:dyDescent="0.25">
      <c r="A16" t="s">
        <v>19</v>
      </c>
    </row>
    <row r="17" spans="1:17" x14ac:dyDescent="0.25">
      <c r="A17">
        <v>1</v>
      </c>
      <c r="B17">
        <f>COUNTIF(B$4:B$8,"1")</f>
        <v>0</v>
      </c>
      <c r="C17">
        <f>COUNTIF(C$4:C$8,"1")</f>
        <v>0</v>
      </c>
      <c r="E17">
        <f>COUNTIF(E$4:E$8,"1")</f>
        <v>2</v>
      </c>
      <c r="F17">
        <f>COUNTIF(F$4:F$8,"1")</f>
        <v>0</v>
      </c>
      <c r="G17">
        <f>COUNTIF(G$4:G$8,"1")</f>
        <v>1</v>
      </c>
      <c r="I17">
        <f>COUNTIF(I$4:I$8,"1")</f>
        <v>0</v>
      </c>
      <c r="J17">
        <f>COUNTIF(J$4:J$8,"1")</f>
        <v>0</v>
      </c>
      <c r="L17">
        <f>COUNTIF(L$4:L$8,"1")</f>
        <v>0</v>
      </c>
      <c r="M17">
        <f>COUNTIF(M$4:M$8,"1")</f>
        <v>0</v>
      </c>
      <c r="N17">
        <f>COUNTIF(N$4:N$8,"1")</f>
        <v>4</v>
      </c>
      <c r="P17">
        <f>COUNTIF(P$4:P$8,"1")</f>
        <v>0</v>
      </c>
      <c r="Q17">
        <f>COUNTIF(Q$4:Q$8,"1")</f>
        <v>0</v>
      </c>
    </row>
    <row r="18" spans="1:17" x14ac:dyDescent="0.25">
      <c r="A18">
        <v>2</v>
      </c>
      <c r="B18">
        <f>COUNTIF(B$4:B$8,"2")</f>
        <v>0</v>
      </c>
      <c r="C18">
        <f>COUNTIF(C$4:C$8,"2")</f>
        <v>0</v>
      </c>
      <c r="E18">
        <f>COUNTIF(E$4:E$8,"2")</f>
        <v>0</v>
      </c>
      <c r="F18">
        <f>COUNTIF(F$4:F$8,"2")</f>
        <v>0</v>
      </c>
      <c r="G18">
        <f>COUNTIF(G$4:G$8,"2")</f>
        <v>0</v>
      </c>
      <c r="I18">
        <f>COUNTIF(I$4:I$8,"2")</f>
        <v>0</v>
      </c>
      <c r="J18">
        <f>COUNTIF(J$4:J$8,"2")</f>
        <v>0</v>
      </c>
      <c r="L18">
        <f>COUNTIF(L$4:L$8,"2")</f>
        <v>0</v>
      </c>
      <c r="M18">
        <f>COUNTIF(M$4:M$8,"2")</f>
        <v>0</v>
      </c>
      <c r="N18">
        <f>COUNTIF(N$4:N$8,"2")</f>
        <v>0</v>
      </c>
      <c r="P18">
        <f>COUNTIF(P$4:P$8,"2")</f>
        <v>0</v>
      </c>
      <c r="Q18">
        <f>COUNTIF(Q$4:Q$8,"2")</f>
        <v>0</v>
      </c>
    </row>
    <row r="19" spans="1:17" x14ac:dyDescent="0.25">
      <c r="A19">
        <v>3</v>
      </c>
      <c r="B19">
        <f>COUNTIF(B$4:B$8,"3")</f>
        <v>0</v>
      </c>
      <c r="C19">
        <f>COUNTIF(C$4:C$8,"3")</f>
        <v>0</v>
      </c>
      <c r="E19">
        <f>COUNTIF(E$4:E$8,"3")</f>
        <v>0</v>
      </c>
      <c r="F19">
        <f>COUNTIF(F$4:F$8,"3")</f>
        <v>1</v>
      </c>
      <c r="G19">
        <f>COUNTIF(G$4:G$8,"3")</f>
        <v>2</v>
      </c>
      <c r="I19">
        <f>COUNTIF(I$4:I$8,"3")</f>
        <v>0</v>
      </c>
      <c r="J19">
        <f>COUNTIF(J$4:J$8,"3")</f>
        <v>3</v>
      </c>
      <c r="L19">
        <f>COUNTIF(L$4:L$8,"3")</f>
        <v>0</v>
      </c>
      <c r="M19">
        <f>COUNTIF(M$4:M$8,"3")</f>
        <v>0</v>
      </c>
      <c r="N19">
        <f>COUNTIF(N$4:N$8,"3")</f>
        <v>1</v>
      </c>
      <c r="P19">
        <f>COUNTIF(P$4:P$8,"3")</f>
        <v>0</v>
      </c>
      <c r="Q19">
        <f>COUNTIF(Q$4:Q$8,"3")</f>
        <v>5</v>
      </c>
    </row>
    <row r="20" spans="1:17" x14ac:dyDescent="0.25">
      <c r="A20">
        <v>4</v>
      </c>
      <c r="B20">
        <f>COUNTIF(B$4:B$8,"4")</f>
        <v>0</v>
      </c>
      <c r="C20">
        <f>COUNTIF(C$4:C$8,"4")</f>
        <v>1</v>
      </c>
      <c r="E20">
        <f>COUNTIF(E$4:E$8,"4")</f>
        <v>0</v>
      </c>
      <c r="F20">
        <f>COUNTIF(F$4:F$8,"4")</f>
        <v>0</v>
      </c>
      <c r="G20">
        <f>COUNTIF(G$4:G$8,"4")</f>
        <v>0</v>
      </c>
      <c r="I20">
        <f>COUNTIF(I$4:I$8,"4")</f>
        <v>0</v>
      </c>
      <c r="J20">
        <f>COUNTIF(J$4:J$8,"4")</f>
        <v>0</v>
      </c>
      <c r="L20">
        <f>COUNTIF(L$4:L$8,"4")</f>
        <v>0</v>
      </c>
      <c r="M20">
        <f>COUNTIF(M$4:M$8,"4")</f>
        <v>0</v>
      </c>
      <c r="N20">
        <f>COUNTIF(N$4:N$8,"4")</f>
        <v>0</v>
      </c>
      <c r="P20">
        <f>COUNTIF(P$4:P$8,"4")</f>
        <v>0</v>
      </c>
      <c r="Q20">
        <f>COUNTIF(Q$4:Q$8,"4")</f>
        <v>0</v>
      </c>
    </row>
    <row r="21" spans="1:17" x14ac:dyDescent="0.25">
      <c r="A21">
        <v>5</v>
      </c>
      <c r="B21">
        <f>COUNTIF(B$4:B$8,"5")</f>
        <v>0</v>
      </c>
      <c r="C21">
        <f>COUNTIF(C$4:C$8,"5")</f>
        <v>3</v>
      </c>
      <c r="E21">
        <f>COUNTIF(E$4:E$8,"5")</f>
        <v>3</v>
      </c>
      <c r="F21">
        <f>COUNTIF(F$4:F$8,"5")</f>
        <v>2</v>
      </c>
      <c r="G21">
        <f>COUNTIF(G$4:G$8,"5")</f>
        <v>2</v>
      </c>
      <c r="I21">
        <f>COUNTIF(I$4:I$8,"5")</f>
        <v>1</v>
      </c>
      <c r="J21">
        <f>COUNTIF(J$4:J$8,"5")</f>
        <v>1</v>
      </c>
      <c r="L21">
        <f>COUNTIF(L$4:L$8,"5")</f>
        <v>4</v>
      </c>
      <c r="M21">
        <f>COUNTIF(M$4:M$8,"5")</f>
        <v>0</v>
      </c>
      <c r="N21">
        <f>COUNTIF(N$4:N$8,"5")</f>
        <v>0</v>
      </c>
      <c r="P21">
        <f>COUNTIF(P$4:P$8,"5")</f>
        <v>1</v>
      </c>
      <c r="Q21">
        <f>COUNTIF(Q$4:Q$8,"5")</f>
        <v>0</v>
      </c>
    </row>
    <row r="22" spans="1:17" x14ac:dyDescent="0.25">
      <c r="A22">
        <v>6</v>
      </c>
      <c r="B22">
        <f>COUNTIF(B$4:B$8,"6")</f>
        <v>0</v>
      </c>
      <c r="C22">
        <f>COUNTIF(C$4:C$8,"6")</f>
        <v>0</v>
      </c>
      <c r="E22">
        <f>COUNTIF(E$4:E$8,"6")</f>
        <v>0</v>
      </c>
      <c r="F22">
        <f>COUNTIF(F$4:F$8,"6")</f>
        <v>0</v>
      </c>
      <c r="G22">
        <f>COUNTIF(G$4:G$8,"6")</f>
        <v>0</v>
      </c>
      <c r="I22">
        <f>COUNTIF(I$4:I$8,"6")</f>
        <v>0</v>
      </c>
      <c r="J22">
        <f>COUNTIF(J$4:J$8,"6")</f>
        <v>0</v>
      </c>
      <c r="L22">
        <f>COUNTIF(L$4:L$8,"6")</f>
        <v>0</v>
      </c>
      <c r="M22">
        <f>COUNTIF(M$4:M$8,"6")</f>
        <v>0</v>
      </c>
      <c r="N22">
        <f>COUNTIF(N$4:N$8,"6")</f>
        <v>0</v>
      </c>
      <c r="P22">
        <f>COUNTIF(P$4:P$8,"6")</f>
        <v>0</v>
      </c>
      <c r="Q22">
        <f>COUNTIF(Q$4:Q$8,"6")</f>
        <v>0</v>
      </c>
    </row>
    <row r="23" spans="1:17" x14ac:dyDescent="0.25">
      <c r="A23">
        <v>7</v>
      </c>
      <c r="B23">
        <f>COUNTIF(B$4:B$8,"7")</f>
        <v>3</v>
      </c>
      <c r="C23">
        <f>COUNTIF(C$4:C$8,"7")</f>
        <v>1</v>
      </c>
      <c r="E23">
        <f>COUNTIF(E$4:E$8,"7")</f>
        <v>0</v>
      </c>
      <c r="F23">
        <f>COUNTIF(F$4:F$8,"7")</f>
        <v>2</v>
      </c>
      <c r="G23">
        <f>COUNTIF(G$4:G$8,"7")</f>
        <v>0</v>
      </c>
      <c r="I23">
        <f>COUNTIF(I$4:I$8,"7")</f>
        <v>4</v>
      </c>
      <c r="J23">
        <f>COUNTIF(J$4:J$8,"7")</f>
        <v>1</v>
      </c>
      <c r="L23">
        <f>COUNTIF(L$4:L$8,"7")</f>
        <v>1</v>
      </c>
      <c r="M23">
        <f>COUNTIF(M$4:M$8,"7")</f>
        <v>3</v>
      </c>
      <c r="N23">
        <f>COUNTIF(N$4:N$8,"7")</f>
        <v>0</v>
      </c>
      <c r="P23">
        <f>COUNTIF(P$4:P$8,"7")</f>
        <v>4</v>
      </c>
      <c r="Q23">
        <f>COUNTIF(Q$4:Q$8,"7")</f>
        <v>0</v>
      </c>
    </row>
    <row r="24" spans="1:17" x14ac:dyDescent="0.25">
      <c r="A24">
        <v>8</v>
      </c>
      <c r="B24">
        <f>COUNTIF(B$4:B$8,"8")</f>
        <v>0</v>
      </c>
      <c r="C24">
        <f>COUNTIF(C$4:C$8,"8")</f>
        <v>0</v>
      </c>
      <c r="E24">
        <f>COUNTIF(E$4:E$8,"8")</f>
        <v>0</v>
      </c>
      <c r="F24">
        <f>COUNTIF(F$4:F$8,"8")</f>
        <v>0</v>
      </c>
      <c r="G24">
        <f>COUNTIF(G$4:G$8,"8")</f>
        <v>0</v>
      </c>
      <c r="I24">
        <f>COUNTIF(I$4:I$8,"8")</f>
        <v>0</v>
      </c>
      <c r="J24">
        <f>COUNTIF(J$4:J$8,"8")</f>
        <v>0</v>
      </c>
      <c r="L24">
        <f>COUNTIF(L$4:L$8,"8")</f>
        <v>0</v>
      </c>
      <c r="M24">
        <f>COUNTIF(M$4:M$8,"8")</f>
        <v>0</v>
      </c>
      <c r="N24">
        <f>COUNTIF(N$4:N$8,"8")</f>
        <v>0</v>
      </c>
      <c r="P24">
        <f>COUNTIF(P$4:P$8,"8")</f>
        <v>0</v>
      </c>
      <c r="Q24">
        <f>COUNTIF(Q$4:Q$8,"8")</f>
        <v>0</v>
      </c>
    </row>
    <row r="25" spans="1:17" x14ac:dyDescent="0.25">
      <c r="A25">
        <v>9</v>
      </c>
      <c r="B25">
        <f>COUNTIF(B$4:B$8,"9")</f>
        <v>2</v>
      </c>
      <c r="C25">
        <f>COUNTIF(C$4:C$8,"9")</f>
        <v>0</v>
      </c>
      <c r="E25">
        <f>COUNTIF(E$4:E$8,"9")</f>
        <v>0</v>
      </c>
      <c r="F25">
        <f>COUNTIF(F$4:F$8,"9")</f>
        <v>0</v>
      </c>
      <c r="G25">
        <f>COUNTIF(G$4:G$8,"9")</f>
        <v>0</v>
      </c>
      <c r="I25">
        <f>COUNTIF(I$4:I$8,"9")</f>
        <v>0</v>
      </c>
      <c r="J25">
        <f>COUNTIF(J$4:J$8,"9")</f>
        <v>0</v>
      </c>
      <c r="L25">
        <f>COUNTIF(L$4:L$8,"9")</f>
        <v>0</v>
      </c>
      <c r="M25">
        <f>COUNTIF(M$4:M$8,"9")</f>
        <v>2</v>
      </c>
      <c r="N25">
        <f>COUNTIF(N$4:N$8,"9")</f>
        <v>0</v>
      </c>
      <c r="P25">
        <f>COUNTIF(P$4:P$8,"9")</f>
        <v>0</v>
      </c>
      <c r="Q25">
        <f>COUNTIF(Q$4:Q$8,"9")</f>
        <v>0</v>
      </c>
    </row>
    <row r="26" spans="1:17" x14ac:dyDescent="0.25">
      <c r="A26" t="s">
        <v>18</v>
      </c>
      <c r="B26">
        <f>SUM(B17:B25)</f>
        <v>5</v>
      </c>
      <c r="C26">
        <f t="shared" ref="C26" si="12">SUM(C17:C25)</f>
        <v>5</v>
      </c>
      <c r="E26">
        <f t="shared" ref="E26:G26" si="13">SUM(E17:E25)</f>
        <v>5</v>
      </c>
      <c r="F26">
        <f t="shared" si="13"/>
        <v>5</v>
      </c>
      <c r="G26">
        <f t="shared" si="13"/>
        <v>5</v>
      </c>
      <c r="I26">
        <f t="shared" ref="I26:J26" si="14">SUM(I17:I25)</f>
        <v>5</v>
      </c>
      <c r="J26">
        <f t="shared" si="14"/>
        <v>5</v>
      </c>
      <c r="L26">
        <f t="shared" ref="L26:N26" si="15">SUM(L17:L25)</f>
        <v>5</v>
      </c>
      <c r="M26">
        <f t="shared" si="15"/>
        <v>5</v>
      </c>
      <c r="N26">
        <f t="shared" si="15"/>
        <v>5</v>
      </c>
      <c r="P26">
        <f t="shared" ref="P26:Q26" si="16">SUM(P17:P25)</f>
        <v>5</v>
      </c>
      <c r="Q26">
        <f t="shared" si="16"/>
        <v>5</v>
      </c>
    </row>
    <row r="29" spans="1:17" x14ac:dyDescent="0.25">
      <c r="A29" t="s">
        <v>20</v>
      </c>
    </row>
    <row r="30" spans="1:17" x14ac:dyDescent="0.25">
      <c r="A30">
        <v>1</v>
      </c>
      <c r="B30">
        <f>B17/B$26</f>
        <v>0</v>
      </c>
      <c r="C30">
        <f t="shared" ref="C30:C38" si="17">C17/C$26</f>
        <v>0</v>
      </c>
      <c r="E30">
        <f t="shared" ref="E30:G30" si="18">E17/E$26</f>
        <v>0.4</v>
      </c>
      <c r="F30">
        <f t="shared" si="18"/>
        <v>0</v>
      </c>
      <c r="G30">
        <f t="shared" si="18"/>
        <v>0.2</v>
      </c>
      <c r="I30">
        <f t="shared" ref="I30:J30" si="19">I17/I$26</f>
        <v>0</v>
      </c>
      <c r="J30">
        <f t="shared" si="19"/>
        <v>0</v>
      </c>
      <c r="L30">
        <f t="shared" ref="L30:N30" si="20">L17/L$26</f>
        <v>0</v>
      </c>
      <c r="M30">
        <f t="shared" si="20"/>
        <v>0</v>
      </c>
      <c r="N30">
        <f t="shared" si="20"/>
        <v>0.8</v>
      </c>
      <c r="P30">
        <f t="shared" ref="P30:Q30" si="21">P17/P$26</f>
        <v>0</v>
      </c>
      <c r="Q30">
        <f t="shared" si="21"/>
        <v>0</v>
      </c>
    </row>
    <row r="31" spans="1:17" x14ac:dyDescent="0.25">
      <c r="A31">
        <v>2</v>
      </c>
      <c r="B31">
        <f t="shared" ref="B31" si="22">B18/B$26</f>
        <v>0</v>
      </c>
      <c r="C31">
        <f t="shared" si="17"/>
        <v>0</v>
      </c>
      <c r="E31">
        <f t="shared" ref="E31:G31" si="23">E18/E$26</f>
        <v>0</v>
      </c>
      <c r="F31">
        <f t="shared" si="23"/>
        <v>0</v>
      </c>
      <c r="G31">
        <f t="shared" si="23"/>
        <v>0</v>
      </c>
      <c r="I31">
        <f t="shared" ref="I31:J31" si="24">I18/I$26</f>
        <v>0</v>
      </c>
      <c r="J31">
        <f t="shared" si="24"/>
        <v>0</v>
      </c>
      <c r="L31">
        <f t="shared" ref="L31:N31" si="25">L18/L$26</f>
        <v>0</v>
      </c>
      <c r="M31">
        <f t="shared" si="25"/>
        <v>0</v>
      </c>
      <c r="N31">
        <f t="shared" si="25"/>
        <v>0</v>
      </c>
      <c r="P31">
        <f t="shared" ref="P31:Q31" si="26">P18/P$26</f>
        <v>0</v>
      </c>
      <c r="Q31">
        <f t="shared" si="26"/>
        <v>0</v>
      </c>
    </row>
    <row r="32" spans="1:17" x14ac:dyDescent="0.25">
      <c r="A32">
        <v>3</v>
      </c>
      <c r="B32">
        <f t="shared" ref="B32" si="27">B19/B$26</f>
        <v>0</v>
      </c>
      <c r="C32">
        <f t="shared" si="17"/>
        <v>0</v>
      </c>
      <c r="E32">
        <f t="shared" ref="E32:G32" si="28">E19/E$26</f>
        <v>0</v>
      </c>
      <c r="F32">
        <f t="shared" si="28"/>
        <v>0.2</v>
      </c>
      <c r="G32">
        <f t="shared" si="28"/>
        <v>0.4</v>
      </c>
      <c r="I32">
        <f t="shared" ref="I32:J32" si="29">I19/I$26</f>
        <v>0</v>
      </c>
      <c r="J32">
        <f t="shared" si="29"/>
        <v>0.6</v>
      </c>
      <c r="L32">
        <f t="shared" ref="L32:N32" si="30">L19/L$26</f>
        <v>0</v>
      </c>
      <c r="M32">
        <f t="shared" si="30"/>
        <v>0</v>
      </c>
      <c r="N32">
        <f t="shared" si="30"/>
        <v>0.2</v>
      </c>
      <c r="P32">
        <f t="shared" ref="P32:Q32" si="31">P19/P$26</f>
        <v>0</v>
      </c>
      <c r="Q32">
        <f t="shared" si="31"/>
        <v>1</v>
      </c>
    </row>
    <row r="33" spans="1:17" x14ac:dyDescent="0.25">
      <c r="A33">
        <v>4</v>
      </c>
      <c r="B33">
        <f t="shared" ref="B33" si="32">B20/B$26</f>
        <v>0</v>
      </c>
      <c r="C33">
        <f t="shared" si="17"/>
        <v>0.2</v>
      </c>
      <c r="E33">
        <f t="shared" ref="E33:G33" si="33">E20/E$26</f>
        <v>0</v>
      </c>
      <c r="F33">
        <f t="shared" si="33"/>
        <v>0</v>
      </c>
      <c r="G33">
        <f t="shared" si="33"/>
        <v>0</v>
      </c>
      <c r="I33">
        <f t="shared" ref="I33:J33" si="34">I20/I$26</f>
        <v>0</v>
      </c>
      <c r="J33">
        <f t="shared" si="34"/>
        <v>0</v>
      </c>
      <c r="L33">
        <f t="shared" ref="L33:N33" si="35">L20/L$26</f>
        <v>0</v>
      </c>
      <c r="M33">
        <f t="shared" si="35"/>
        <v>0</v>
      </c>
      <c r="N33">
        <f t="shared" si="35"/>
        <v>0</v>
      </c>
      <c r="P33">
        <f t="shared" ref="P33:Q33" si="36">P20/P$26</f>
        <v>0</v>
      </c>
      <c r="Q33">
        <f t="shared" si="36"/>
        <v>0</v>
      </c>
    </row>
    <row r="34" spans="1:17" x14ac:dyDescent="0.25">
      <c r="A34">
        <v>5</v>
      </c>
      <c r="B34">
        <f t="shared" ref="B34" si="37">B21/B$26</f>
        <v>0</v>
      </c>
      <c r="C34">
        <f t="shared" si="17"/>
        <v>0.6</v>
      </c>
      <c r="E34">
        <f t="shared" ref="E34:G34" si="38">E21/E$26</f>
        <v>0.6</v>
      </c>
      <c r="F34">
        <f t="shared" si="38"/>
        <v>0.4</v>
      </c>
      <c r="G34">
        <f t="shared" si="38"/>
        <v>0.4</v>
      </c>
      <c r="I34">
        <f t="shared" ref="I34:J34" si="39">I21/I$26</f>
        <v>0.2</v>
      </c>
      <c r="J34">
        <f t="shared" si="39"/>
        <v>0.2</v>
      </c>
      <c r="L34">
        <f t="shared" ref="L34:N34" si="40">L21/L$26</f>
        <v>0.8</v>
      </c>
      <c r="M34">
        <f t="shared" si="40"/>
        <v>0</v>
      </c>
      <c r="N34">
        <f t="shared" si="40"/>
        <v>0</v>
      </c>
      <c r="P34">
        <f t="shared" ref="P34:Q34" si="41">P21/P$26</f>
        <v>0.2</v>
      </c>
      <c r="Q34">
        <f t="shared" si="41"/>
        <v>0</v>
      </c>
    </row>
    <row r="35" spans="1:17" x14ac:dyDescent="0.25">
      <c r="A35">
        <v>6</v>
      </c>
      <c r="B35">
        <f t="shared" ref="B35" si="42">B22/B$26</f>
        <v>0</v>
      </c>
      <c r="C35">
        <f t="shared" si="17"/>
        <v>0</v>
      </c>
      <c r="E35">
        <f t="shared" ref="E35:G35" si="43">E22/E$26</f>
        <v>0</v>
      </c>
      <c r="F35">
        <f t="shared" si="43"/>
        <v>0</v>
      </c>
      <c r="G35">
        <f t="shared" si="43"/>
        <v>0</v>
      </c>
      <c r="I35">
        <f t="shared" ref="I35:J35" si="44">I22/I$26</f>
        <v>0</v>
      </c>
      <c r="J35">
        <f t="shared" si="44"/>
        <v>0</v>
      </c>
      <c r="L35">
        <f t="shared" ref="L35:N35" si="45">L22/L$26</f>
        <v>0</v>
      </c>
      <c r="M35">
        <f t="shared" si="45"/>
        <v>0</v>
      </c>
      <c r="N35">
        <f t="shared" si="45"/>
        <v>0</v>
      </c>
      <c r="P35">
        <f t="shared" ref="P35:Q35" si="46">P22/P$26</f>
        <v>0</v>
      </c>
      <c r="Q35">
        <f t="shared" si="46"/>
        <v>0</v>
      </c>
    </row>
    <row r="36" spans="1:17" x14ac:dyDescent="0.25">
      <c r="A36">
        <v>7</v>
      </c>
      <c r="B36">
        <f t="shared" ref="B36" si="47">B23/B$26</f>
        <v>0.6</v>
      </c>
      <c r="C36">
        <f t="shared" si="17"/>
        <v>0.2</v>
      </c>
      <c r="E36">
        <f t="shared" ref="E36:G36" si="48">E23/E$26</f>
        <v>0</v>
      </c>
      <c r="F36">
        <f t="shared" si="48"/>
        <v>0.4</v>
      </c>
      <c r="G36">
        <f t="shared" si="48"/>
        <v>0</v>
      </c>
      <c r="I36">
        <f t="shared" ref="I36:J36" si="49">I23/I$26</f>
        <v>0.8</v>
      </c>
      <c r="J36">
        <f t="shared" si="49"/>
        <v>0.2</v>
      </c>
      <c r="L36">
        <f t="shared" ref="L36:N36" si="50">L23/L$26</f>
        <v>0.2</v>
      </c>
      <c r="M36">
        <f t="shared" si="50"/>
        <v>0.6</v>
      </c>
      <c r="N36">
        <f t="shared" si="50"/>
        <v>0</v>
      </c>
      <c r="P36">
        <f t="shared" ref="P36:Q36" si="51">P23/P$26</f>
        <v>0.8</v>
      </c>
      <c r="Q36">
        <f t="shared" si="51"/>
        <v>0</v>
      </c>
    </row>
    <row r="37" spans="1:17" x14ac:dyDescent="0.25">
      <c r="A37">
        <v>8</v>
      </c>
      <c r="B37">
        <f t="shared" ref="B37" si="52">B24/B$26</f>
        <v>0</v>
      </c>
      <c r="C37">
        <f t="shared" si="17"/>
        <v>0</v>
      </c>
      <c r="E37">
        <f t="shared" ref="E37:G37" si="53">E24/E$26</f>
        <v>0</v>
      </c>
      <c r="F37">
        <f t="shared" si="53"/>
        <v>0</v>
      </c>
      <c r="G37">
        <f t="shared" si="53"/>
        <v>0</v>
      </c>
      <c r="I37">
        <f t="shared" ref="I37:J37" si="54">I24/I$26</f>
        <v>0</v>
      </c>
      <c r="J37">
        <f t="shared" si="54"/>
        <v>0</v>
      </c>
      <c r="L37">
        <f t="shared" ref="L37:N37" si="55">L24/L$26</f>
        <v>0</v>
      </c>
      <c r="M37">
        <f t="shared" si="55"/>
        <v>0</v>
      </c>
      <c r="N37">
        <f t="shared" si="55"/>
        <v>0</v>
      </c>
      <c r="P37">
        <f t="shared" ref="P37:Q37" si="56">P24/P$26</f>
        <v>0</v>
      </c>
      <c r="Q37">
        <f t="shared" si="56"/>
        <v>0</v>
      </c>
    </row>
    <row r="38" spans="1:17" x14ac:dyDescent="0.25">
      <c r="A38">
        <v>9</v>
      </c>
      <c r="B38">
        <f t="shared" ref="B38" si="57">B25/B$26</f>
        <v>0.4</v>
      </c>
      <c r="C38">
        <f t="shared" si="17"/>
        <v>0</v>
      </c>
      <c r="E38">
        <f t="shared" ref="E38:G38" si="58">E25/E$26</f>
        <v>0</v>
      </c>
      <c r="F38">
        <f t="shared" si="58"/>
        <v>0</v>
      </c>
      <c r="G38">
        <f t="shared" si="58"/>
        <v>0</v>
      </c>
      <c r="I38">
        <f t="shared" ref="I38:J38" si="59">I25/I$26</f>
        <v>0</v>
      </c>
      <c r="J38">
        <f t="shared" si="59"/>
        <v>0</v>
      </c>
      <c r="L38">
        <f t="shared" ref="L38:N38" si="60">L25/L$26</f>
        <v>0</v>
      </c>
      <c r="M38">
        <f t="shared" si="60"/>
        <v>0.4</v>
      </c>
      <c r="N38">
        <f t="shared" si="60"/>
        <v>0</v>
      </c>
      <c r="P38">
        <f t="shared" ref="P38:Q38" si="61">P25/P$26</f>
        <v>0</v>
      </c>
      <c r="Q38">
        <f t="shared" si="61"/>
        <v>0</v>
      </c>
    </row>
    <row r="40" spans="1:17" x14ac:dyDescent="0.25">
      <c r="A40" t="s">
        <v>14</v>
      </c>
      <c r="B40">
        <f>SUMPRODUCT(B30:B38,$A$30:$A$38)</f>
        <v>7.8000000000000007</v>
      </c>
      <c r="C40">
        <f>SUMPRODUCT(C30:C38,$A$30:$A$38)</f>
        <v>5.2</v>
      </c>
      <c r="E40">
        <f t="shared" ref="E40:G40" si="62">SUMPRODUCT(E30:E38,$A$30:$A$38)</f>
        <v>3.4</v>
      </c>
      <c r="F40">
        <f t="shared" si="62"/>
        <v>5.4</v>
      </c>
      <c r="G40">
        <f t="shared" si="62"/>
        <v>3.4000000000000004</v>
      </c>
      <c r="I40">
        <f t="shared" ref="I40:J40" si="63">SUMPRODUCT(I30:I38,$A$30:$A$38)</f>
        <v>6.6000000000000005</v>
      </c>
      <c r="J40">
        <f t="shared" si="63"/>
        <v>4.2</v>
      </c>
      <c r="L40">
        <f t="shared" ref="L40:N40" si="64">SUMPRODUCT(L30:L38,$A$30:$A$38)</f>
        <v>5.4</v>
      </c>
      <c r="M40">
        <f t="shared" si="64"/>
        <v>7.8000000000000007</v>
      </c>
      <c r="N40">
        <f t="shared" si="64"/>
        <v>1.4000000000000001</v>
      </c>
      <c r="P40">
        <f t="shared" ref="P40:Q40" si="65">SUMPRODUCT(P30:P38,$A$30:$A$38)</f>
        <v>6.6000000000000005</v>
      </c>
      <c r="Q40">
        <f t="shared" si="65"/>
        <v>3</v>
      </c>
    </row>
    <row r="41" spans="1:17" x14ac:dyDescent="0.25">
      <c r="A41" t="s">
        <v>21</v>
      </c>
      <c r="B41">
        <v>8</v>
      </c>
    </row>
    <row r="43" spans="1:17" x14ac:dyDescent="0.25">
      <c r="A43" t="s">
        <v>22</v>
      </c>
    </row>
    <row r="44" spans="1:17" x14ac:dyDescent="0.25">
      <c r="A44">
        <v>1</v>
      </c>
      <c r="B44">
        <f>B30*LOG((1-ABS($A44-B$40)/$B$41),2)</f>
        <v>0</v>
      </c>
      <c r="C44">
        <f>C30*LOG((1-ABS($A44-C$40)/$B$41),2)</f>
        <v>0</v>
      </c>
      <c r="E44">
        <f t="shared" ref="E44:G44" si="66">E30*LOG((1-ABS($A44-E$40)/$B$41),2)</f>
        <v>-0.20582926913190336</v>
      </c>
      <c r="F44">
        <f t="shared" si="66"/>
        <v>0</v>
      </c>
      <c r="G44">
        <f t="shared" si="66"/>
        <v>-0.10291463456595168</v>
      </c>
      <c r="I44">
        <f t="shared" ref="I44:J44" si="67">I30*LOG((1-ABS($A44-I$40)/$B$41),2)</f>
        <v>0</v>
      </c>
      <c r="J44">
        <f t="shared" si="67"/>
        <v>0</v>
      </c>
      <c r="L44">
        <f t="shared" ref="L44:N44" si="68">L30*LOG((1-ABS($A44-L$40)/$B$41),2)</f>
        <v>0</v>
      </c>
      <c r="M44">
        <f t="shared" si="68"/>
        <v>0</v>
      </c>
      <c r="N44">
        <f t="shared" si="68"/>
        <v>-5.9200465155021545E-2</v>
      </c>
      <c r="P44">
        <f t="shared" ref="P44:Q44" si="69">P30*LOG((1-ABS($A44-P$40)/$B$41),2)</f>
        <v>0</v>
      </c>
      <c r="Q44">
        <f t="shared" si="69"/>
        <v>0</v>
      </c>
    </row>
    <row r="45" spans="1:17" x14ac:dyDescent="0.25">
      <c r="A45">
        <v>2</v>
      </c>
      <c r="B45">
        <f t="shared" ref="B45:C52" si="70">B31*LOG((1-ABS($A45-B$40)/$B$41),2)</f>
        <v>0</v>
      </c>
      <c r="C45">
        <f t="shared" si="70"/>
        <v>0</v>
      </c>
      <c r="E45">
        <f t="shared" ref="E45:G45" si="71">E31*LOG((1-ABS($A45-E$40)/$B$41),2)</f>
        <v>0</v>
      </c>
      <c r="F45">
        <f t="shared" si="71"/>
        <v>0</v>
      </c>
      <c r="G45">
        <f t="shared" si="71"/>
        <v>0</v>
      </c>
      <c r="I45">
        <f t="shared" ref="I45:J45" si="72">I31*LOG((1-ABS($A45-I$40)/$B$41),2)</f>
        <v>0</v>
      </c>
      <c r="J45">
        <f t="shared" si="72"/>
        <v>0</v>
      </c>
      <c r="L45">
        <f t="shared" ref="L45:N45" si="73">L31*LOG((1-ABS($A45-L$40)/$B$41),2)</f>
        <v>0</v>
      </c>
      <c r="M45">
        <f t="shared" si="73"/>
        <v>0</v>
      </c>
      <c r="N45">
        <f t="shared" si="73"/>
        <v>0</v>
      </c>
      <c r="P45">
        <f t="shared" ref="P45:Q45" si="74">P31*LOG((1-ABS($A45-P$40)/$B$41),2)</f>
        <v>0</v>
      </c>
      <c r="Q45">
        <f t="shared" si="74"/>
        <v>0</v>
      </c>
    </row>
    <row r="46" spans="1:17" x14ac:dyDescent="0.25">
      <c r="A46">
        <v>3</v>
      </c>
      <c r="B46">
        <f t="shared" si="70"/>
        <v>0</v>
      </c>
      <c r="C46">
        <f t="shared" si="70"/>
        <v>0</v>
      </c>
      <c r="E46">
        <f t="shared" ref="E46:G46" si="75">E32*LOG((1-ABS($A46-E$40)/$B$41),2)</f>
        <v>0</v>
      </c>
      <c r="F46">
        <f t="shared" si="75"/>
        <v>-0.10291463456595168</v>
      </c>
      <c r="G46">
        <f t="shared" si="75"/>
        <v>-2.9600232577510772E-2</v>
      </c>
      <c r="I46">
        <f t="shared" ref="I46:J46" si="76">I32*LOG((1-ABS($A46-I$40)/$B$41),2)</f>
        <v>0</v>
      </c>
      <c r="J46">
        <f t="shared" si="76"/>
        <v>-0.14067915218221377</v>
      </c>
      <c r="L46">
        <f t="shared" ref="L46:N46" si="77">L32*LOG((1-ABS($A46-L$40)/$B$41),2)</f>
        <v>0</v>
      </c>
      <c r="M46">
        <f t="shared" si="77"/>
        <v>0</v>
      </c>
      <c r="N46">
        <f t="shared" si="77"/>
        <v>-6.4385618977472456E-2</v>
      </c>
      <c r="P46">
        <f t="shared" ref="P46:Q46" si="78">P32*LOG((1-ABS($A46-P$40)/$B$41),2)</f>
        <v>0</v>
      </c>
      <c r="Q46">
        <f t="shared" si="78"/>
        <v>0</v>
      </c>
    </row>
    <row r="47" spans="1:17" x14ac:dyDescent="0.25">
      <c r="A47">
        <v>4</v>
      </c>
      <c r="B47">
        <f t="shared" si="70"/>
        <v>0</v>
      </c>
      <c r="C47">
        <f t="shared" si="70"/>
        <v>-4.68930507274046E-2</v>
      </c>
      <c r="E47">
        <f t="shared" ref="E47:G47" si="79">E33*LOG((1-ABS($A47-E$40)/$B$41),2)</f>
        <v>0</v>
      </c>
      <c r="F47">
        <f t="shared" si="79"/>
        <v>0</v>
      </c>
      <c r="G47">
        <f t="shared" si="79"/>
        <v>0</v>
      </c>
      <c r="I47">
        <f t="shared" ref="I47:J47" si="80">I33*LOG((1-ABS($A47-I$40)/$B$41),2)</f>
        <v>0</v>
      </c>
      <c r="J47">
        <f t="shared" si="80"/>
        <v>0</v>
      </c>
      <c r="L47">
        <f t="shared" ref="L47:N47" si="81">L33*LOG((1-ABS($A47-L$40)/$B$41),2)</f>
        <v>0</v>
      </c>
      <c r="M47">
        <f t="shared" si="81"/>
        <v>0</v>
      </c>
      <c r="N47">
        <f t="shared" si="81"/>
        <v>0</v>
      </c>
      <c r="P47">
        <f t="shared" ref="P47:Q47" si="82">P33*LOG((1-ABS($A47-P$40)/$B$41),2)</f>
        <v>0</v>
      </c>
      <c r="Q47">
        <f t="shared" si="82"/>
        <v>0</v>
      </c>
    </row>
    <row r="48" spans="1:17" x14ac:dyDescent="0.25">
      <c r="A48">
        <v>5</v>
      </c>
      <c r="B48">
        <f t="shared" si="70"/>
        <v>0</v>
      </c>
      <c r="C48">
        <f t="shared" si="70"/>
        <v>-2.1915525615068425E-2</v>
      </c>
      <c r="E48">
        <f t="shared" ref="E48:G48" si="83">E34*LOG((1-ABS($A48-E$40)/$B$41),2)</f>
        <v>-0.19315685693241738</v>
      </c>
      <c r="F48">
        <f t="shared" si="83"/>
        <v>-2.9600232577510772E-2</v>
      </c>
      <c r="G48">
        <f t="shared" si="83"/>
        <v>-0.12877123795494491</v>
      </c>
      <c r="I48">
        <f t="shared" ref="I48:J48" si="84">I34*LOG((1-ABS($A48-I$40)/$B$41),2)</f>
        <v>-6.4385618977472511E-2</v>
      </c>
      <c r="J48">
        <f t="shared" si="84"/>
        <v>-3.0400618689009996E-2</v>
      </c>
      <c r="L48">
        <f t="shared" ref="L48:N48" si="85">L34*LOG((1-ABS($A48-L$40)/$B$41),2)</f>
        <v>-5.9200465155021545E-2</v>
      </c>
      <c r="M48">
        <f t="shared" si="85"/>
        <v>0</v>
      </c>
      <c r="N48">
        <f t="shared" si="85"/>
        <v>0</v>
      </c>
      <c r="P48">
        <f t="shared" ref="P48:Q48" si="86">P34*LOG((1-ABS($A48-P$40)/$B$41),2)</f>
        <v>-6.4385618977472511E-2</v>
      </c>
      <c r="Q48">
        <f t="shared" si="86"/>
        <v>0</v>
      </c>
    </row>
    <row r="49" spans="1:17" x14ac:dyDescent="0.25">
      <c r="A49">
        <v>6</v>
      </c>
      <c r="B49">
        <f t="shared" si="70"/>
        <v>0</v>
      </c>
      <c r="C49">
        <f t="shared" si="70"/>
        <v>0</v>
      </c>
      <c r="E49">
        <f t="shared" ref="E49:G49" si="87">E35*LOG((1-ABS($A49-E$40)/$B$41),2)</f>
        <v>0</v>
      </c>
      <c r="F49">
        <f t="shared" si="87"/>
        <v>0</v>
      </c>
      <c r="G49">
        <f t="shared" si="87"/>
        <v>0</v>
      </c>
      <c r="I49">
        <f t="shared" ref="I49:J49" si="88">I35*LOG((1-ABS($A49-I$40)/$B$41),2)</f>
        <v>0</v>
      </c>
      <c r="J49">
        <f t="shared" si="88"/>
        <v>0</v>
      </c>
      <c r="L49">
        <f t="shared" ref="L49:N49" si="89">L35*LOG((1-ABS($A49-L$40)/$B$41),2)</f>
        <v>0</v>
      </c>
      <c r="M49">
        <f t="shared" si="89"/>
        <v>0</v>
      </c>
      <c r="N49">
        <f t="shared" si="89"/>
        <v>0</v>
      </c>
      <c r="P49">
        <f t="shared" ref="P49:Q49" si="90">P35*LOG((1-ABS($A49-P$40)/$B$41),2)</f>
        <v>0</v>
      </c>
      <c r="Q49">
        <f t="shared" si="90"/>
        <v>0</v>
      </c>
    </row>
    <row r="50" spans="1:17" x14ac:dyDescent="0.25">
      <c r="A50">
        <v>7</v>
      </c>
      <c r="B50">
        <f t="shared" si="70"/>
        <v>-9.1201856067030088E-2</v>
      </c>
      <c r="C50">
        <f t="shared" si="70"/>
        <v>-7.354635690009742E-2</v>
      </c>
      <c r="E50">
        <f t="shared" ref="E50:G50" si="91">E36*LOG((1-ABS($A50-E$40)/$B$41),2)</f>
        <v>0</v>
      </c>
      <c r="F50">
        <f t="shared" si="91"/>
        <v>-0.12877123795494491</v>
      </c>
      <c r="G50">
        <f t="shared" si="91"/>
        <v>0</v>
      </c>
      <c r="I50">
        <f t="shared" ref="I50:J50" si="92">I36*LOG((1-ABS($A50-I$40)/$B$41),2)</f>
        <v>-5.9200465155021399E-2</v>
      </c>
      <c r="J50">
        <f t="shared" si="92"/>
        <v>-0.12429767534925402</v>
      </c>
      <c r="L50">
        <f t="shared" ref="L50:N50" si="93">L36*LOG((1-ABS($A50-L$40)/$B$41),2)</f>
        <v>-6.4385618977472456E-2</v>
      </c>
      <c r="M50">
        <f t="shared" si="93"/>
        <v>-9.1201856067030088E-2</v>
      </c>
      <c r="N50">
        <f t="shared" si="93"/>
        <v>0</v>
      </c>
      <c r="P50">
        <f t="shared" ref="P50:Q50" si="94">P36*LOG((1-ABS($A50-P$40)/$B$41),2)</f>
        <v>-5.9200465155021399E-2</v>
      </c>
      <c r="Q50">
        <f t="shared" si="94"/>
        <v>0</v>
      </c>
    </row>
    <row r="51" spans="1:17" x14ac:dyDescent="0.25">
      <c r="A51">
        <v>8</v>
      </c>
      <c r="B51">
        <f t="shared" si="70"/>
        <v>0</v>
      </c>
      <c r="C51">
        <f t="shared" si="70"/>
        <v>0</v>
      </c>
      <c r="E51">
        <f t="shared" ref="E51:G51" si="95">E37*LOG((1-ABS($A51-E$40)/$B$41),2)</f>
        <v>0</v>
      </c>
      <c r="F51">
        <f t="shared" si="95"/>
        <v>0</v>
      </c>
      <c r="G51">
        <f t="shared" si="95"/>
        <v>0</v>
      </c>
      <c r="I51">
        <f t="shared" ref="I51:J51" si="96">I37*LOG((1-ABS($A51-I$40)/$B$41),2)</f>
        <v>0</v>
      </c>
      <c r="J51">
        <f t="shared" si="96"/>
        <v>0</v>
      </c>
      <c r="L51">
        <f t="shared" ref="L51:N51" si="97">L37*LOG((1-ABS($A51-L$40)/$B$41),2)</f>
        <v>0</v>
      </c>
      <c r="M51">
        <f t="shared" si="97"/>
        <v>0</v>
      </c>
      <c r="N51">
        <f t="shared" si="97"/>
        <v>0</v>
      </c>
      <c r="P51">
        <f t="shared" ref="P51:Q51" si="98">P37*LOG((1-ABS($A51-P$40)/$B$41),2)</f>
        <v>0</v>
      </c>
      <c r="Q51">
        <f t="shared" si="98"/>
        <v>0</v>
      </c>
    </row>
    <row r="52" spans="1:17" x14ac:dyDescent="0.25">
      <c r="A52">
        <v>9</v>
      </c>
      <c r="B52">
        <f t="shared" si="70"/>
        <v>-9.3786101454809118E-2</v>
      </c>
      <c r="C52">
        <f t="shared" si="70"/>
        <v>0</v>
      </c>
      <c r="E52">
        <f t="shared" ref="E52:G52" si="99">E38*LOG((1-ABS($A52-E$40)/$B$41),2)</f>
        <v>0</v>
      </c>
      <c r="F52">
        <f t="shared" si="99"/>
        <v>0</v>
      </c>
      <c r="G52">
        <f t="shared" si="99"/>
        <v>0</v>
      </c>
      <c r="I52">
        <f t="shared" ref="I52:J52" si="100">I38*LOG((1-ABS($A52-I$40)/$B$41),2)</f>
        <v>0</v>
      </c>
      <c r="J52">
        <f t="shared" si="100"/>
        <v>0</v>
      </c>
      <c r="L52">
        <f t="shared" ref="L52:N52" si="101">L38*LOG((1-ABS($A52-L$40)/$B$41),2)</f>
        <v>0</v>
      </c>
      <c r="M52">
        <f t="shared" si="101"/>
        <v>-9.3786101454809118E-2</v>
      </c>
      <c r="N52">
        <f t="shared" si="101"/>
        <v>0</v>
      </c>
      <c r="P52">
        <f t="shared" ref="P52:Q52" si="102">P38*LOG((1-ABS($A52-P$40)/$B$41),2)</f>
        <v>0</v>
      </c>
      <c r="Q52">
        <f t="shared" si="102"/>
        <v>0</v>
      </c>
    </row>
    <row r="53" spans="1:17" x14ac:dyDescent="0.25">
      <c r="A53" t="s">
        <v>23</v>
      </c>
      <c r="B53">
        <f>SUM(B44:B52)</f>
        <v>-0.18498795752183922</v>
      </c>
      <c r="C53">
        <f>SUM(C44:C52)</f>
        <v>-0.14235493324257045</v>
      </c>
      <c r="E53">
        <f t="shared" ref="E53:G53" si="103">SUM(E44:E52)</f>
        <v>-0.39898612606432071</v>
      </c>
      <c r="F53">
        <f t="shared" si="103"/>
        <v>-0.26128610509840733</v>
      </c>
      <c r="G53">
        <f t="shared" si="103"/>
        <v>-0.26128610509840733</v>
      </c>
      <c r="I53">
        <f t="shared" ref="I53:J53" si="104">SUM(I44:I52)</f>
        <v>-0.12358608413249392</v>
      </c>
      <c r="J53">
        <f t="shared" si="104"/>
        <v>-0.29537744622047779</v>
      </c>
      <c r="L53">
        <f t="shared" ref="L53:N53" si="105">SUM(L44:L52)</f>
        <v>-0.123586084132494</v>
      </c>
      <c r="M53">
        <f t="shared" si="105"/>
        <v>-0.18498795752183922</v>
      </c>
      <c r="N53">
        <f t="shared" si="105"/>
        <v>-0.123586084132494</v>
      </c>
      <c r="P53">
        <f t="shared" ref="P53:Q53" si="106">SUM(P44:P52)</f>
        <v>-0.12358608413249392</v>
      </c>
      <c r="Q53">
        <f t="shared" si="106"/>
        <v>0</v>
      </c>
    </row>
    <row r="54" spans="1:17" x14ac:dyDescent="0.25">
      <c r="A54" t="s">
        <v>24</v>
      </c>
      <c r="B54">
        <f>1+B53</f>
        <v>0.81501204247816084</v>
      </c>
      <c r="C54">
        <f>1+C53</f>
        <v>0.85764506675742957</v>
      </c>
      <c r="E54">
        <f t="shared" ref="E54:G54" si="107">1+E53</f>
        <v>0.60101387393567929</v>
      </c>
      <c r="F54">
        <f t="shared" si="107"/>
        <v>0.73871389490159267</v>
      </c>
      <c r="G54">
        <f t="shared" si="107"/>
        <v>0.73871389490159267</v>
      </c>
      <c r="I54">
        <f t="shared" ref="I54:J54" si="108">1+I53</f>
        <v>0.87641391586750605</v>
      </c>
      <c r="J54">
        <f t="shared" si="108"/>
        <v>0.70462255377952221</v>
      </c>
      <c r="L54">
        <f t="shared" ref="L54:N54" si="109">1+L53</f>
        <v>0.87641391586750594</v>
      </c>
      <c r="M54">
        <f t="shared" si="109"/>
        <v>0.81501204247816084</v>
      </c>
      <c r="N54">
        <f t="shared" si="109"/>
        <v>0.87641391586750594</v>
      </c>
      <c r="P54">
        <f t="shared" ref="P54:Q54" si="110">1+P53</f>
        <v>0.87641391586750605</v>
      </c>
      <c r="Q54">
        <f t="shared" si="110"/>
        <v>1</v>
      </c>
    </row>
    <row r="57" spans="1:17" x14ac:dyDescent="0.25">
      <c r="A57" t="s">
        <v>14</v>
      </c>
      <c r="B57">
        <f>B40</f>
        <v>7.8000000000000007</v>
      </c>
      <c r="C57">
        <f>C40</f>
        <v>5.2</v>
      </c>
      <c r="E57">
        <f t="shared" ref="E57:G57" si="111">E40</f>
        <v>3.4</v>
      </c>
      <c r="F57">
        <f t="shared" si="111"/>
        <v>5.4</v>
      </c>
      <c r="G57">
        <f t="shared" si="111"/>
        <v>3.4000000000000004</v>
      </c>
      <c r="I57">
        <f t="shared" ref="I57:J57" si="112">I40</f>
        <v>6.6000000000000005</v>
      </c>
      <c r="J57">
        <f t="shared" si="112"/>
        <v>4.2</v>
      </c>
    </row>
    <row r="58" spans="1:17" x14ac:dyDescent="0.25">
      <c r="B58">
        <v>8</v>
      </c>
      <c r="C58">
        <v>5</v>
      </c>
      <c r="E58">
        <v>3</v>
      </c>
      <c r="F58">
        <v>5</v>
      </c>
      <c r="G58">
        <v>3</v>
      </c>
      <c r="I58">
        <v>6</v>
      </c>
      <c r="J58">
        <v>4</v>
      </c>
    </row>
    <row r="59" spans="1:17" x14ac:dyDescent="0.25">
      <c r="B59">
        <v>4</v>
      </c>
      <c r="E59" s="1" t="s">
        <v>3</v>
      </c>
    </row>
    <row r="61" spans="1:17" x14ac:dyDescent="0.25">
      <c r="B61" t="s">
        <v>4</v>
      </c>
      <c r="C61" t="s">
        <v>5</v>
      </c>
    </row>
    <row r="62" spans="1:17" x14ac:dyDescent="0.25">
      <c r="A62" t="s">
        <v>4</v>
      </c>
      <c r="B62">
        <v>1</v>
      </c>
      <c r="C62" s="4">
        <v>4</v>
      </c>
    </row>
    <row r="63" spans="1:17" x14ac:dyDescent="0.25">
      <c r="A63" t="s">
        <v>5</v>
      </c>
      <c r="B63">
        <f>1/C62</f>
        <v>0.25</v>
      </c>
      <c r="C63">
        <v>1</v>
      </c>
    </row>
    <row r="64" spans="1:17" x14ac:dyDescent="0.25">
      <c r="B64">
        <f>SUM(B62:B63)</f>
        <v>1.25</v>
      </c>
      <c r="C64">
        <f>SUM(C62:C63)</f>
        <v>5</v>
      </c>
    </row>
    <row r="66" spans="2:10" x14ac:dyDescent="0.25">
      <c r="B66">
        <f>B62/B$64</f>
        <v>0.8</v>
      </c>
      <c r="C66">
        <f t="shared" ref="C66:C67" si="113">C62/C$64</f>
        <v>0.8</v>
      </c>
    </row>
    <row r="67" spans="2:10" x14ac:dyDescent="0.25">
      <c r="B67">
        <f t="shared" ref="B67" si="114">B63/B$64</f>
        <v>0.2</v>
      </c>
      <c r="C67">
        <f t="shared" si="113"/>
        <v>0.2</v>
      </c>
    </row>
    <row r="69" spans="2:10" x14ac:dyDescent="0.25">
      <c r="E69" t="s">
        <v>7</v>
      </c>
      <c r="F69" t="s">
        <v>8</v>
      </c>
      <c r="G69" t="s">
        <v>9</v>
      </c>
    </row>
    <row r="70" spans="2:10" x14ac:dyDescent="0.25">
      <c r="D70" t="s">
        <v>7</v>
      </c>
      <c r="E70">
        <v>1</v>
      </c>
      <c r="F70">
        <f>1/3</f>
        <v>0.33333333333333331</v>
      </c>
      <c r="G70">
        <v>1</v>
      </c>
    </row>
    <row r="71" spans="2:10" x14ac:dyDescent="0.25">
      <c r="D71" t="s">
        <v>8</v>
      </c>
      <c r="E71">
        <f>1/F70</f>
        <v>3</v>
      </c>
      <c r="F71">
        <v>1</v>
      </c>
      <c r="G71">
        <v>3</v>
      </c>
    </row>
    <row r="72" spans="2:10" x14ac:dyDescent="0.25">
      <c r="D72" t="s">
        <v>9</v>
      </c>
      <c r="E72">
        <f>1/G70</f>
        <v>1</v>
      </c>
      <c r="F72">
        <f>1/G71</f>
        <v>0.33333333333333331</v>
      </c>
      <c r="G72">
        <v>1</v>
      </c>
    </row>
    <row r="73" spans="2:10" x14ac:dyDescent="0.25">
      <c r="E73">
        <f>SUM(E70:E72)</f>
        <v>5</v>
      </c>
      <c r="F73">
        <f t="shared" ref="F73:G73" si="115">SUM(F70:F72)</f>
        <v>1.6666666666666665</v>
      </c>
      <c r="G73">
        <f t="shared" si="115"/>
        <v>5</v>
      </c>
    </row>
    <row r="75" spans="2:10" x14ac:dyDescent="0.25">
      <c r="E75">
        <f>E70/E$73</f>
        <v>0.2</v>
      </c>
      <c r="F75">
        <f t="shared" ref="F75:G75" si="116">F70/F$73</f>
        <v>0.2</v>
      </c>
      <c r="G75">
        <f t="shared" si="116"/>
        <v>0.2</v>
      </c>
    </row>
    <row r="76" spans="2:10" x14ac:dyDescent="0.25">
      <c r="E76">
        <f t="shared" ref="E76:G76" si="117">E71/E$73</f>
        <v>0.6</v>
      </c>
      <c r="F76">
        <f t="shared" si="117"/>
        <v>0.60000000000000009</v>
      </c>
      <c r="G76">
        <f t="shared" si="117"/>
        <v>0.6</v>
      </c>
    </row>
    <row r="77" spans="2:10" x14ac:dyDescent="0.25">
      <c r="E77">
        <f t="shared" ref="E77:G77" si="118">E72/E$73</f>
        <v>0.2</v>
      </c>
      <c r="F77">
        <f t="shared" si="118"/>
        <v>0.2</v>
      </c>
      <c r="G77">
        <f t="shared" si="118"/>
        <v>0.2</v>
      </c>
    </row>
    <row r="78" spans="2:10" x14ac:dyDescent="0.25">
      <c r="I78" t="s">
        <v>10</v>
      </c>
      <c r="J78" t="s">
        <v>11</v>
      </c>
    </row>
    <row r="79" spans="2:10" x14ac:dyDescent="0.25">
      <c r="H79" t="s">
        <v>10</v>
      </c>
      <c r="I79">
        <v>1</v>
      </c>
      <c r="J79">
        <v>3</v>
      </c>
    </row>
    <row r="80" spans="2:10" x14ac:dyDescent="0.25">
      <c r="H80" t="s">
        <v>11</v>
      </c>
      <c r="I80">
        <f>1/J79</f>
        <v>0.33333333333333331</v>
      </c>
      <c r="J80">
        <v>1</v>
      </c>
    </row>
    <row r="81" spans="1:10" x14ac:dyDescent="0.25">
      <c r="I81">
        <f>SUM(I79:I80)</f>
        <v>1.3333333333333333</v>
      </c>
      <c r="J81">
        <f>SUM(J79:J80)</f>
        <v>4</v>
      </c>
    </row>
    <row r="83" spans="1:10" x14ac:dyDescent="0.25">
      <c r="I83">
        <f>I79/I$81</f>
        <v>0.75</v>
      </c>
      <c r="J83">
        <f t="shared" ref="J83:J84" si="119">J79/J$81</f>
        <v>0.75</v>
      </c>
    </row>
    <row r="84" spans="1:10" x14ac:dyDescent="0.25">
      <c r="I84">
        <f t="shared" ref="I84" si="120">I80/I$81</f>
        <v>0.25</v>
      </c>
      <c r="J84">
        <f t="shared" si="119"/>
        <v>0.25</v>
      </c>
    </row>
    <row r="89" spans="1:10" x14ac:dyDescent="0.25">
      <c r="E89" s="6" t="s">
        <v>4</v>
      </c>
      <c r="F89" s="6"/>
      <c r="G89" s="6"/>
      <c r="I89" s="6" t="s">
        <v>5</v>
      </c>
      <c r="J89" s="6"/>
    </row>
    <row r="90" spans="1:10" x14ac:dyDescent="0.25">
      <c r="B90" s="2" t="s">
        <v>4</v>
      </c>
      <c r="C90" s="2" t="s">
        <v>5</v>
      </c>
      <c r="D90" s="2"/>
      <c r="E90" s="2" t="s">
        <v>7</v>
      </c>
      <c r="F90" s="2" t="s">
        <v>8</v>
      </c>
      <c r="G90" s="2" t="s">
        <v>9</v>
      </c>
      <c r="H90" s="2"/>
      <c r="I90" s="2" t="s">
        <v>10</v>
      </c>
      <c r="J90" s="2" t="s">
        <v>11</v>
      </c>
    </row>
    <row r="91" spans="1:10" x14ac:dyDescent="0.25">
      <c r="A91" t="s">
        <v>2</v>
      </c>
      <c r="B91">
        <f>B66</f>
        <v>0.8</v>
      </c>
      <c r="C91">
        <f>B67</f>
        <v>0.2</v>
      </c>
      <c r="E91">
        <f>E75</f>
        <v>0.2</v>
      </c>
      <c r="F91">
        <f>E76</f>
        <v>0.6</v>
      </c>
      <c r="G91">
        <f>E77</f>
        <v>0.2</v>
      </c>
      <c r="I91">
        <f>I83</f>
        <v>0.75</v>
      </c>
      <c r="J91">
        <f>I84</f>
        <v>0.25</v>
      </c>
    </row>
    <row r="92" spans="1:10" x14ac:dyDescent="0.25">
      <c r="A92" t="s">
        <v>24</v>
      </c>
      <c r="B92">
        <f>B54</f>
        <v>0.81501204247816084</v>
      </c>
      <c r="C92">
        <f>C54</f>
        <v>0.85764506675742957</v>
      </c>
      <c r="E92">
        <f t="shared" ref="E92:J92" si="121">E54</f>
        <v>0.60101387393567929</v>
      </c>
      <c r="F92">
        <f t="shared" si="121"/>
        <v>0.73871389490159267</v>
      </c>
      <c r="G92">
        <f t="shared" si="121"/>
        <v>0.73871389490159267</v>
      </c>
      <c r="I92">
        <f t="shared" si="121"/>
        <v>0.87641391586750605</v>
      </c>
      <c r="J92">
        <f t="shared" si="121"/>
        <v>0.70462255377952221</v>
      </c>
    </row>
    <row r="93" spans="1:10" x14ac:dyDescent="0.25">
      <c r="A93" t="s">
        <v>25</v>
      </c>
      <c r="B93">
        <f>B92*B91</f>
        <v>0.65200963398252876</v>
      </c>
      <c r="C93">
        <f>C92*C91</f>
        <v>0.17152901335148593</v>
      </c>
      <c r="E93">
        <f t="shared" ref="E93:G93" si="122">E92*E91</f>
        <v>0.12020277478713587</v>
      </c>
      <c r="F93">
        <f t="shared" si="122"/>
        <v>0.44322833694095559</v>
      </c>
      <c r="G93">
        <f t="shared" si="122"/>
        <v>0.14774277898031854</v>
      </c>
      <c r="I93">
        <f t="shared" ref="I93:J93" si="123">I92*I91</f>
        <v>0.65731043690062951</v>
      </c>
      <c r="J93">
        <f t="shared" si="123"/>
        <v>0.17615563844488055</v>
      </c>
    </row>
    <row r="94" spans="1:10" x14ac:dyDescent="0.25">
      <c r="A94" t="s">
        <v>1</v>
      </c>
      <c r="B94">
        <f>B93/SUM($B$93:$C$93)</f>
        <v>0.79171710531525741</v>
      </c>
      <c r="C94">
        <f>C93/SUM($B$93:$C$93)</f>
        <v>0.20828289468474256</v>
      </c>
      <c r="E94">
        <f>E93/SUM($E$93:$G$93)</f>
        <v>0.16902023029473179</v>
      </c>
      <c r="F94">
        <f t="shared" ref="F94:G94" si="124">F93/SUM($E$93:$G$93)</f>
        <v>0.62323482727895119</v>
      </c>
      <c r="G94">
        <f t="shared" si="124"/>
        <v>0.20774494242631708</v>
      </c>
      <c r="I94">
        <f>I93/SUM($I$93:$J$93)</f>
        <v>0.78864690038900986</v>
      </c>
      <c r="J94">
        <f>J93/SUM($I$93:$J$93)</f>
        <v>0.21135309961099008</v>
      </c>
    </row>
    <row r="96" spans="1:10" x14ac:dyDescent="0.25">
      <c r="E96" s="6" t="s">
        <v>4</v>
      </c>
      <c r="F96" s="6"/>
      <c r="G96" s="6"/>
      <c r="I96" s="6" t="s">
        <v>5</v>
      </c>
      <c r="J96" s="6"/>
    </row>
    <row r="97" spans="3:10" x14ac:dyDescent="0.25">
      <c r="E97" s="2" t="s">
        <v>7</v>
      </c>
      <c r="F97" s="2" t="s">
        <v>8</v>
      </c>
      <c r="G97" s="2" t="s">
        <v>9</v>
      </c>
      <c r="H97" s="2"/>
      <c r="I97" s="2" t="s">
        <v>10</v>
      </c>
      <c r="J97" s="2" t="s">
        <v>11</v>
      </c>
    </row>
    <row r="98" spans="3:10" x14ac:dyDescent="0.25">
      <c r="C98" t="s">
        <v>14</v>
      </c>
      <c r="E98">
        <f>L40</f>
        <v>5.4</v>
      </c>
      <c r="F98">
        <f t="shared" ref="F98:G98" si="125">M40</f>
        <v>7.8000000000000007</v>
      </c>
      <c r="G98">
        <f t="shared" si="125"/>
        <v>1.4000000000000001</v>
      </c>
      <c r="I98">
        <f t="shared" ref="I98" si="126">P40</f>
        <v>6.6000000000000005</v>
      </c>
      <c r="J98">
        <f t="shared" ref="J98" si="127">Q40</f>
        <v>3</v>
      </c>
    </row>
    <row r="99" spans="3:10" x14ac:dyDescent="0.25">
      <c r="C99" t="s">
        <v>24</v>
      </c>
      <c r="E99">
        <f>L54</f>
        <v>0.87641391586750594</v>
      </c>
      <c r="F99">
        <f t="shared" ref="F99:G99" si="128">M54</f>
        <v>0.81501204247816084</v>
      </c>
      <c r="G99">
        <f t="shared" si="128"/>
        <v>0.87641391586750594</v>
      </c>
      <c r="I99">
        <f t="shared" ref="I99" si="129">P54</f>
        <v>0.87641391586750605</v>
      </c>
      <c r="J99">
        <f t="shared" ref="J99" si="130">Q54</f>
        <v>1</v>
      </c>
    </row>
    <row r="100" spans="3:10" x14ac:dyDescent="0.25">
      <c r="C100" t="s">
        <v>1</v>
      </c>
      <c r="E100">
        <f>E94</f>
        <v>0.16902023029473179</v>
      </c>
      <c r="F100">
        <f t="shared" ref="F100:J100" si="131">F94</f>
        <v>0.62323482727895119</v>
      </c>
      <c r="G100">
        <f t="shared" si="131"/>
        <v>0.20774494242631708</v>
      </c>
      <c r="I100">
        <f t="shared" si="131"/>
        <v>0.78864690038900986</v>
      </c>
      <c r="J100">
        <f t="shared" si="131"/>
        <v>0.21135309961099008</v>
      </c>
    </row>
    <row r="101" spans="3:10" x14ac:dyDescent="0.25">
      <c r="C101" t="s">
        <v>26</v>
      </c>
      <c r="E101">
        <f>E100*E99</f>
        <v>0.14813168189343354</v>
      </c>
      <c r="F101">
        <f t="shared" ref="F101:G101" si="132">F100*F99</f>
        <v>0.50794388952414182</v>
      </c>
      <c r="G101">
        <f t="shared" si="132"/>
        <v>0.18207055849351814</v>
      </c>
      <c r="I101">
        <f t="shared" ref="I101" si="133">I100*I99</f>
        <v>0.69118111820670314</v>
      </c>
      <c r="J101">
        <f t="shared" ref="J101" si="134">J100*J99</f>
        <v>0.21135309961099008</v>
      </c>
    </row>
    <row r="102" spans="3:10" x14ac:dyDescent="0.25">
      <c r="C102" t="s">
        <v>27</v>
      </c>
      <c r="E102">
        <f>E101/SUM($E$101:$G$101)</f>
        <v>0.17673729747955363</v>
      </c>
      <c r="F102">
        <f t="shared" ref="F102:G102" si="135">F101/SUM($E$101:$G$101)</f>
        <v>0.60603261340361025</v>
      </c>
      <c r="G102">
        <f t="shared" si="135"/>
        <v>0.21723008911683611</v>
      </c>
      <c r="I102">
        <f>I101/SUM($I$101:$J$101)</f>
        <v>0.76582261875673041</v>
      </c>
      <c r="J102">
        <f>J101/SUM($I$101:$J$101)</f>
        <v>0.23417738124326962</v>
      </c>
    </row>
    <row r="104" spans="3:10" x14ac:dyDescent="0.25">
      <c r="E104">
        <f>E102*E98</f>
        <v>0.95438140638958968</v>
      </c>
      <c r="F104">
        <f t="shared" ref="F104:G104" si="136">F102*F98</f>
        <v>4.7270543845481603</v>
      </c>
      <c r="G104">
        <f t="shared" si="136"/>
        <v>0.30412212476357059</v>
      </c>
      <c r="I104">
        <f t="shared" ref="I104:J104" si="137">I102*I98</f>
        <v>5.0544292837944207</v>
      </c>
      <c r="J104">
        <f t="shared" si="137"/>
        <v>0.70253214372980888</v>
      </c>
    </row>
    <row r="106" spans="3:10" x14ac:dyDescent="0.25">
      <c r="C106" t="s">
        <v>4</v>
      </c>
      <c r="E106">
        <f>SUM(E104:G104)</f>
        <v>5.9855579157013201</v>
      </c>
    </row>
    <row r="107" spans="3:10" x14ac:dyDescent="0.25">
      <c r="C107" t="s">
        <v>5</v>
      </c>
      <c r="E107">
        <f>SUM(I104:J104)</f>
        <v>5.7569614275242298</v>
      </c>
    </row>
    <row r="109" spans="3:10" x14ac:dyDescent="0.25">
      <c r="C109" t="s">
        <v>28</v>
      </c>
      <c r="E109">
        <f>B94*E106+C94*E107</f>
        <v>5.9379451774290297</v>
      </c>
    </row>
  </sheetData>
  <mergeCells count="8">
    <mergeCell ref="E96:G96"/>
    <mergeCell ref="I96:J96"/>
    <mergeCell ref="E2:G2"/>
    <mergeCell ref="I2:J2"/>
    <mergeCell ref="L2:N2"/>
    <mergeCell ref="P2:Q2"/>
    <mergeCell ref="E89:G89"/>
    <mergeCell ref="I89:J8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1" zoomScale="113" zoomScaleNormal="113" workbookViewId="0">
      <selection activeCell="G4" sqref="G4"/>
    </sheetView>
  </sheetViews>
  <sheetFormatPr defaultRowHeight="15" x14ac:dyDescent="0.25"/>
  <sheetData>
    <row r="1" spans="1:17" x14ac:dyDescent="0.25">
      <c r="A1" s="4" t="s">
        <v>6</v>
      </c>
      <c r="E1" s="4" t="s">
        <v>13</v>
      </c>
      <c r="L1" s="4" t="s">
        <v>12</v>
      </c>
    </row>
    <row r="2" spans="1:17" x14ac:dyDescent="0.25">
      <c r="E2" s="6" t="s">
        <v>4</v>
      </c>
      <c r="F2" s="6"/>
      <c r="G2" s="6"/>
      <c r="I2" s="6" t="s">
        <v>5</v>
      </c>
      <c r="J2" s="6"/>
      <c r="L2" s="6" t="s">
        <v>4</v>
      </c>
      <c r="M2" s="6"/>
      <c r="N2" s="6"/>
      <c r="P2" s="6" t="s">
        <v>5</v>
      </c>
      <c r="Q2" s="6"/>
    </row>
    <row r="3" spans="1:17" x14ac:dyDescent="0.25">
      <c r="A3" t="s">
        <v>0</v>
      </c>
      <c r="B3" s="3" t="s">
        <v>4</v>
      </c>
      <c r="C3" s="3" t="s">
        <v>5</v>
      </c>
      <c r="D3" s="3"/>
      <c r="E3" s="3" t="s">
        <v>7</v>
      </c>
      <c r="F3" s="3" t="s">
        <v>8</v>
      </c>
      <c r="G3" s="3" t="s">
        <v>9</v>
      </c>
      <c r="H3" s="3"/>
      <c r="I3" s="3" t="s">
        <v>10</v>
      </c>
      <c r="J3" s="3" t="s">
        <v>11</v>
      </c>
      <c r="L3" s="3" t="s">
        <v>7</v>
      </c>
      <c r="M3" s="3" t="s">
        <v>8</v>
      </c>
      <c r="N3" s="3" t="s">
        <v>9</v>
      </c>
      <c r="O3" s="3"/>
      <c r="P3" s="3" t="s">
        <v>10</v>
      </c>
      <c r="Q3" s="3" t="s">
        <v>11</v>
      </c>
    </row>
    <row r="4" spans="1:17" x14ac:dyDescent="0.25">
      <c r="A4">
        <v>1</v>
      </c>
      <c r="B4">
        <v>7</v>
      </c>
      <c r="C4">
        <v>5</v>
      </c>
      <c r="E4">
        <v>5</v>
      </c>
      <c r="F4">
        <v>7</v>
      </c>
      <c r="G4">
        <v>1</v>
      </c>
      <c r="I4">
        <v>7</v>
      </c>
      <c r="J4">
        <v>3</v>
      </c>
      <c r="L4">
        <v>5</v>
      </c>
      <c r="M4">
        <v>9</v>
      </c>
      <c r="N4">
        <v>3</v>
      </c>
      <c r="P4">
        <v>7</v>
      </c>
      <c r="Q4">
        <v>3</v>
      </c>
    </row>
    <row r="5" spans="1:17" x14ac:dyDescent="0.25">
      <c r="A5">
        <v>2</v>
      </c>
      <c r="B5">
        <v>7</v>
      </c>
      <c r="C5">
        <v>4</v>
      </c>
      <c r="E5">
        <v>1</v>
      </c>
      <c r="F5">
        <v>3</v>
      </c>
      <c r="G5">
        <v>3</v>
      </c>
      <c r="I5">
        <v>7</v>
      </c>
      <c r="J5">
        <v>7</v>
      </c>
      <c r="L5">
        <v>7</v>
      </c>
      <c r="M5">
        <v>9</v>
      </c>
      <c r="N5">
        <v>1</v>
      </c>
      <c r="P5">
        <v>7</v>
      </c>
      <c r="Q5">
        <v>3</v>
      </c>
    </row>
    <row r="6" spans="1:17" x14ac:dyDescent="0.25">
      <c r="A6">
        <v>3</v>
      </c>
      <c r="B6">
        <v>9</v>
      </c>
      <c r="C6">
        <v>7</v>
      </c>
      <c r="E6">
        <v>1</v>
      </c>
      <c r="F6">
        <v>5</v>
      </c>
      <c r="G6">
        <v>5</v>
      </c>
      <c r="I6">
        <v>7</v>
      </c>
      <c r="J6">
        <v>5</v>
      </c>
      <c r="L6">
        <v>5</v>
      </c>
      <c r="M6">
        <v>7</v>
      </c>
      <c r="N6">
        <v>1</v>
      </c>
      <c r="P6">
        <v>7</v>
      </c>
      <c r="Q6">
        <v>3</v>
      </c>
    </row>
    <row r="7" spans="1:17" x14ac:dyDescent="0.25">
      <c r="A7">
        <v>4</v>
      </c>
      <c r="B7">
        <v>7</v>
      </c>
      <c r="C7">
        <v>5</v>
      </c>
      <c r="E7">
        <v>5</v>
      </c>
      <c r="F7">
        <v>7</v>
      </c>
      <c r="G7">
        <v>3</v>
      </c>
      <c r="I7">
        <v>7</v>
      </c>
      <c r="J7">
        <v>3</v>
      </c>
      <c r="L7">
        <v>5</v>
      </c>
      <c r="M7">
        <v>7</v>
      </c>
      <c r="N7">
        <v>1</v>
      </c>
      <c r="P7">
        <v>7</v>
      </c>
      <c r="Q7">
        <v>3</v>
      </c>
    </row>
    <row r="8" spans="1:17" x14ac:dyDescent="0.25">
      <c r="A8">
        <v>5</v>
      </c>
      <c r="B8">
        <v>9</v>
      </c>
      <c r="C8">
        <v>5</v>
      </c>
      <c r="E8">
        <v>5</v>
      </c>
      <c r="F8">
        <v>5</v>
      </c>
      <c r="G8">
        <v>5</v>
      </c>
      <c r="I8">
        <v>5</v>
      </c>
      <c r="J8">
        <v>3</v>
      </c>
      <c r="L8">
        <v>5</v>
      </c>
      <c r="M8">
        <v>7</v>
      </c>
      <c r="N8">
        <v>1</v>
      </c>
      <c r="P8">
        <v>5</v>
      </c>
      <c r="Q8">
        <v>3</v>
      </c>
    </row>
  </sheetData>
  <mergeCells count="4">
    <mergeCell ref="E2:G2"/>
    <mergeCell ref="I2:J2"/>
    <mergeCell ref="L2:N2"/>
    <mergeCell ref="P2:Q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USP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Campello</dc:creator>
  <cp:lastModifiedBy>LEIA</cp:lastModifiedBy>
  <dcterms:created xsi:type="dcterms:W3CDTF">2017-04-27T11:30:07Z</dcterms:created>
  <dcterms:modified xsi:type="dcterms:W3CDTF">2017-04-27T14:11:09Z</dcterms:modified>
</cp:coreProperties>
</file>