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850" windowHeight="37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<sst xmlns="http://schemas.openxmlformats.org/spreadsheetml/2006/main" count="104" uniqueCount="55">
  <si>
    <t>Bolívia</t>
  </si>
  <si>
    <t>Brasil</t>
  </si>
  <si>
    <t>Cambodja</t>
  </si>
  <si>
    <t>Canadá</t>
  </si>
  <si>
    <t>China</t>
  </si>
  <si>
    <t>Republica Tcheca</t>
  </si>
  <si>
    <t>Egito</t>
  </si>
  <si>
    <t>Etiópia</t>
  </si>
  <si>
    <t>Finlândia</t>
  </si>
  <si>
    <t>França</t>
  </si>
  <si>
    <t xml:space="preserve">Grécia </t>
  </si>
  <si>
    <t>Índia</t>
  </si>
  <si>
    <t>Itália</t>
  </si>
  <si>
    <t>Japão</t>
  </si>
  <si>
    <t>México</t>
  </si>
  <si>
    <t>Polônia</t>
  </si>
  <si>
    <t>Federação Russa</t>
  </si>
  <si>
    <t>Senegal</t>
  </si>
  <si>
    <t>Turquia</t>
  </si>
  <si>
    <t>Reino Unido</t>
  </si>
  <si>
    <t>Nação</t>
  </si>
  <si>
    <t>%Imun DPT</t>
  </si>
  <si>
    <t>Taxa mortal</t>
  </si>
  <si>
    <t>Porcentagem de crianças imunizada contra DPT e taxa de mortalidade (1000 nascidos vivos) de cinco anos para 20 países, 1992.</t>
  </si>
  <si>
    <t>(xi-xm)</t>
  </si>
  <si>
    <r>
      <t>(xi-xm)</t>
    </r>
    <r>
      <rPr>
        <vertAlign val="superscript"/>
        <sz val="10"/>
        <rFont val="Arial"/>
        <family val="2"/>
      </rPr>
      <t>2</t>
    </r>
  </si>
  <si>
    <t>variância=</t>
  </si>
  <si>
    <t>DP=</t>
  </si>
  <si>
    <t>(yi-ym)</t>
  </si>
  <si>
    <r>
      <t>(yi-ym)</t>
    </r>
    <r>
      <rPr>
        <vertAlign val="superscript"/>
        <sz val="10"/>
        <rFont val="Arial"/>
        <family val="2"/>
      </rPr>
      <t>2</t>
    </r>
  </si>
  <si>
    <t>médy=59/1000NV</t>
  </si>
  <si>
    <t>médx=77,4%</t>
  </si>
  <si>
    <t>(xi-xm)(yi-ym)</t>
  </si>
  <si>
    <t>Cov=</t>
  </si>
  <si>
    <t>23,06x62,25</t>
  </si>
  <si>
    <t>r = -1135,3</t>
  </si>
  <si>
    <t>r = - 0,79</t>
  </si>
  <si>
    <r>
      <t>t=-0,79 raiz (20-2/1- (0,79)</t>
    </r>
    <r>
      <rPr>
        <vertAlign val="superscript"/>
        <sz val="10"/>
        <rFont val="Arial"/>
        <family val="2"/>
      </rPr>
      <t>2</t>
    </r>
  </si>
  <si>
    <t>t = - 5,47</t>
  </si>
  <si>
    <t>A taxa de cinco anos decresce conforme a porcentgem de crianças imunizadas aumenta.</t>
  </si>
  <si>
    <t>A porcentagem é assimétrica à esquerda  e a taxa de mortalidade assimétrica à direita, portanto esse teste de hipótese não pode ser assumido como preciso para esses dados.</t>
  </si>
  <si>
    <t>Taxa mort</t>
  </si>
  <si>
    <t>Posto Imuniz</t>
  </si>
  <si>
    <t>Posto mort</t>
  </si>
  <si>
    <t>di</t>
  </si>
  <si>
    <r>
      <t>di</t>
    </r>
    <r>
      <rPr>
        <vertAlign val="superscript"/>
        <sz val="10"/>
        <rFont val="Arial"/>
        <family val="2"/>
      </rPr>
      <t>2</t>
    </r>
  </si>
  <si>
    <t>6(2045,5)</t>
  </si>
  <si>
    <r>
      <t>20(20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-1)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</si>
  <si>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= 1- </t>
    </r>
  </si>
  <si>
    <r>
      <t>Há uma relação moderada. r pode ser maior que r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devido a não normalidade dos dados</t>
    </r>
  </si>
  <si>
    <t>A correlação verdadeira da população é menor que zero.</t>
  </si>
  <si>
    <t>%</t>
  </si>
  <si>
    <t>coef mortal</t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</si>
  <si>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-0,54 raiz (20-2)/(1-(-0,54)</t>
    </r>
    <r>
      <rPr>
        <vertAlign val="superscript"/>
        <sz val="10"/>
        <rFont val="Arial"/>
        <family val="2"/>
      </rPr>
      <t>2</t>
    </r>
  </si>
  <si>
    <t>/1000NV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</si>
</sst>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ge\r\a\l"/>
  </numFmts>
  <fonts count="4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-0.0095"/>
          <c:w val="0.578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Plan1!$B$3:$B$22</c:f>
              <c:numCache>
                <c:ptCount val="20"/>
                <c:pt idx="0">
                  <c:v>77</c:v>
                </c:pt>
                <c:pt idx="1">
                  <c:v>69</c:v>
                </c:pt>
                <c:pt idx="2">
                  <c:v>32</c:v>
                </c:pt>
                <c:pt idx="3">
                  <c:v>85</c:v>
                </c:pt>
                <c:pt idx="4">
                  <c:v>94</c:v>
                </c:pt>
                <c:pt idx="5">
                  <c:v>99</c:v>
                </c:pt>
                <c:pt idx="6">
                  <c:v>89</c:v>
                </c:pt>
                <c:pt idx="7">
                  <c:v>13</c:v>
                </c:pt>
                <c:pt idx="8">
                  <c:v>95</c:v>
                </c:pt>
                <c:pt idx="9">
                  <c:v>95</c:v>
                </c:pt>
                <c:pt idx="10">
                  <c:v>54</c:v>
                </c:pt>
                <c:pt idx="11">
                  <c:v>89</c:v>
                </c:pt>
                <c:pt idx="12">
                  <c:v>95</c:v>
                </c:pt>
                <c:pt idx="13">
                  <c:v>87</c:v>
                </c:pt>
                <c:pt idx="14">
                  <c:v>91</c:v>
                </c:pt>
                <c:pt idx="15">
                  <c:v>98</c:v>
                </c:pt>
                <c:pt idx="16">
                  <c:v>73</c:v>
                </c:pt>
                <c:pt idx="17">
                  <c:v>47</c:v>
                </c:pt>
                <c:pt idx="18">
                  <c:v>76</c:v>
                </c:pt>
                <c:pt idx="19">
                  <c:v>90</c:v>
                </c:pt>
              </c:numCache>
            </c:numRef>
          </c:xVal>
          <c:yVal>
            <c:numRef>
              <c:f>Plan1!$C$3:$C$22</c:f>
              <c:numCache>
                <c:ptCount val="20"/>
                <c:pt idx="0">
                  <c:v>118</c:v>
                </c:pt>
                <c:pt idx="1">
                  <c:v>65</c:v>
                </c:pt>
                <c:pt idx="2">
                  <c:v>184</c:v>
                </c:pt>
                <c:pt idx="3">
                  <c:v>8</c:v>
                </c:pt>
                <c:pt idx="4">
                  <c:v>43</c:v>
                </c:pt>
                <c:pt idx="5">
                  <c:v>12</c:v>
                </c:pt>
                <c:pt idx="6">
                  <c:v>55</c:v>
                </c:pt>
                <c:pt idx="7">
                  <c:v>208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124</c:v>
                </c:pt>
                <c:pt idx="12">
                  <c:v>10</c:v>
                </c:pt>
                <c:pt idx="13">
                  <c:v>6</c:v>
                </c:pt>
                <c:pt idx="14">
                  <c:v>33</c:v>
                </c:pt>
                <c:pt idx="15">
                  <c:v>16</c:v>
                </c:pt>
                <c:pt idx="16">
                  <c:v>32</c:v>
                </c:pt>
                <c:pt idx="17">
                  <c:v>145</c:v>
                </c:pt>
                <c:pt idx="18">
                  <c:v>87</c:v>
                </c:pt>
                <c:pt idx="19">
                  <c:v>9</c:v>
                </c:pt>
              </c:numCache>
            </c:numRef>
          </c:yVal>
          <c:smooth val="0"/>
        </c:ser>
        <c:axId val="23431847"/>
        <c:axId val="9560032"/>
      </c:scatterChart>
      <c:valAx>
        <c:axId val="2343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porcentagem de imunização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0032"/>
        <c:crosses val="autoZero"/>
        <c:crossBetween val="midCat"/>
        <c:dispUnits/>
        <c:majorUnit val="20"/>
      </c:valAx>
      <c:valAx>
        <c:axId val="956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de mortalidade/1000NV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184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41875"/>
          <c:w val="0.316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44577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20" zoomScaleNormal="120" zoomScalePageLayoutView="0" workbookViewId="0" topLeftCell="A1">
      <selection activeCell="J21" sqref="J21"/>
    </sheetView>
  </sheetViews>
  <sheetFormatPr defaultColWidth="9.140625" defaultRowHeight="12.75"/>
  <cols>
    <col min="1" max="1" width="19.00390625" style="0" customWidth="1"/>
    <col min="2" max="2" width="11.8515625" style="0" customWidth="1"/>
    <col min="3" max="3" width="15.421875" style="0" customWidth="1"/>
    <col min="5" max="5" width="11.8515625" style="0" customWidth="1"/>
    <col min="6" max="6" width="12.140625" style="0" customWidth="1"/>
    <col min="7" max="7" width="7.7109375" style="0" customWidth="1"/>
    <col min="8" max="8" width="8.140625" style="0" customWidth="1"/>
    <col min="10" max="10" width="5.7109375" style="0" customWidth="1"/>
    <col min="11" max="11" width="10.140625" style="0" customWidth="1"/>
    <col min="12" max="12" width="12.421875" style="0" customWidth="1"/>
  </cols>
  <sheetData>
    <row r="1" ht="15.75">
      <c r="A1" s="4" t="s">
        <v>23</v>
      </c>
    </row>
    <row r="2" spans="1:11" ht="16.5" thickBot="1">
      <c r="A2" s="4" t="s">
        <v>20</v>
      </c>
      <c r="B2" s="6" t="s">
        <v>21</v>
      </c>
      <c r="C2" s="6" t="s">
        <v>22</v>
      </c>
      <c r="E2" t="s">
        <v>24</v>
      </c>
      <c r="F2" t="s">
        <v>25</v>
      </c>
      <c r="H2" t="s">
        <v>28</v>
      </c>
      <c r="I2" t="s">
        <v>29</v>
      </c>
      <c r="K2" t="s">
        <v>32</v>
      </c>
    </row>
    <row r="3" spans="1:11" ht="15.75">
      <c r="A3" s="1" t="s">
        <v>0</v>
      </c>
      <c r="B3" s="1">
        <v>77</v>
      </c>
      <c r="C3" s="1">
        <v>118</v>
      </c>
      <c r="E3">
        <f>(B3-77.4)</f>
        <v>-0.4000000000000057</v>
      </c>
      <c r="F3">
        <f>(E3*E3)</f>
        <v>0.16000000000000456</v>
      </c>
      <c r="H3">
        <f>(C3-59)</f>
        <v>59</v>
      </c>
      <c r="I3">
        <f>(H3*H3)</f>
        <v>3481</v>
      </c>
      <c r="K3">
        <f>(E3*H3)</f>
        <v>-23.600000000000335</v>
      </c>
    </row>
    <row r="4" spans="1:11" ht="15.75">
      <c r="A4" s="2" t="s">
        <v>1</v>
      </c>
      <c r="B4" s="2">
        <v>69</v>
      </c>
      <c r="C4" s="2">
        <v>65</v>
      </c>
      <c r="E4">
        <f aca="true" t="shared" si="0" ref="E4:E22">(B4-77.4)</f>
        <v>-8.400000000000006</v>
      </c>
      <c r="F4">
        <f aca="true" t="shared" si="1" ref="F4:F22">(E4*E4)</f>
        <v>70.5600000000001</v>
      </c>
      <c r="H4">
        <f aca="true" t="shared" si="2" ref="H4:H22">(C4-59)</f>
        <v>6</v>
      </c>
      <c r="I4">
        <f aca="true" t="shared" si="3" ref="I4:I22">(H4*H4)</f>
        <v>36</v>
      </c>
      <c r="K4">
        <f aca="true" t="shared" si="4" ref="K4:K22">(E4*H4)</f>
        <v>-50.400000000000034</v>
      </c>
    </row>
    <row r="5" spans="1:11" ht="15.75">
      <c r="A5" s="2" t="s">
        <v>2</v>
      </c>
      <c r="B5" s="2">
        <v>32</v>
      </c>
      <c r="C5" s="2">
        <v>184</v>
      </c>
      <c r="E5">
        <f t="shared" si="0"/>
        <v>-45.400000000000006</v>
      </c>
      <c r="F5">
        <f t="shared" si="1"/>
        <v>2061.1600000000003</v>
      </c>
      <c r="H5">
        <f t="shared" si="2"/>
        <v>125</v>
      </c>
      <c r="I5">
        <f t="shared" si="3"/>
        <v>15625</v>
      </c>
      <c r="K5">
        <f t="shared" si="4"/>
        <v>-5675.000000000001</v>
      </c>
    </row>
    <row r="6" spans="1:11" ht="15.75">
      <c r="A6" s="2" t="s">
        <v>3</v>
      </c>
      <c r="B6" s="2">
        <v>85</v>
      </c>
      <c r="C6" s="2">
        <v>8</v>
      </c>
      <c r="E6">
        <f t="shared" si="0"/>
        <v>7.599999999999994</v>
      </c>
      <c r="F6">
        <f t="shared" si="1"/>
        <v>57.75999999999991</v>
      </c>
      <c r="H6">
        <f t="shared" si="2"/>
        <v>-51</v>
      </c>
      <c r="I6">
        <f t="shared" si="3"/>
        <v>2601</v>
      </c>
      <c r="K6">
        <f t="shared" si="4"/>
        <v>-387.5999999999997</v>
      </c>
    </row>
    <row r="7" spans="1:11" ht="15.75">
      <c r="A7" s="2" t="s">
        <v>4</v>
      </c>
      <c r="B7" s="2">
        <v>94</v>
      </c>
      <c r="C7" s="2">
        <v>43</v>
      </c>
      <c r="E7">
        <f t="shared" si="0"/>
        <v>16.599999999999994</v>
      </c>
      <c r="F7">
        <f t="shared" si="1"/>
        <v>275.55999999999983</v>
      </c>
      <c r="H7">
        <f t="shared" si="2"/>
        <v>-16</v>
      </c>
      <c r="I7">
        <f t="shared" si="3"/>
        <v>256</v>
      </c>
      <c r="K7">
        <f t="shared" si="4"/>
        <v>-265.5999999999999</v>
      </c>
    </row>
    <row r="8" spans="1:11" ht="15.75">
      <c r="A8" s="2" t="s">
        <v>5</v>
      </c>
      <c r="B8" s="2">
        <v>99</v>
      </c>
      <c r="C8" s="2">
        <v>12</v>
      </c>
      <c r="E8">
        <f t="shared" si="0"/>
        <v>21.599999999999994</v>
      </c>
      <c r="F8">
        <f t="shared" si="1"/>
        <v>466.5599999999998</v>
      </c>
      <c r="H8">
        <f t="shared" si="2"/>
        <v>-47</v>
      </c>
      <c r="I8">
        <f t="shared" si="3"/>
        <v>2209</v>
      </c>
      <c r="K8">
        <f t="shared" si="4"/>
        <v>-1015.1999999999997</v>
      </c>
    </row>
    <row r="9" spans="1:11" ht="15.75">
      <c r="A9" s="2" t="s">
        <v>6</v>
      </c>
      <c r="B9" s="2">
        <v>89</v>
      </c>
      <c r="C9" s="2">
        <v>55</v>
      </c>
      <c r="E9">
        <f t="shared" si="0"/>
        <v>11.599999999999994</v>
      </c>
      <c r="F9">
        <f t="shared" si="1"/>
        <v>134.55999999999986</v>
      </c>
      <c r="H9">
        <f t="shared" si="2"/>
        <v>-4</v>
      </c>
      <c r="I9">
        <f t="shared" si="3"/>
        <v>16</v>
      </c>
      <c r="K9">
        <f t="shared" si="4"/>
        <v>-46.39999999999998</v>
      </c>
    </row>
    <row r="10" spans="1:11" ht="15.75">
      <c r="A10" s="2" t="s">
        <v>7</v>
      </c>
      <c r="B10" s="2">
        <v>13</v>
      </c>
      <c r="C10" s="2">
        <v>208</v>
      </c>
      <c r="E10">
        <f t="shared" si="0"/>
        <v>-64.4</v>
      </c>
      <c r="F10">
        <f t="shared" si="1"/>
        <v>4147.360000000001</v>
      </c>
      <c r="H10">
        <f t="shared" si="2"/>
        <v>149</v>
      </c>
      <c r="I10">
        <f t="shared" si="3"/>
        <v>22201</v>
      </c>
      <c r="K10">
        <f t="shared" si="4"/>
        <v>-9595.6</v>
      </c>
    </row>
    <row r="11" spans="1:11" ht="15.75">
      <c r="A11" s="2" t="s">
        <v>8</v>
      </c>
      <c r="B11" s="2">
        <v>95</v>
      </c>
      <c r="C11" s="2">
        <v>7</v>
      </c>
      <c r="E11">
        <f t="shared" si="0"/>
        <v>17.599999999999994</v>
      </c>
      <c r="F11">
        <f t="shared" si="1"/>
        <v>309.7599999999998</v>
      </c>
      <c r="H11">
        <f t="shared" si="2"/>
        <v>-52</v>
      </c>
      <c r="I11">
        <f t="shared" si="3"/>
        <v>2704</v>
      </c>
      <c r="K11">
        <f t="shared" si="4"/>
        <v>-915.1999999999997</v>
      </c>
    </row>
    <row r="12" spans="1:11" ht="15.75">
      <c r="A12" s="2" t="s">
        <v>9</v>
      </c>
      <c r="B12" s="2">
        <v>95</v>
      </c>
      <c r="C12" s="2">
        <v>9</v>
      </c>
      <c r="E12">
        <f t="shared" si="0"/>
        <v>17.599999999999994</v>
      </c>
      <c r="F12">
        <f t="shared" si="1"/>
        <v>309.7599999999998</v>
      </c>
      <c r="H12">
        <f t="shared" si="2"/>
        <v>-50</v>
      </c>
      <c r="I12">
        <f t="shared" si="3"/>
        <v>2500</v>
      </c>
      <c r="K12">
        <f t="shared" si="4"/>
        <v>-879.9999999999998</v>
      </c>
    </row>
    <row r="13" spans="1:11" ht="15.75">
      <c r="A13" s="2" t="s">
        <v>10</v>
      </c>
      <c r="B13" s="2">
        <v>54</v>
      </c>
      <c r="C13" s="2">
        <v>9</v>
      </c>
      <c r="E13">
        <f t="shared" si="0"/>
        <v>-23.400000000000006</v>
      </c>
      <c r="F13">
        <f t="shared" si="1"/>
        <v>547.5600000000003</v>
      </c>
      <c r="H13">
        <f t="shared" si="2"/>
        <v>-50</v>
      </c>
      <c r="I13">
        <f t="shared" si="3"/>
        <v>2500</v>
      </c>
      <c r="K13">
        <f t="shared" si="4"/>
        <v>1170.0000000000002</v>
      </c>
    </row>
    <row r="14" spans="1:11" ht="15.75">
      <c r="A14" s="2" t="s">
        <v>11</v>
      </c>
      <c r="B14" s="2">
        <v>89</v>
      </c>
      <c r="C14" s="2">
        <v>124</v>
      </c>
      <c r="E14">
        <f t="shared" si="0"/>
        <v>11.599999999999994</v>
      </c>
      <c r="F14">
        <f t="shared" si="1"/>
        <v>134.55999999999986</v>
      </c>
      <c r="H14">
        <f t="shared" si="2"/>
        <v>65</v>
      </c>
      <c r="I14">
        <f t="shared" si="3"/>
        <v>4225</v>
      </c>
      <c r="K14">
        <f t="shared" si="4"/>
        <v>753.9999999999997</v>
      </c>
    </row>
    <row r="15" spans="1:11" ht="15.75">
      <c r="A15" s="2" t="s">
        <v>12</v>
      </c>
      <c r="B15" s="2">
        <v>95</v>
      </c>
      <c r="C15" s="2">
        <v>10</v>
      </c>
      <c r="E15">
        <f t="shared" si="0"/>
        <v>17.599999999999994</v>
      </c>
      <c r="F15">
        <f t="shared" si="1"/>
        <v>309.7599999999998</v>
      </c>
      <c r="H15">
        <f t="shared" si="2"/>
        <v>-49</v>
      </c>
      <c r="I15">
        <f t="shared" si="3"/>
        <v>2401</v>
      </c>
      <c r="K15">
        <f t="shared" si="4"/>
        <v>-862.3999999999997</v>
      </c>
    </row>
    <row r="16" spans="1:13" ht="15.75">
      <c r="A16" s="2" t="s">
        <v>13</v>
      </c>
      <c r="B16" s="2">
        <v>87</v>
      </c>
      <c r="C16" s="2">
        <v>6</v>
      </c>
      <c r="E16">
        <f t="shared" si="0"/>
        <v>9.599999999999994</v>
      </c>
      <c r="F16">
        <f t="shared" si="1"/>
        <v>92.1599999999999</v>
      </c>
      <c r="H16">
        <f t="shared" si="2"/>
        <v>-53</v>
      </c>
      <c r="I16">
        <f t="shared" si="3"/>
        <v>2809</v>
      </c>
      <c r="K16">
        <f t="shared" si="4"/>
        <v>-508.7999999999997</v>
      </c>
      <c r="M16" t="s">
        <v>37</v>
      </c>
    </row>
    <row r="17" spans="1:13" ht="15.75">
      <c r="A17" s="2" t="s">
        <v>14</v>
      </c>
      <c r="B17" s="2">
        <v>91</v>
      </c>
      <c r="C17" s="2">
        <v>33</v>
      </c>
      <c r="E17">
        <f t="shared" si="0"/>
        <v>13.599999999999994</v>
      </c>
      <c r="F17">
        <f t="shared" si="1"/>
        <v>184.95999999999984</v>
      </c>
      <c r="H17">
        <f t="shared" si="2"/>
        <v>-26</v>
      </c>
      <c r="I17">
        <f t="shared" si="3"/>
        <v>676</v>
      </c>
      <c r="K17">
        <f t="shared" si="4"/>
        <v>-353.59999999999985</v>
      </c>
      <c r="M17" t="s">
        <v>38</v>
      </c>
    </row>
    <row r="18" spans="1:11" ht="15.75">
      <c r="A18" s="2" t="s">
        <v>15</v>
      </c>
      <c r="B18" s="2">
        <v>98</v>
      </c>
      <c r="C18" s="2">
        <v>16</v>
      </c>
      <c r="E18">
        <f t="shared" si="0"/>
        <v>20.599999999999994</v>
      </c>
      <c r="F18">
        <f t="shared" si="1"/>
        <v>424.3599999999998</v>
      </c>
      <c r="H18">
        <f t="shared" si="2"/>
        <v>-43</v>
      </c>
      <c r="I18">
        <f t="shared" si="3"/>
        <v>1849</v>
      </c>
      <c r="K18">
        <f t="shared" si="4"/>
        <v>-885.7999999999997</v>
      </c>
    </row>
    <row r="19" spans="1:11" ht="15.75">
      <c r="A19" s="2" t="s">
        <v>16</v>
      </c>
      <c r="B19" s="2">
        <v>73</v>
      </c>
      <c r="C19" s="2">
        <v>32</v>
      </c>
      <c r="E19">
        <f t="shared" si="0"/>
        <v>-4.400000000000006</v>
      </c>
      <c r="F19">
        <f t="shared" si="1"/>
        <v>19.36000000000005</v>
      </c>
      <c r="H19">
        <f t="shared" si="2"/>
        <v>-27</v>
      </c>
      <c r="I19">
        <f t="shared" si="3"/>
        <v>729</v>
      </c>
      <c r="K19">
        <f t="shared" si="4"/>
        <v>118.80000000000015</v>
      </c>
    </row>
    <row r="20" spans="1:11" ht="15.75">
      <c r="A20" s="2" t="s">
        <v>17</v>
      </c>
      <c r="B20" s="2">
        <v>47</v>
      </c>
      <c r="C20" s="2">
        <v>145</v>
      </c>
      <c r="E20">
        <f t="shared" si="0"/>
        <v>-30.400000000000006</v>
      </c>
      <c r="F20">
        <f t="shared" si="1"/>
        <v>924.1600000000003</v>
      </c>
      <c r="H20">
        <f t="shared" si="2"/>
        <v>86</v>
      </c>
      <c r="I20">
        <f t="shared" si="3"/>
        <v>7396</v>
      </c>
      <c r="K20">
        <f t="shared" si="4"/>
        <v>-2614.4000000000005</v>
      </c>
    </row>
    <row r="21" spans="1:11" ht="15.75">
      <c r="A21" s="2" t="s">
        <v>18</v>
      </c>
      <c r="B21" s="2">
        <v>76</v>
      </c>
      <c r="C21" s="2">
        <v>87</v>
      </c>
      <c r="E21">
        <f t="shared" si="0"/>
        <v>-1.4000000000000057</v>
      </c>
      <c r="F21">
        <f t="shared" si="1"/>
        <v>1.960000000000016</v>
      </c>
      <c r="H21">
        <f t="shared" si="2"/>
        <v>28</v>
      </c>
      <c r="I21">
        <f t="shared" si="3"/>
        <v>784</v>
      </c>
      <c r="K21">
        <f t="shared" si="4"/>
        <v>-39.20000000000016</v>
      </c>
    </row>
    <row r="22" spans="1:11" ht="16.5" thickBot="1">
      <c r="A22" s="3" t="s">
        <v>19</v>
      </c>
      <c r="B22" s="3">
        <v>90</v>
      </c>
      <c r="C22" s="3">
        <v>9</v>
      </c>
      <c r="E22">
        <f t="shared" si="0"/>
        <v>12.599999999999994</v>
      </c>
      <c r="F22">
        <f t="shared" si="1"/>
        <v>158.75999999999985</v>
      </c>
      <c r="H22">
        <f t="shared" si="2"/>
        <v>-50</v>
      </c>
      <c r="I22">
        <f t="shared" si="3"/>
        <v>2500</v>
      </c>
      <c r="K22">
        <f t="shared" si="4"/>
        <v>-629.9999999999998</v>
      </c>
    </row>
    <row r="23" spans="2:11" ht="12.75">
      <c r="B23">
        <f>SUM(B3:B22)</f>
        <v>1548</v>
      </c>
      <c r="C23">
        <f>SUM(C3:C22)</f>
        <v>1180</v>
      </c>
      <c r="F23">
        <f>SUM(F3:F22)</f>
        <v>10630.8</v>
      </c>
      <c r="I23">
        <f>SUM(I3:I22)</f>
        <v>77498</v>
      </c>
      <c r="K23">
        <f>SUM(K3:K22)</f>
        <v>-22706.000000000004</v>
      </c>
    </row>
    <row r="24" spans="2:12" ht="12.75">
      <c r="B24" t="s">
        <v>31</v>
      </c>
      <c r="C24" t="s">
        <v>30</v>
      </c>
      <c r="E24" t="s">
        <v>26</v>
      </c>
      <c r="F24">
        <v>531.54</v>
      </c>
      <c r="G24" s="9"/>
      <c r="H24" s="10" t="s">
        <v>26</v>
      </c>
      <c r="I24">
        <v>3874.9</v>
      </c>
      <c r="J24" t="s">
        <v>33</v>
      </c>
      <c r="K24">
        <v>-1135.3</v>
      </c>
      <c r="L24" t="s">
        <v>35</v>
      </c>
    </row>
    <row r="25" spans="5:12" ht="12.75">
      <c r="E25" t="s">
        <v>27</v>
      </c>
      <c r="F25">
        <f>SQRT(531.54)</f>
        <v>23.05515126820902</v>
      </c>
      <c r="G25" t="s">
        <v>51</v>
      </c>
      <c r="H25" s="10" t="s">
        <v>27</v>
      </c>
      <c r="I25">
        <f>SQRT(3874.9)</f>
        <v>62.24869476543263</v>
      </c>
      <c r="J25" s="11" t="s">
        <v>54</v>
      </c>
      <c r="L25" s="5" t="s">
        <v>34</v>
      </c>
    </row>
    <row r="26" spans="12:13" ht="12.75">
      <c r="L26" t="s">
        <v>35</v>
      </c>
      <c r="M26" t="s">
        <v>36</v>
      </c>
    </row>
    <row r="27" spans="1:12" ht="12.75">
      <c r="A27" t="s">
        <v>39</v>
      </c>
      <c r="L27" s="5">
        <v>1435.485</v>
      </c>
    </row>
    <row r="29" ht="12.75">
      <c r="A29" t="s">
        <v>40</v>
      </c>
    </row>
    <row r="32" spans="1:7" ht="16.5" thickBot="1">
      <c r="A32" s="4" t="s">
        <v>20</v>
      </c>
      <c r="B32" s="6" t="s">
        <v>21</v>
      </c>
      <c r="C32" s="6" t="s">
        <v>42</v>
      </c>
      <c r="D32" t="s">
        <v>41</v>
      </c>
      <c r="E32" t="s">
        <v>43</v>
      </c>
      <c r="F32" t="s">
        <v>44</v>
      </c>
      <c r="G32" t="s">
        <v>45</v>
      </c>
    </row>
    <row r="33" spans="1:7" ht="15.75">
      <c r="A33" s="1" t="s">
        <v>7</v>
      </c>
      <c r="B33" s="1">
        <v>13</v>
      </c>
      <c r="C33">
        <v>1</v>
      </c>
      <c r="D33" s="1">
        <v>208</v>
      </c>
      <c r="E33" s="7">
        <v>20</v>
      </c>
      <c r="F33">
        <f>(C33-E33)</f>
        <v>-19</v>
      </c>
      <c r="G33">
        <f>(F33*F33)</f>
        <v>361</v>
      </c>
    </row>
    <row r="34" spans="1:7" ht="15.75">
      <c r="A34" s="2" t="s">
        <v>2</v>
      </c>
      <c r="B34" s="2">
        <v>32</v>
      </c>
      <c r="C34">
        <v>2</v>
      </c>
      <c r="D34" s="2">
        <v>184</v>
      </c>
      <c r="E34" s="7">
        <v>19</v>
      </c>
      <c r="F34">
        <f aca="true" t="shared" si="5" ref="F34:F52">(C34-E34)</f>
        <v>-17</v>
      </c>
      <c r="G34">
        <f aca="true" t="shared" si="6" ref="G34:G52">(F34*F34)</f>
        <v>289</v>
      </c>
    </row>
    <row r="35" spans="1:7" ht="15.75">
      <c r="A35" s="2" t="s">
        <v>17</v>
      </c>
      <c r="B35" s="2">
        <v>47</v>
      </c>
      <c r="C35">
        <v>3</v>
      </c>
      <c r="D35" s="2">
        <v>145</v>
      </c>
      <c r="E35" s="7">
        <v>18</v>
      </c>
      <c r="F35">
        <f t="shared" si="5"/>
        <v>-15</v>
      </c>
      <c r="G35">
        <f t="shared" si="6"/>
        <v>225</v>
      </c>
    </row>
    <row r="36" spans="1:7" ht="15.75">
      <c r="A36" s="2" t="s">
        <v>10</v>
      </c>
      <c r="B36" s="2">
        <v>54</v>
      </c>
      <c r="C36">
        <v>4</v>
      </c>
      <c r="D36" s="2">
        <v>9</v>
      </c>
      <c r="E36" s="7">
        <v>5</v>
      </c>
      <c r="F36">
        <f t="shared" si="5"/>
        <v>-1</v>
      </c>
      <c r="G36">
        <f t="shared" si="6"/>
        <v>1</v>
      </c>
    </row>
    <row r="37" spans="1:7" ht="15.75">
      <c r="A37" s="2" t="s">
        <v>1</v>
      </c>
      <c r="B37" s="2">
        <v>69</v>
      </c>
      <c r="C37">
        <v>5</v>
      </c>
      <c r="D37" s="2">
        <v>65</v>
      </c>
      <c r="E37" s="7">
        <v>14</v>
      </c>
      <c r="F37">
        <f t="shared" si="5"/>
        <v>-9</v>
      </c>
      <c r="G37">
        <f t="shared" si="6"/>
        <v>81</v>
      </c>
    </row>
    <row r="38" spans="1:7" ht="15.75">
      <c r="A38" s="2" t="s">
        <v>16</v>
      </c>
      <c r="B38" s="2">
        <v>73</v>
      </c>
      <c r="C38">
        <v>6</v>
      </c>
      <c r="D38" s="2">
        <v>32</v>
      </c>
      <c r="E38" s="7">
        <v>10</v>
      </c>
      <c r="F38">
        <f t="shared" si="5"/>
        <v>-4</v>
      </c>
      <c r="G38">
        <f t="shared" si="6"/>
        <v>16</v>
      </c>
    </row>
    <row r="39" spans="1:7" ht="15.75">
      <c r="A39" s="2" t="s">
        <v>18</v>
      </c>
      <c r="B39" s="2">
        <v>76</v>
      </c>
      <c r="C39">
        <v>7</v>
      </c>
      <c r="D39" s="2">
        <v>87</v>
      </c>
      <c r="E39" s="7">
        <v>15</v>
      </c>
      <c r="F39">
        <f t="shared" si="5"/>
        <v>-8</v>
      </c>
      <c r="G39">
        <f t="shared" si="6"/>
        <v>64</v>
      </c>
    </row>
    <row r="40" spans="1:7" ht="15.75">
      <c r="A40" s="2" t="s">
        <v>0</v>
      </c>
      <c r="B40" s="2">
        <v>77</v>
      </c>
      <c r="C40">
        <v>8</v>
      </c>
      <c r="D40" s="2">
        <v>118</v>
      </c>
      <c r="E40" s="7">
        <v>16</v>
      </c>
      <c r="F40">
        <f t="shared" si="5"/>
        <v>-8</v>
      </c>
      <c r="G40">
        <f t="shared" si="6"/>
        <v>64</v>
      </c>
    </row>
    <row r="41" spans="1:7" ht="15.75">
      <c r="A41" s="2" t="s">
        <v>3</v>
      </c>
      <c r="B41" s="2">
        <v>85</v>
      </c>
      <c r="C41">
        <v>9</v>
      </c>
      <c r="D41" s="2">
        <v>8</v>
      </c>
      <c r="E41" s="7">
        <v>3</v>
      </c>
      <c r="F41">
        <f t="shared" si="5"/>
        <v>6</v>
      </c>
      <c r="G41">
        <f t="shared" si="6"/>
        <v>36</v>
      </c>
    </row>
    <row r="42" spans="1:7" ht="15.75">
      <c r="A42" s="2" t="s">
        <v>13</v>
      </c>
      <c r="B42" s="2">
        <v>87</v>
      </c>
      <c r="C42">
        <v>10</v>
      </c>
      <c r="D42" s="2">
        <v>6</v>
      </c>
      <c r="E42" s="7">
        <v>1</v>
      </c>
      <c r="F42">
        <f t="shared" si="5"/>
        <v>9</v>
      </c>
      <c r="G42">
        <f t="shared" si="6"/>
        <v>81</v>
      </c>
    </row>
    <row r="43" spans="1:7" ht="15.75">
      <c r="A43" s="2" t="s">
        <v>6</v>
      </c>
      <c r="B43" s="2">
        <v>89</v>
      </c>
      <c r="C43">
        <v>11.5</v>
      </c>
      <c r="D43" s="2">
        <v>55</v>
      </c>
      <c r="E43" s="7">
        <v>13</v>
      </c>
      <c r="F43">
        <f t="shared" si="5"/>
        <v>-1.5</v>
      </c>
      <c r="G43">
        <f t="shared" si="6"/>
        <v>2.25</v>
      </c>
    </row>
    <row r="44" spans="1:9" ht="15.75">
      <c r="A44" s="2" t="s">
        <v>11</v>
      </c>
      <c r="B44" s="2">
        <v>89</v>
      </c>
      <c r="C44">
        <v>11.5</v>
      </c>
      <c r="D44" s="2">
        <v>124</v>
      </c>
      <c r="E44" s="7">
        <v>17</v>
      </c>
      <c r="F44">
        <f t="shared" si="5"/>
        <v>-5.5</v>
      </c>
      <c r="G44">
        <f t="shared" si="6"/>
        <v>30.25</v>
      </c>
      <c r="I44" s="10" t="s">
        <v>53</v>
      </c>
    </row>
    <row r="45" spans="1:9" ht="15.75">
      <c r="A45" s="2" t="s">
        <v>19</v>
      </c>
      <c r="B45" s="2">
        <v>90</v>
      </c>
      <c r="C45">
        <v>13</v>
      </c>
      <c r="D45" s="2">
        <v>9</v>
      </c>
      <c r="E45" s="7">
        <v>5</v>
      </c>
      <c r="F45">
        <f t="shared" si="5"/>
        <v>8</v>
      </c>
      <c r="G45">
        <f t="shared" si="6"/>
        <v>64</v>
      </c>
      <c r="I45">
        <f>-2.72</f>
        <v>-2.72</v>
      </c>
    </row>
    <row r="46" spans="1:9" ht="15.75">
      <c r="A46" s="2" t="s">
        <v>14</v>
      </c>
      <c r="B46" s="2">
        <v>91</v>
      </c>
      <c r="C46">
        <v>14</v>
      </c>
      <c r="D46" s="2">
        <v>33</v>
      </c>
      <c r="E46" s="7">
        <v>11</v>
      </c>
      <c r="F46">
        <f t="shared" si="5"/>
        <v>3</v>
      </c>
      <c r="G46">
        <f t="shared" si="6"/>
        <v>9</v>
      </c>
      <c r="I46" t="s">
        <v>50</v>
      </c>
    </row>
    <row r="47" spans="1:7" ht="15.75">
      <c r="A47" s="2" t="s">
        <v>4</v>
      </c>
      <c r="B47" s="2">
        <v>94</v>
      </c>
      <c r="C47">
        <v>15</v>
      </c>
      <c r="D47" s="2">
        <v>43</v>
      </c>
      <c r="E47" s="7">
        <v>12</v>
      </c>
      <c r="F47">
        <f t="shared" si="5"/>
        <v>3</v>
      </c>
      <c r="G47">
        <f t="shared" si="6"/>
        <v>9</v>
      </c>
    </row>
    <row r="48" spans="1:7" ht="15.75">
      <c r="A48" s="2" t="s">
        <v>8</v>
      </c>
      <c r="B48" s="2">
        <v>95</v>
      </c>
      <c r="C48">
        <v>17</v>
      </c>
      <c r="D48" s="2">
        <v>7</v>
      </c>
      <c r="E48" s="7">
        <v>2</v>
      </c>
      <c r="F48">
        <f t="shared" si="5"/>
        <v>15</v>
      </c>
      <c r="G48">
        <f t="shared" si="6"/>
        <v>225</v>
      </c>
    </row>
    <row r="49" spans="1:7" ht="15.75">
      <c r="A49" s="2" t="s">
        <v>9</v>
      </c>
      <c r="B49" s="2">
        <v>95</v>
      </c>
      <c r="C49">
        <v>17</v>
      </c>
      <c r="D49" s="2">
        <v>9</v>
      </c>
      <c r="E49" s="7">
        <v>5</v>
      </c>
      <c r="F49">
        <f t="shared" si="5"/>
        <v>12</v>
      </c>
      <c r="G49">
        <f t="shared" si="6"/>
        <v>144</v>
      </c>
    </row>
    <row r="50" spans="1:7" ht="15.75">
      <c r="A50" s="2" t="s">
        <v>12</v>
      </c>
      <c r="B50" s="2">
        <v>95</v>
      </c>
      <c r="C50">
        <v>17</v>
      </c>
      <c r="D50" s="2">
        <v>10</v>
      </c>
      <c r="E50" s="7">
        <v>7</v>
      </c>
      <c r="F50">
        <f t="shared" si="5"/>
        <v>10</v>
      </c>
      <c r="G50">
        <f t="shared" si="6"/>
        <v>100</v>
      </c>
    </row>
    <row r="51" spans="1:7" ht="15.75">
      <c r="A51" s="2" t="s">
        <v>15</v>
      </c>
      <c r="B51" s="2">
        <v>98</v>
      </c>
      <c r="C51">
        <v>19</v>
      </c>
      <c r="D51" s="2">
        <v>16</v>
      </c>
      <c r="E51" s="7">
        <v>9</v>
      </c>
      <c r="F51">
        <f t="shared" si="5"/>
        <v>10</v>
      </c>
      <c r="G51">
        <f t="shared" si="6"/>
        <v>100</v>
      </c>
    </row>
    <row r="52" spans="1:7" ht="16.5" thickBot="1">
      <c r="A52" s="3" t="s">
        <v>5</v>
      </c>
      <c r="B52" s="3">
        <v>99</v>
      </c>
      <c r="C52">
        <v>20</v>
      </c>
      <c r="D52" s="3">
        <v>12</v>
      </c>
      <c r="E52" s="7">
        <v>8</v>
      </c>
      <c r="F52">
        <f t="shared" si="5"/>
        <v>12</v>
      </c>
      <c r="G52">
        <f t="shared" si="6"/>
        <v>144</v>
      </c>
    </row>
    <row r="53" ht="12.75">
      <c r="G53">
        <f>SUM(G33:G52)</f>
        <v>2045.5</v>
      </c>
    </row>
    <row r="55" spans="5:7" ht="15.75">
      <c r="E55" s="8" t="s">
        <v>48</v>
      </c>
      <c r="F55" t="s">
        <v>46</v>
      </c>
      <c r="G55">
        <f>-0.54</f>
        <v>-0.54</v>
      </c>
    </row>
    <row r="56" ht="14.25">
      <c r="F56" s="5" t="s">
        <v>47</v>
      </c>
    </row>
    <row r="57" ht="15.75">
      <c r="A57" t="s">
        <v>49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S23"/>
  <sheetViews>
    <sheetView zoomScalePageLayoutView="0" workbookViewId="0" topLeftCell="A2">
      <selection activeCell="T26" sqref="T26"/>
    </sheetView>
  </sheetViews>
  <sheetFormatPr defaultColWidth="9.140625" defaultRowHeight="12.75"/>
  <sheetData>
    <row r="3" ht="13.5" thickBot="1">
      <c r="R3" s="10" t="s">
        <v>52</v>
      </c>
    </row>
    <row r="4" spans="18:19" ht="15.75">
      <c r="R4" s="1">
        <v>6</v>
      </c>
      <c r="S4">
        <v>1</v>
      </c>
    </row>
    <row r="5" spans="18:19" ht="15.75">
      <c r="R5" s="2">
        <v>7</v>
      </c>
      <c r="S5">
        <v>2</v>
      </c>
    </row>
    <row r="6" spans="18:19" ht="15.75">
      <c r="R6" s="2">
        <v>8</v>
      </c>
      <c r="S6">
        <v>3</v>
      </c>
    </row>
    <row r="7" spans="18:19" ht="15.75">
      <c r="R7" s="2">
        <v>9</v>
      </c>
      <c r="S7">
        <v>5</v>
      </c>
    </row>
    <row r="8" spans="18:19" ht="15.75">
      <c r="R8" s="2">
        <v>9</v>
      </c>
      <c r="S8">
        <v>5</v>
      </c>
    </row>
    <row r="9" spans="18:19" ht="15.75">
      <c r="R9" s="2">
        <v>9</v>
      </c>
      <c r="S9">
        <v>5</v>
      </c>
    </row>
    <row r="10" spans="18:19" ht="15.75">
      <c r="R10" s="2">
        <v>10</v>
      </c>
      <c r="S10">
        <v>7</v>
      </c>
    </row>
    <row r="11" spans="18:19" ht="15.75">
      <c r="R11" s="2">
        <v>12</v>
      </c>
      <c r="S11">
        <v>8</v>
      </c>
    </row>
    <row r="12" spans="18:19" ht="15.75">
      <c r="R12" s="2">
        <v>16</v>
      </c>
      <c r="S12">
        <v>9</v>
      </c>
    </row>
    <row r="13" spans="18:19" ht="15.75">
      <c r="R13" s="2">
        <v>32</v>
      </c>
      <c r="S13">
        <v>10</v>
      </c>
    </row>
    <row r="14" spans="18:19" ht="15.75">
      <c r="R14" s="2">
        <v>33</v>
      </c>
      <c r="S14">
        <v>11</v>
      </c>
    </row>
    <row r="15" spans="18:19" ht="15.75">
      <c r="R15" s="2">
        <v>43</v>
      </c>
      <c r="S15">
        <v>12</v>
      </c>
    </row>
    <row r="16" spans="18:19" ht="15.75">
      <c r="R16" s="2">
        <v>55</v>
      </c>
      <c r="S16">
        <v>13</v>
      </c>
    </row>
    <row r="17" spans="18:19" ht="15.75">
      <c r="R17" s="2">
        <v>65</v>
      </c>
      <c r="S17">
        <v>14</v>
      </c>
    </row>
    <row r="18" spans="18:19" ht="15.75">
      <c r="R18" s="2">
        <v>87</v>
      </c>
      <c r="S18">
        <v>15</v>
      </c>
    </row>
    <row r="19" spans="18:19" ht="15.75">
      <c r="R19" s="2">
        <v>118</v>
      </c>
      <c r="S19">
        <v>16</v>
      </c>
    </row>
    <row r="20" spans="18:19" ht="15.75">
      <c r="R20" s="2">
        <v>124</v>
      </c>
      <c r="S20">
        <v>17</v>
      </c>
    </row>
    <row r="21" spans="18:19" ht="15.75">
      <c r="R21" s="2">
        <v>145</v>
      </c>
      <c r="S21">
        <v>18</v>
      </c>
    </row>
    <row r="22" spans="18:19" ht="15.75">
      <c r="R22" s="2">
        <v>184</v>
      </c>
      <c r="S22">
        <v>19</v>
      </c>
    </row>
    <row r="23" spans="18:19" ht="16.5" thickBot="1">
      <c r="R23" s="3">
        <v>208</v>
      </c>
      <c r="S23">
        <v>20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="130" zoomScaleNormal="130" zoomScalePageLayoutView="0" workbookViewId="0" topLeftCell="A1">
      <selection activeCell="E5" sqref="E5"/>
    </sheetView>
  </sheetViews>
  <sheetFormatPr defaultColWidth="9.140625" defaultRowHeight="12.75"/>
  <cols>
    <col min="1" max="1" width="24.28125" style="0" customWidth="1"/>
  </cols>
  <sheetData>
    <row r="1" ht="15.75">
      <c r="A1" s="4" t="s">
        <v>23</v>
      </c>
    </row>
    <row r="2" spans="1:3" ht="16.5" thickBot="1">
      <c r="A2" s="4" t="s">
        <v>20</v>
      </c>
      <c r="B2" s="6" t="s">
        <v>21</v>
      </c>
      <c r="C2" s="6" t="s">
        <v>22</v>
      </c>
    </row>
    <row r="3" spans="1:3" ht="15.75">
      <c r="A3" s="1" t="s">
        <v>0</v>
      </c>
      <c r="B3" s="1">
        <v>77</v>
      </c>
      <c r="C3" s="1">
        <v>118</v>
      </c>
    </row>
    <row r="4" spans="1:3" ht="15.75">
      <c r="A4" s="2" t="s">
        <v>1</v>
      </c>
      <c r="B4" s="2">
        <v>69</v>
      </c>
      <c r="C4" s="2">
        <v>65</v>
      </c>
    </row>
    <row r="5" spans="1:3" ht="15.75">
      <c r="A5" s="2" t="s">
        <v>2</v>
      </c>
      <c r="B5" s="2">
        <v>32</v>
      </c>
      <c r="C5" s="2">
        <v>184</v>
      </c>
    </row>
    <row r="6" spans="1:3" ht="15.75">
      <c r="A6" s="2" t="s">
        <v>3</v>
      </c>
      <c r="B6" s="2">
        <v>85</v>
      </c>
      <c r="C6" s="2">
        <v>8</v>
      </c>
    </row>
    <row r="7" spans="1:3" ht="15.75">
      <c r="A7" s="2" t="s">
        <v>4</v>
      </c>
      <c r="B7" s="2">
        <v>94</v>
      </c>
      <c r="C7" s="2">
        <v>43</v>
      </c>
    </row>
    <row r="8" spans="1:3" ht="15.75">
      <c r="A8" s="2" t="s">
        <v>5</v>
      </c>
      <c r="B8" s="2">
        <v>99</v>
      </c>
      <c r="C8" s="2">
        <v>12</v>
      </c>
    </row>
    <row r="9" spans="1:3" ht="15.75">
      <c r="A9" s="2" t="s">
        <v>6</v>
      </c>
      <c r="B9" s="2">
        <v>89</v>
      </c>
      <c r="C9" s="2">
        <v>55</v>
      </c>
    </row>
    <row r="10" spans="1:3" ht="15.75">
      <c r="A10" s="2" t="s">
        <v>7</v>
      </c>
      <c r="B10" s="2">
        <v>13</v>
      </c>
      <c r="C10" s="2">
        <v>208</v>
      </c>
    </row>
    <row r="11" spans="1:3" ht="15.75">
      <c r="A11" s="2" t="s">
        <v>8</v>
      </c>
      <c r="B11" s="2">
        <v>95</v>
      </c>
      <c r="C11" s="2">
        <v>7</v>
      </c>
    </row>
    <row r="12" spans="1:3" ht="15.75">
      <c r="A12" s="2" t="s">
        <v>9</v>
      </c>
      <c r="B12" s="2">
        <v>95</v>
      </c>
      <c r="C12" s="2">
        <v>9</v>
      </c>
    </row>
    <row r="13" spans="1:3" ht="15.75">
      <c r="A13" s="2" t="s">
        <v>10</v>
      </c>
      <c r="B13" s="2">
        <v>54</v>
      </c>
      <c r="C13" s="2">
        <v>9</v>
      </c>
    </row>
    <row r="14" spans="1:3" ht="15.75">
      <c r="A14" s="2" t="s">
        <v>11</v>
      </c>
      <c r="B14" s="2">
        <v>89</v>
      </c>
      <c r="C14" s="2">
        <v>124</v>
      </c>
    </row>
    <row r="15" spans="1:3" ht="15.75">
      <c r="A15" s="2" t="s">
        <v>12</v>
      </c>
      <c r="B15" s="2">
        <v>95</v>
      </c>
      <c r="C15" s="2">
        <v>10</v>
      </c>
    </row>
    <row r="16" spans="1:3" ht="15.75">
      <c r="A16" s="2" t="s">
        <v>13</v>
      </c>
      <c r="B16" s="2">
        <v>87</v>
      </c>
      <c r="C16" s="2">
        <v>6</v>
      </c>
    </row>
    <row r="17" spans="1:3" ht="15.75">
      <c r="A17" s="2" t="s">
        <v>14</v>
      </c>
      <c r="B17" s="2">
        <v>91</v>
      </c>
      <c r="C17" s="2">
        <v>33</v>
      </c>
    </row>
    <row r="18" spans="1:3" ht="15.75">
      <c r="A18" s="2" t="s">
        <v>15</v>
      </c>
      <c r="B18" s="2">
        <v>98</v>
      </c>
      <c r="C18" s="2">
        <v>16</v>
      </c>
    </row>
    <row r="19" spans="1:3" ht="15.75">
      <c r="A19" s="2" t="s">
        <v>16</v>
      </c>
      <c r="B19" s="2">
        <v>73</v>
      </c>
      <c r="C19" s="2">
        <v>32</v>
      </c>
    </row>
    <row r="20" spans="1:3" ht="15.75">
      <c r="A20" s="2" t="s">
        <v>17</v>
      </c>
      <c r="B20" s="2">
        <v>47</v>
      </c>
      <c r="C20" s="2">
        <v>145</v>
      </c>
    </row>
    <row r="21" spans="1:3" ht="15.75">
      <c r="A21" s="2" t="s">
        <v>18</v>
      </c>
      <c r="B21" s="2">
        <v>76</v>
      </c>
      <c r="C21" s="2">
        <v>87</v>
      </c>
    </row>
    <row r="22" spans="1:3" ht="16.5" thickBot="1">
      <c r="A22" s="3" t="s">
        <v>19</v>
      </c>
      <c r="B22" s="3">
        <v>90</v>
      </c>
      <c r="C22" s="3">
        <v>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1928598</cp:lastModifiedBy>
  <cp:lastPrinted>2008-05-20T17:10:01Z</cp:lastPrinted>
  <dcterms:created xsi:type="dcterms:W3CDTF">2007-04-01T14:01:53Z</dcterms:created>
  <dcterms:modified xsi:type="dcterms:W3CDTF">2017-04-24T19:41:38Z</dcterms:modified>
  <cp:category/>
  <cp:version/>
  <cp:contentType/>
  <cp:contentStatus/>
</cp:coreProperties>
</file>