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ox Sync\Ariana.Gustavo\Embarcados\"/>
    </mc:Choice>
  </mc:AlternateContent>
  <bookViews>
    <workbookView xWindow="0" yWindow="0" windowWidth="2784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10" i="1"/>
  <c r="F14" i="1"/>
  <c r="F15" i="1"/>
  <c r="F17" i="1"/>
  <c r="F18" i="1"/>
  <c r="F19" i="1"/>
  <c r="F20" i="1"/>
  <c r="F21" i="1"/>
  <c r="F22" i="1"/>
  <c r="F25" i="1"/>
  <c r="F26" i="1"/>
  <c r="F27" i="1"/>
  <c r="F28" i="1"/>
  <c r="F30" i="1"/>
  <c r="F31" i="1"/>
  <c r="F34" i="1"/>
  <c r="F35" i="1"/>
  <c r="F37" i="1"/>
  <c r="F38" i="1"/>
  <c r="AN14" i="1"/>
  <c r="AH4" i="1" l="1"/>
  <c r="AN4" i="1" s="1"/>
  <c r="C4" i="1" s="1"/>
  <c r="AH5" i="1"/>
  <c r="AN5" i="1" s="1"/>
  <c r="C5" i="1" s="1"/>
  <c r="AH6" i="1"/>
  <c r="AN6" i="1" s="1"/>
  <c r="C6" i="1" s="1"/>
  <c r="AH7" i="1"/>
  <c r="AN7" i="1" s="1"/>
  <c r="C7" i="1" s="1"/>
  <c r="AH8" i="1"/>
  <c r="AN8" i="1" s="1"/>
  <c r="C8" i="1" s="1"/>
  <c r="AH9" i="1"/>
  <c r="AN9" i="1" s="1"/>
  <c r="AH10" i="1"/>
  <c r="AN10" i="1" s="1"/>
  <c r="C10" i="1" s="1"/>
  <c r="AH11" i="1"/>
  <c r="AN11" i="1" s="1"/>
  <c r="AH12" i="1"/>
  <c r="AN12" i="1" s="1"/>
  <c r="AH13" i="1"/>
  <c r="AN13" i="1" s="1"/>
  <c r="C14" i="1"/>
  <c r="AH15" i="1"/>
  <c r="AN15" i="1" s="1"/>
  <c r="C15" i="1" s="1"/>
  <c r="AH16" i="1"/>
  <c r="AN16" i="1" s="1"/>
  <c r="AH17" i="1"/>
  <c r="AN17" i="1" s="1"/>
  <c r="C17" i="1" s="1"/>
  <c r="AH18" i="1"/>
  <c r="AN18" i="1" s="1"/>
  <c r="C18" i="1" s="1"/>
  <c r="AH19" i="1"/>
  <c r="AN19" i="1" s="1"/>
  <c r="C19" i="1" s="1"/>
  <c r="AH20" i="1"/>
  <c r="AN20" i="1" s="1"/>
  <c r="C20" i="1" s="1"/>
  <c r="AH21" i="1"/>
  <c r="AN21" i="1" s="1"/>
  <c r="C21" i="1" s="1"/>
  <c r="AH22" i="1"/>
  <c r="AN22" i="1" s="1"/>
  <c r="C22" i="1" s="1"/>
  <c r="AH23" i="1"/>
  <c r="AN23" i="1" s="1"/>
  <c r="AH24" i="1"/>
  <c r="AN24" i="1" s="1"/>
  <c r="AH25" i="1"/>
  <c r="AN25" i="1" s="1"/>
  <c r="C25" i="1" s="1"/>
  <c r="AH26" i="1"/>
  <c r="AN26" i="1" s="1"/>
  <c r="C26" i="1" s="1"/>
  <c r="AH27" i="1"/>
  <c r="AN27" i="1" s="1"/>
  <c r="C27" i="1" s="1"/>
  <c r="AH28" i="1"/>
  <c r="AN28" i="1" s="1"/>
  <c r="C28" i="1" s="1"/>
  <c r="AH29" i="1"/>
  <c r="AN29" i="1" s="1"/>
  <c r="AH30" i="1"/>
  <c r="AN30" i="1" s="1"/>
  <c r="C30" i="1" s="1"/>
  <c r="AH31" i="1"/>
  <c r="AN31" i="1" s="1"/>
  <c r="C31" i="1" s="1"/>
  <c r="AH32" i="1"/>
  <c r="AN32" i="1" s="1"/>
  <c r="AH33" i="1"/>
  <c r="AN33" i="1" s="1"/>
  <c r="AH34" i="1"/>
  <c r="AN34" i="1" s="1"/>
  <c r="C34" i="1" s="1"/>
  <c r="AH35" i="1"/>
  <c r="AN35" i="1" s="1"/>
  <c r="C35" i="1" s="1"/>
  <c r="AH36" i="1"/>
  <c r="AN36" i="1" s="1"/>
  <c r="AH37" i="1"/>
  <c r="AN37" i="1" s="1"/>
  <c r="C37" i="1" s="1"/>
  <c r="AH38" i="1"/>
  <c r="AN38" i="1" s="1"/>
  <c r="C38" i="1" s="1"/>
  <c r="AH3" i="1"/>
  <c r="AN3" i="1" s="1"/>
  <c r="C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" i="1"/>
  <c r="H3" i="1" s="1"/>
  <c r="F36" i="1" l="1"/>
  <c r="C36" i="1" s="1"/>
  <c r="F32" i="1"/>
  <c r="C32" i="1" s="1"/>
  <c r="F12" i="1"/>
  <c r="C12" i="1" s="1"/>
  <c r="F29" i="1"/>
  <c r="C29" i="1" s="1"/>
  <c r="F24" i="1"/>
  <c r="C24" i="1" s="1"/>
  <c r="F23" i="1"/>
  <c r="C23" i="1" s="1"/>
  <c r="F16" i="1"/>
  <c r="C16" i="1" s="1"/>
  <c r="F13" i="1"/>
  <c r="C13" i="1" s="1"/>
  <c r="F11" i="1"/>
  <c r="C11" i="1" s="1"/>
  <c r="F33" i="1"/>
  <c r="C33" i="1" s="1"/>
  <c r="F9" i="1"/>
  <c r="C9" i="1" s="1"/>
</calcChain>
</file>

<file path=xl/sharedStrings.xml><?xml version="1.0" encoding="utf-8"?>
<sst xmlns="http://schemas.openxmlformats.org/spreadsheetml/2006/main" count="260" uniqueCount="87">
  <si>
    <t>Allan Almeida Santos</t>
  </si>
  <si>
    <t>Andre Ferrari Duarte do Pateo</t>
  </si>
  <si>
    <t>Andre Oliveira Francani</t>
  </si>
  <si>
    <t>Bruno da Costa Braga</t>
  </si>
  <si>
    <t>Carlos Jose Tamancoldi</t>
  </si>
  <si>
    <t>Catharina Martinez Moreira</t>
  </si>
  <si>
    <t>Clarissa Alves Barreto da Rocha</t>
  </si>
  <si>
    <t>Eduardo Poleze</t>
  </si>
  <si>
    <t>Erick Minoru Ishimine</t>
  </si>
  <si>
    <t>Felipe Caracciolo Goncalves</t>
  </si>
  <si>
    <t>Fernando Rossato Franca</t>
  </si>
  <si>
    <t>Gabriel Crabbe</t>
  </si>
  <si>
    <t>Gabriel Kim Rocha</t>
  </si>
  <si>
    <t>Gustavo Fratini</t>
  </si>
  <si>
    <t>Gustavo Ryu Shimada</t>
  </si>
  <si>
    <t>Helder Seiji Tanaka Costa</t>
  </si>
  <si>
    <t>Ibraim Reboucas</t>
  </si>
  <si>
    <t>Joao Eduardo Gentil Lé</t>
  </si>
  <si>
    <t>Joao Felipe Ribeiro Soares</t>
  </si>
  <si>
    <t>Joao Lucas Stephano Martins</t>
  </si>
  <si>
    <t>Leandro Chacon Tonin</t>
  </si>
  <si>
    <t>Lincoln Makoto Kawakami</t>
  </si>
  <si>
    <t>Lucas Schumann Bandeira Komel Magalhaes</t>
  </si>
  <si>
    <t>Luiza Drigo de Almeida</t>
  </si>
  <si>
    <t>Marcos Roberto Franco Filho</t>
  </si>
  <si>
    <t>Maria Carla de Menezes Machado</t>
  </si>
  <si>
    <t>Matheus Ramos Morgado</t>
  </si>
  <si>
    <t>Matteus de Oliveira Car</t>
  </si>
  <si>
    <t>Ricardo Soares Ribolli</t>
  </si>
  <si>
    <t>Rodrigo Dias Manduca</t>
  </si>
  <si>
    <t>Thiago Cordeiro da Fonseca</t>
  </si>
  <si>
    <t>Thiago Perroni Meletti</t>
  </si>
  <si>
    <t>Thiago Yuji Aoyagi</t>
  </si>
  <si>
    <t>Thomas Araujo Muyal</t>
  </si>
  <si>
    <t>Victor Funabashi</t>
  </si>
  <si>
    <t>Vinicius Raphael de Sena Vilela de Oliveira</t>
  </si>
  <si>
    <t>No. USP</t>
  </si>
  <si>
    <t>Aluno</t>
  </si>
  <si>
    <t>f</t>
  </si>
  <si>
    <t>27/3</t>
  </si>
  <si>
    <t>21/3</t>
  </si>
  <si>
    <t>13/3</t>
  </si>
  <si>
    <t>20/3</t>
  </si>
  <si>
    <t>Frequência</t>
  </si>
  <si>
    <t>A</t>
  </si>
  <si>
    <t>B</t>
  </si>
  <si>
    <t>F</t>
  </si>
  <si>
    <t>Ex.1</t>
  </si>
  <si>
    <t>Ex.2</t>
  </si>
  <si>
    <t>C</t>
  </si>
  <si>
    <t>A-</t>
  </si>
  <si>
    <t>B+</t>
  </si>
  <si>
    <t>Exp.1</t>
  </si>
  <si>
    <t>Exp.2</t>
  </si>
  <si>
    <t>P1</t>
  </si>
  <si>
    <t>P2</t>
  </si>
  <si>
    <t>15/5</t>
  </si>
  <si>
    <t>22/5</t>
  </si>
  <si>
    <t>23/5</t>
  </si>
  <si>
    <t>Ex.4</t>
  </si>
  <si>
    <t>Ex.3</t>
  </si>
  <si>
    <t>5/jun</t>
  </si>
  <si>
    <t>Exp.3</t>
  </si>
  <si>
    <t>21/mar</t>
  </si>
  <si>
    <t xml:space="preserve">Exp.4 </t>
  </si>
  <si>
    <t>28/mar</t>
  </si>
  <si>
    <t>Exp.5</t>
  </si>
  <si>
    <t>4/abr</t>
  </si>
  <si>
    <t>Exp.6</t>
  </si>
  <si>
    <t>Exp. 7</t>
  </si>
  <si>
    <t>18/abr</t>
  </si>
  <si>
    <t>25/abr</t>
  </si>
  <si>
    <t>Exp. 8</t>
  </si>
  <si>
    <t>Projeto</t>
  </si>
  <si>
    <t>Final</t>
  </si>
  <si>
    <t>Média</t>
  </si>
  <si>
    <t>Relatório</t>
  </si>
  <si>
    <t>Faltas</t>
  </si>
  <si>
    <t>Atividades em sala</t>
  </si>
  <si>
    <t>Total de Faltas</t>
  </si>
  <si>
    <t>9/mai</t>
  </si>
  <si>
    <t>17/abr</t>
  </si>
  <si>
    <t>Aulas = 27</t>
  </si>
  <si>
    <t xml:space="preserve">Média </t>
  </si>
  <si>
    <t>Atividade Prática</t>
  </si>
  <si>
    <t>Média Final</t>
  </si>
  <si>
    <t>Conceito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</si>
</sst>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9" fontId="0" fillId="0" borderId="1" xfId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84"/>
  <sheetViews>
    <sheetView tabSelected="1" zoomScale="85" zoomScaleNormal="85" workbookViewId="0">
      <selection activeCell="H30" sqref="H30"/>
    </sheetView>
  </sheetViews>
  <sheetFormatPr defaultRowHeight="15" x14ac:dyDescent="0.25"/>
  <cols>
    <col min="2" max="2" width="27.85546875" customWidth="1"/>
    <col min="3" max="3" width="8.7109375" style="32" customWidth="1"/>
    <col min="4" max="4" width="5.140625" style="7" customWidth="1"/>
    <col min="5" max="5" width="4.85546875" style="7" customWidth="1"/>
    <col min="6" max="6" width="11.7109375" style="7" customWidth="1"/>
    <col min="7" max="9" width="11.140625" style="7" customWidth="1"/>
    <col min="10" max="10" width="5" customWidth="1"/>
    <col min="11" max="11" width="5" style="6" customWidth="1"/>
    <col min="12" max="16" width="5" style="1" customWidth="1"/>
    <col min="17" max="17" width="6.85546875" style="1" customWidth="1"/>
    <col min="18" max="18" width="5" customWidth="1"/>
    <col min="19" max="19" width="7" style="4" customWidth="1"/>
    <col min="20" max="21" width="7" style="1" customWidth="1"/>
    <col min="22" max="22" width="5.85546875" style="1" customWidth="1"/>
    <col min="23" max="23" width="7" style="1" customWidth="1"/>
    <col min="24" max="25" width="9.140625" style="1" customWidth="1"/>
    <col min="26" max="27" width="7.5703125" style="1" customWidth="1"/>
    <col min="28" max="28" width="9.140625" style="6" customWidth="1"/>
    <col min="29" max="29" width="9.140625" style="1" customWidth="1"/>
    <col min="30" max="30" width="9.140625" customWidth="1"/>
    <col min="31" max="33" width="9.140625" style="1" customWidth="1"/>
    <col min="34" max="37" width="9.140625" style="6" customWidth="1"/>
    <col min="38" max="38" width="9.7109375" style="1" bestFit="1" customWidth="1"/>
    <col min="40" max="40" width="16.7109375" style="1" bestFit="1" customWidth="1"/>
    <col min="41" max="42" width="16.7109375" style="1" customWidth="1"/>
  </cols>
  <sheetData>
    <row r="1" spans="1:42" ht="15" customHeight="1" x14ac:dyDescent="0.25">
      <c r="C1" s="39" t="s">
        <v>85</v>
      </c>
      <c r="D1" s="9"/>
      <c r="E1" s="9"/>
      <c r="F1" s="36" t="s">
        <v>78</v>
      </c>
      <c r="G1" s="38" t="s">
        <v>79</v>
      </c>
      <c r="H1" s="21" t="s">
        <v>82</v>
      </c>
      <c r="I1" s="20"/>
      <c r="J1" s="35" t="s">
        <v>43</v>
      </c>
      <c r="K1" s="35"/>
      <c r="L1" s="35"/>
      <c r="M1" s="35"/>
      <c r="N1" s="35"/>
      <c r="O1" s="35"/>
      <c r="P1" s="35"/>
      <c r="Q1" s="13"/>
      <c r="R1" s="11"/>
      <c r="S1" s="17" t="s">
        <v>47</v>
      </c>
      <c r="T1" s="16" t="s">
        <v>48</v>
      </c>
      <c r="U1" s="16" t="s">
        <v>60</v>
      </c>
      <c r="V1" s="16" t="s">
        <v>59</v>
      </c>
      <c r="W1" s="16"/>
      <c r="X1" s="16"/>
      <c r="Z1" s="15" t="s">
        <v>52</v>
      </c>
      <c r="AA1" s="15" t="s">
        <v>53</v>
      </c>
      <c r="AB1" s="17" t="s">
        <v>62</v>
      </c>
      <c r="AC1" s="17" t="s">
        <v>64</v>
      </c>
      <c r="AD1" s="17" t="s">
        <v>66</v>
      </c>
      <c r="AE1" s="17" t="s">
        <v>68</v>
      </c>
      <c r="AF1" s="17" t="s">
        <v>69</v>
      </c>
      <c r="AG1" s="17" t="s">
        <v>72</v>
      </c>
      <c r="AH1" s="17"/>
      <c r="AI1" s="17"/>
      <c r="AK1" s="17" t="s">
        <v>73</v>
      </c>
      <c r="AL1" s="16" t="s">
        <v>76</v>
      </c>
      <c r="AN1" s="16" t="s">
        <v>83</v>
      </c>
      <c r="AO1" s="28"/>
      <c r="AP1" s="28"/>
    </row>
    <row r="2" spans="1:42" x14ac:dyDescent="0.25">
      <c r="A2" t="s">
        <v>36</v>
      </c>
      <c r="B2" s="3" t="s">
        <v>37</v>
      </c>
      <c r="C2" s="40"/>
      <c r="D2" s="9" t="s">
        <v>54</v>
      </c>
      <c r="E2" s="9" t="s">
        <v>55</v>
      </c>
      <c r="F2" s="37"/>
      <c r="G2" s="38"/>
      <c r="H2" s="21" t="s">
        <v>43</v>
      </c>
      <c r="I2" s="20"/>
      <c r="J2" s="14" t="s">
        <v>41</v>
      </c>
      <c r="K2" s="19" t="s">
        <v>42</v>
      </c>
      <c r="L2" s="15" t="s">
        <v>40</v>
      </c>
      <c r="M2" s="15" t="s">
        <v>39</v>
      </c>
      <c r="N2" s="15" t="s">
        <v>56</v>
      </c>
      <c r="O2" s="15" t="s">
        <v>57</v>
      </c>
      <c r="P2" s="15" t="s">
        <v>58</v>
      </c>
      <c r="Q2" s="15" t="s">
        <v>77</v>
      </c>
      <c r="R2" s="3"/>
      <c r="S2" s="18">
        <v>42828</v>
      </c>
      <c r="T2" s="18">
        <v>42835</v>
      </c>
      <c r="U2" s="15" t="s">
        <v>81</v>
      </c>
      <c r="V2" s="15" t="s">
        <v>61</v>
      </c>
      <c r="W2" s="15" t="s">
        <v>75</v>
      </c>
      <c r="X2" s="15" t="s">
        <v>77</v>
      </c>
      <c r="Y2" s="2"/>
      <c r="Z2" s="18">
        <v>42801</v>
      </c>
      <c r="AA2" s="18">
        <v>42808</v>
      </c>
      <c r="AB2" s="19" t="s">
        <v>63</v>
      </c>
      <c r="AC2" s="15" t="s">
        <v>65</v>
      </c>
      <c r="AD2" s="15" t="s">
        <v>67</v>
      </c>
      <c r="AE2" s="15" t="s">
        <v>70</v>
      </c>
      <c r="AF2" s="15" t="s">
        <v>71</v>
      </c>
      <c r="AG2" s="15" t="s">
        <v>80</v>
      </c>
      <c r="AH2" s="19" t="s">
        <v>75</v>
      </c>
      <c r="AI2" s="19" t="s">
        <v>77</v>
      </c>
      <c r="AJ2" s="12"/>
      <c r="AK2" s="19" t="s">
        <v>74</v>
      </c>
      <c r="AL2" s="16" t="s">
        <v>74</v>
      </c>
      <c r="AN2" s="23" t="s">
        <v>84</v>
      </c>
      <c r="AO2" s="29"/>
      <c r="AP2" s="29"/>
    </row>
    <row r="3" spans="1:42" x14ac:dyDescent="0.25">
      <c r="A3">
        <v>8993497</v>
      </c>
      <c r="B3" s="5" t="s">
        <v>0</v>
      </c>
      <c r="C3" s="25">
        <f>D3*0.2+E3*0.2+F3*0.6</f>
        <v>7.7</v>
      </c>
      <c r="D3" s="26">
        <v>9.5</v>
      </c>
      <c r="E3" s="26"/>
      <c r="F3" s="27">
        <f>(W3+2*AN3)/3</f>
        <v>9.6666666666666661</v>
      </c>
      <c r="G3" s="8">
        <f>Q3+X3+AI3</f>
        <v>1</v>
      </c>
      <c r="H3" s="22">
        <f>1-G3/27</f>
        <v>0.96296296296296302</v>
      </c>
      <c r="I3" s="10"/>
      <c r="J3" s="5"/>
      <c r="K3" s="17"/>
      <c r="L3" s="16"/>
      <c r="M3" s="16"/>
      <c r="N3" s="16"/>
      <c r="O3" s="16"/>
      <c r="P3" s="16" t="s">
        <v>38</v>
      </c>
      <c r="Q3" s="16">
        <v>1</v>
      </c>
      <c r="S3" s="17" t="s">
        <v>44</v>
      </c>
      <c r="T3" s="16" t="s">
        <v>50</v>
      </c>
      <c r="U3" s="16" t="s">
        <v>44</v>
      </c>
      <c r="V3" s="16" t="s">
        <v>45</v>
      </c>
      <c r="W3" s="16">
        <v>9</v>
      </c>
      <c r="X3" s="16">
        <v>0</v>
      </c>
      <c r="Z3" s="17">
        <v>1</v>
      </c>
      <c r="AA3" s="17">
        <v>1</v>
      </c>
      <c r="AB3" s="17">
        <v>1</v>
      </c>
      <c r="AC3" s="16">
        <v>1</v>
      </c>
      <c r="AD3" s="16">
        <v>1</v>
      </c>
      <c r="AE3" s="16">
        <v>1</v>
      </c>
      <c r="AF3" s="16">
        <v>1</v>
      </c>
      <c r="AG3" s="16">
        <v>1</v>
      </c>
      <c r="AH3" s="17">
        <f>AVERAGE(Z3:AG3)*10</f>
        <v>10</v>
      </c>
      <c r="AI3" s="17">
        <v>0</v>
      </c>
      <c r="AK3" s="17">
        <v>10</v>
      </c>
      <c r="AL3" s="16">
        <v>10</v>
      </c>
      <c r="AN3" s="24">
        <f>((2*AK3+AL3)/3+AH3)/2</f>
        <v>10</v>
      </c>
      <c r="AO3" s="30"/>
      <c r="AP3" s="30"/>
    </row>
    <row r="4" spans="1:42" x14ac:dyDescent="0.25">
      <c r="A4">
        <v>9017381</v>
      </c>
      <c r="B4" s="5" t="s">
        <v>1</v>
      </c>
      <c r="C4" s="25">
        <f t="shared" ref="C4:C38" si="0">D4*0.2+E4*0.2+F4*0.6</f>
        <v>5.8666666666666663</v>
      </c>
      <c r="D4" s="26">
        <v>5</v>
      </c>
      <c r="E4" s="26"/>
      <c r="F4" s="27">
        <f t="shared" ref="F4:F38" si="1">(W4+2*AN4)/3</f>
        <v>8.1111111111111107</v>
      </c>
      <c r="G4" s="8">
        <f t="shared" ref="G4:G38" si="2">Q4+X4+AI4</f>
        <v>1</v>
      </c>
      <c r="H4" s="22">
        <f t="shared" ref="H4:H38" si="3">1-G4/27</f>
        <v>0.96296296296296302</v>
      </c>
      <c r="I4" s="10"/>
      <c r="J4" s="5"/>
      <c r="K4" s="17"/>
      <c r="L4" s="16"/>
      <c r="M4" s="16"/>
      <c r="N4" s="16"/>
      <c r="O4" s="16"/>
      <c r="P4" s="16"/>
      <c r="Q4" s="16">
        <v>0</v>
      </c>
      <c r="S4" s="17" t="s">
        <v>44</v>
      </c>
      <c r="T4" s="16" t="s">
        <v>50</v>
      </c>
      <c r="U4" s="16" t="s">
        <v>51</v>
      </c>
      <c r="V4" s="16" t="s">
        <v>44</v>
      </c>
      <c r="W4" s="16">
        <v>9.25</v>
      </c>
      <c r="X4" s="16">
        <v>0</v>
      </c>
      <c r="Z4" s="17">
        <v>1</v>
      </c>
      <c r="AA4" s="17">
        <v>1</v>
      </c>
      <c r="AB4" s="17">
        <v>1</v>
      </c>
      <c r="AC4" s="16">
        <v>1</v>
      </c>
      <c r="AD4" s="16">
        <v>1</v>
      </c>
      <c r="AE4" s="16">
        <v>1</v>
      </c>
      <c r="AF4" s="16">
        <v>1</v>
      </c>
      <c r="AG4" s="16">
        <v>0</v>
      </c>
      <c r="AH4" s="17">
        <f t="shared" ref="AH4:AH38" si="4">AVERAGE(Z4:AG4)*10</f>
        <v>8.75</v>
      </c>
      <c r="AI4" s="17">
        <v>1</v>
      </c>
      <c r="AK4" s="17">
        <v>5</v>
      </c>
      <c r="AL4" s="16">
        <v>9</v>
      </c>
      <c r="AN4" s="24">
        <f>((2*AK4+AL4)/3+AH4)/2</f>
        <v>7.5416666666666661</v>
      </c>
      <c r="AO4" s="30"/>
      <c r="AP4" s="30"/>
    </row>
    <row r="5" spans="1:42" x14ac:dyDescent="0.25">
      <c r="A5">
        <v>9017471</v>
      </c>
      <c r="B5" s="5" t="s">
        <v>2</v>
      </c>
      <c r="C5" s="25">
        <f t="shared" si="0"/>
        <v>7.1999999999999993</v>
      </c>
      <c r="D5" s="26">
        <v>8.5</v>
      </c>
      <c r="E5" s="26"/>
      <c r="F5" s="27">
        <f t="shared" si="1"/>
        <v>9.1666666666666661</v>
      </c>
      <c r="G5" s="8">
        <f t="shared" si="2"/>
        <v>1</v>
      </c>
      <c r="H5" s="22">
        <f t="shared" si="3"/>
        <v>0.96296296296296302</v>
      </c>
      <c r="I5" s="10"/>
      <c r="J5" s="5"/>
      <c r="K5" s="17"/>
      <c r="L5" s="16"/>
      <c r="M5" s="16"/>
      <c r="N5" s="16"/>
      <c r="O5" s="16"/>
      <c r="P5" s="16"/>
      <c r="Q5" s="16">
        <v>0</v>
      </c>
      <c r="S5" s="17" t="s">
        <v>44</v>
      </c>
      <c r="T5" s="16" t="s">
        <v>44</v>
      </c>
      <c r="U5" s="16" t="s">
        <v>44</v>
      </c>
      <c r="V5" s="16" t="s">
        <v>46</v>
      </c>
      <c r="W5" s="16">
        <v>7.5</v>
      </c>
      <c r="X5" s="16">
        <v>1</v>
      </c>
      <c r="Z5" s="17">
        <v>1</v>
      </c>
      <c r="AA5" s="17">
        <v>1</v>
      </c>
      <c r="AB5" s="17">
        <v>1</v>
      </c>
      <c r="AC5" s="16">
        <v>1</v>
      </c>
      <c r="AD5" s="16">
        <v>1</v>
      </c>
      <c r="AE5" s="16">
        <v>1</v>
      </c>
      <c r="AF5" s="16">
        <v>1</v>
      </c>
      <c r="AG5" s="16">
        <v>1</v>
      </c>
      <c r="AH5" s="17">
        <f t="shared" si="4"/>
        <v>10</v>
      </c>
      <c r="AI5" s="17">
        <v>0</v>
      </c>
      <c r="AK5" s="17">
        <v>10</v>
      </c>
      <c r="AL5" s="16">
        <v>10</v>
      </c>
      <c r="AN5" s="24">
        <f t="shared" ref="AN5:AN38" si="5">((2*AK5+AL5)/3+AH5)/2</f>
        <v>10</v>
      </c>
      <c r="AO5" s="30"/>
      <c r="AP5" s="30"/>
    </row>
    <row r="6" spans="1:42" x14ac:dyDescent="0.25">
      <c r="A6">
        <v>8993480</v>
      </c>
      <c r="B6" s="5" t="s">
        <v>3</v>
      </c>
      <c r="C6" s="25">
        <f t="shared" si="0"/>
        <v>6.5833333333333321</v>
      </c>
      <c r="D6" s="26">
        <v>6.25</v>
      </c>
      <c r="E6" s="26"/>
      <c r="F6" s="27">
        <f t="shared" si="1"/>
        <v>8.8888888888888875</v>
      </c>
      <c r="G6" s="8">
        <f t="shared" si="2"/>
        <v>4</v>
      </c>
      <c r="H6" s="22">
        <f t="shared" si="3"/>
        <v>0.85185185185185186</v>
      </c>
      <c r="I6" s="10"/>
      <c r="J6" s="5"/>
      <c r="K6" s="17"/>
      <c r="L6" s="16"/>
      <c r="M6" s="16"/>
      <c r="N6" s="16" t="s">
        <v>38</v>
      </c>
      <c r="O6" s="16" t="s">
        <v>38</v>
      </c>
      <c r="P6" s="16" t="s">
        <v>38</v>
      </c>
      <c r="Q6" s="16">
        <v>3</v>
      </c>
      <c r="S6" s="17" t="s">
        <v>44</v>
      </c>
      <c r="T6" s="16" t="s">
        <v>50</v>
      </c>
      <c r="U6" s="16" t="s">
        <v>51</v>
      </c>
      <c r="V6" s="16" t="s">
        <v>44</v>
      </c>
      <c r="W6" s="16">
        <v>9.25</v>
      </c>
      <c r="X6" s="16">
        <v>0</v>
      </c>
      <c r="Z6" s="17">
        <v>1</v>
      </c>
      <c r="AA6" s="17">
        <v>1</v>
      </c>
      <c r="AB6" s="17">
        <v>1</v>
      </c>
      <c r="AC6" s="16">
        <v>1</v>
      </c>
      <c r="AD6" s="16">
        <v>1</v>
      </c>
      <c r="AE6" s="16">
        <v>1</v>
      </c>
      <c r="AF6" s="16">
        <v>1</v>
      </c>
      <c r="AG6" s="16">
        <v>0</v>
      </c>
      <c r="AH6" s="17">
        <f t="shared" si="4"/>
        <v>8.75</v>
      </c>
      <c r="AI6" s="17">
        <v>1</v>
      </c>
      <c r="AK6" s="17">
        <v>8</v>
      </c>
      <c r="AL6" s="16">
        <v>10</v>
      </c>
      <c r="AN6" s="24">
        <f t="shared" si="5"/>
        <v>8.7083333333333321</v>
      </c>
      <c r="AO6" s="30"/>
      <c r="AP6" s="30"/>
    </row>
    <row r="7" spans="1:42" x14ac:dyDescent="0.25">
      <c r="A7">
        <v>8992801</v>
      </c>
      <c r="B7" s="5" t="s">
        <v>4</v>
      </c>
      <c r="C7" s="25">
        <f t="shared" si="0"/>
        <v>6.6666666666666661</v>
      </c>
      <c r="D7" s="26">
        <v>10</v>
      </c>
      <c r="E7" s="26"/>
      <c r="F7" s="27">
        <f t="shared" si="1"/>
        <v>7.7777777777777777</v>
      </c>
      <c r="G7" s="8">
        <f t="shared" si="2"/>
        <v>3</v>
      </c>
      <c r="H7" s="22">
        <f t="shared" si="3"/>
        <v>0.88888888888888884</v>
      </c>
      <c r="I7" s="10"/>
      <c r="J7" s="5"/>
      <c r="K7" s="17"/>
      <c r="L7" s="16"/>
      <c r="M7" s="16"/>
      <c r="N7" s="16" t="s">
        <v>38</v>
      </c>
      <c r="O7" s="16"/>
      <c r="P7" s="16"/>
      <c r="Q7" s="16">
        <v>1</v>
      </c>
      <c r="S7" s="17" t="s">
        <v>44</v>
      </c>
      <c r="T7" s="16" t="s">
        <v>50</v>
      </c>
      <c r="U7" s="16" t="s">
        <v>44</v>
      </c>
      <c r="V7" s="16" t="s">
        <v>46</v>
      </c>
      <c r="W7" s="16">
        <v>7.25</v>
      </c>
      <c r="X7" s="16">
        <v>1</v>
      </c>
      <c r="Z7" s="17">
        <v>1</v>
      </c>
      <c r="AA7" s="17">
        <v>1</v>
      </c>
      <c r="AB7" s="17">
        <v>1</v>
      </c>
      <c r="AC7" s="16">
        <v>1</v>
      </c>
      <c r="AD7" s="16">
        <v>1</v>
      </c>
      <c r="AE7" s="16">
        <v>1</v>
      </c>
      <c r="AF7" s="16">
        <v>1</v>
      </c>
      <c r="AG7" s="16">
        <v>0</v>
      </c>
      <c r="AH7" s="17">
        <f t="shared" si="4"/>
        <v>8.75</v>
      </c>
      <c r="AI7" s="17">
        <v>1</v>
      </c>
      <c r="AK7" s="17">
        <v>6</v>
      </c>
      <c r="AL7" s="16">
        <v>10</v>
      </c>
      <c r="AN7" s="24">
        <f t="shared" si="5"/>
        <v>8.0416666666666661</v>
      </c>
      <c r="AO7" s="30"/>
      <c r="AP7" s="30"/>
    </row>
    <row r="8" spans="1:42" x14ac:dyDescent="0.25">
      <c r="A8">
        <v>8991964</v>
      </c>
      <c r="B8" s="5" t="s">
        <v>5</v>
      </c>
      <c r="C8" s="25">
        <f t="shared" si="0"/>
        <v>5.4833333333333325</v>
      </c>
      <c r="D8" s="26">
        <v>5.25</v>
      </c>
      <c r="E8" s="26"/>
      <c r="F8" s="27">
        <f t="shared" si="1"/>
        <v>7.3888888888888884</v>
      </c>
      <c r="G8" s="8">
        <f t="shared" si="2"/>
        <v>3</v>
      </c>
      <c r="H8" s="22">
        <f t="shared" si="3"/>
        <v>0.88888888888888884</v>
      </c>
      <c r="I8" s="10"/>
      <c r="J8" s="5"/>
      <c r="K8" s="17"/>
      <c r="L8" s="16"/>
      <c r="M8" s="16"/>
      <c r="N8" s="16"/>
      <c r="O8" s="16"/>
      <c r="P8" s="16"/>
      <c r="Q8" s="16">
        <v>0</v>
      </c>
      <c r="S8" s="17" t="s">
        <v>46</v>
      </c>
      <c r="T8" s="16" t="s">
        <v>50</v>
      </c>
      <c r="U8" s="16" t="s">
        <v>44</v>
      </c>
      <c r="V8" s="16" t="s">
        <v>46</v>
      </c>
      <c r="W8" s="16">
        <v>4.75</v>
      </c>
      <c r="X8" s="16">
        <v>2</v>
      </c>
      <c r="Z8" s="17">
        <v>1</v>
      </c>
      <c r="AA8" s="17">
        <v>1</v>
      </c>
      <c r="AB8" s="17">
        <v>1</v>
      </c>
      <c r="AC8" s="16">
        <v>0</v>
      </c>
      <c r="AD8" s="16">
        <v>1</v>
      </c>
      <c r="AE8" s="16">
        <v>1</v>
      </c>
      <c r="AF8" s="16">
        <v>1</v>
      </c>
      <c r="AG8" s="16">
        <v>1</v>
      </c>
      <c r="AH8" s="17">
        <f t="shared" si="4"/>
        <v>8.75</v>
      </c>
      <c r="AI8" s="17">
        <v>1</v>
      </c>
      <c r="AK8" s="17">
        <v>8</v>
      </c>
      <c r="AL8" s="16">
        <v>10</v>
      </c>
      <c r="AN8" s="24">
        <f t="shared" si="5"/>
        <v>8.7083333333333321</v>
      </c>
      <c r="AO8" s="30"/>
      <c r="AP8" s="30"/>
    </row>
    <row r="9" spans="1:42" x14ac:dyDescent="0.25">
      <c r="A9">
        <v>8991453</v>
      </c>
      <c r="B9" s="5" t="s">
        <v>6</v>
      </c>
      <c r="C9" s="25">
        <f t="shared" si="0"/>
        <v>7.3666666666666671</v>
      </c>
      <c r="D9" s="26">
        <v>7.5</v>
      </c>
      <c r="E9" s="26"/>
      <c r="F9" s="27">
        <f t="shared" si="1"/>
        <v>9.7777777777777786</v>
      </c>
      <c r="G9" s="8">
        <f t="shared" si="2"/>
        <v>0</v>
      </c>
      <c r="H9" s="22">
        <f t="shared" si="3"/>
        <v>1</v>
      </c>
      <c r="I9" s="10"/>
      <c r="J9" s="5"/>
      <c r="K9" s="17"/>
      <c r="L9" s="16"/>
      <c r="M9" s="16"/>
      <c r="N9" s="16"/>
      <c r="O9" s="16"/>
      <c r="P9" s="16"/>
      <c r="Q9" s="16">
        <v>0</v>
      </c>
      <c r="S9" s="17" t="s">
        <v>44</v>
      </c>
      <c r="T9" s="16" t="s">
        <v>44</v>
      </c>
      <c r="U9" s="16" t="s">
        <v>44</v>
      </c>
      <c r="V9" s="16" t="s">
        <v>44</v>
      </c>
      <c r="W9" s="16">
        <v>10</v>
      </c>
      <c r="X9" s="16">
        <v>0</v>
      </c>
      <c r="Z9" s="17">
        <v>1</v>
      </c>
      <c r="AA9" s="17">
        <v>1</v>
      </c>
      <c r="AB9" s="17">
        <v>1</v>
      </c>
      <c r="AC9" s="16">
        <v>1</v>
      </c>
      <c r="AD9" s="16">
        <v>1</v>
      </c>
      <c r="AE9" s="16">
        <v>1</v>
      </c>
      <c r="AF9" s="16">
        <v>1</v>
      </c>
      <c r="AG9" s="16">
        <v>1</v>
      </c>
      <c r="AH9" s="17">
        <f t="shared" si="4"/>
        <v>10</v>
      </c>
      <c r="AI9" s="17">
        <v>0</v>
      </c>
      <c r="AK9" s="17">
        <v>10</v>
      </c>
      <c r="AL9" s="16">
        <v>8</v>
      </c>
      <c r="AN9" s="24">
        <f t="shared" si="5"/>
        <v>9.6666666666666679</v>
      </c>
      <c r="AO9" s="30"/>
      <c r="AP9" s="30"/>
    </row>
    <row r="10" spans="1:42" x14ac:dyDescent="0.25">
      <c r="A10">
        <v>8587775</v>
      </c>
      <c r="B10" s="5" t="s">
        <v>7</v>
      </c>
      <c r="C10" s="25">
        <f t="shared" si="0"/>
        <v>6.166666666666667</v>
      </c>
      <c r="D10" s="26">
        <v>5.25</v>
      </c>
      <c r="E10" s="26"/>
      <c r="F10" s="27">
        <f t="shared" si="1"/>
        <v>8.5277777777777786</v>
      </c>
      <c r="G10" s="8">
        <f t="shared" si="2"/>
        <v>4</v>
      </c>
      <c r="H10" s="22">
        <f t="shared" si="3"/>
        <v>0.85185185185185186</v>
      </c>
      <c r="I10" s="10"/>
      <c r="J10" s="5"/>
      <c r="K10" s="17"/>
      <c r="L10" s="16"/>
      <c r="M10" s="16"/>
      <c r="N10" s="16"/>
      <c r="O10" s="16" t="s">
        <v>38</v>
      </c>
      <c r="P10" s="16" t="s">
        <v>38</v>
      </c>
      <c r="Q10" s="16">
        <v>2</v>
      </c>
      <c r="S10" s="17" t="s">
        <v>44</v>
      </c>
      <c r="T10" s="16" t="s">
        <v>46</v>
      </c>
      <c r="U10" s="16" t="s">
        <v>44</v>
      </c>
      <c r="V10" s="16" t="s">
        <v>44</v>
      </c>
      <c r="W10" s="16">
        <v>7.5</v>
      </c>
      <c r="X10" s="16">
        <v>1</v>
      </c>
      <c r="Z10" s="17">
        <v>1</v>
      </c>
      <c r="AA10" s="17">
        <v>1</v>
      </c>
      <c r="AB10" s="17">
        <v>1</v>
      </c>
      <c r="AC10" s="16">
        <v>1</v>
      </c>
      <c r="AD10" s="16">
        <v>0</v>
      </c>
      <c r="AE10" s="16">
        <v>1</v>
      </c>
      <c r="AF10" s="16">
        <v>1</v>
      </c>
      <c r="AG10" s="16">
        <v>1</v>
      </c>
      <c r="AH10" s="17">
        <f t="shared" si="4"/>
        <v>8.75</v>
      </c>
      <c r="AI10" s="17">
        <v>1</v>
      </c>
      <c r="AK10" s="17">
        <v>9</v>
      </c>
      <c r="AL10" s="16">
        <v>10</v>
      </c>
      <c r="AN10" s="24">
        <f t="shared" si="5"/>
        <v>9.0416666666666679</v>
      </c>
      <c r="AO10" s="30"/>
      <c r="AP10" s="30"/>
    </row>
    <row r="11" spans="1:42" x14ac:dyDescent="0.25">
      <c r="A11">
        <v>8993476</v>
      </c>
      <c r="B11" s="5" t="s">
        <v>8</v>
      </c>
      <c r="C11" s="25">
        <f t="shared" si="0"/>
        <v>6.9499999999999993</v>
      </c>
      <c r="D11" s="26">
        <v>7.25</v>
      </c>
      <c r="E11" s="26"/>
      <c r="F11" s="27">
        <f t="shared" si="1"/>
        <v>9.1666666666666661</v>
      </c>
      <c r="G11" s="8">
        <f t="shared" si="2"/>
        <v>2</v>
      </c>
      <c r="H11" s="22">
        <f t="shared" si="3"/>
        <v>0.92592592592592593</v>
      </c>
      <c r="I11" s="10"/>
      <c r="J11" s="5"/>
      <c r="K11" s="17" t="s">
        <v>38</v>
      </c>
      <c r="L11" s="16"/>
      <c r="M11" s="16"/>
      <c r="N11" s="16"/>
      <c r="O11" s="16"/>
      <c r="P11" s="16"/>
      <c r="Q11" s="16">
        <v>1</v>
      </c>
      <c r="S11" s="17" t="s">
        <v>44</v>
      </c>
      <c r="T11" s="16" t="s">
        <v>46</v>
      </c>
      <c r="U11" s="16" t="s">
        <v>44</v>
      </c>
      <c r="V11" s="16" t="s">
        <v>44</v>
      </c>
      <c r="W11" s="16">
        <v>7.5</v>
      </c>
      <c r="X11" s="16">
        <v>1</v>
      </c>
      <c r="Z11" s="17">
        <v>1</v>
      </c>
      <c r="AA11" s="17">
        <v>1</v>
      </c>
      <c r="AB11" s="17">
        <v>1</v>
      </c>
      <c r="AC11" s="16">
        <v>1</v>
      </c>
      <c r="AD11" s="16">
        <v>1</v>
      </c>
      <c r="AE11" s="16">
        <v>1</v>
      </c>
      <c r="AF11" s="16">
        <v>1</v>
      </c>
      <c r="AG11" s="16">
        <v>1</v>
      </c>
      <c r="AH11" s="17">
        <f t="shared" si="4"/>
        <v>10</v>
      </c>
      <c r="AI11" s="17">
        <v>0</v>
      </c>
      <c r="AK11" s="17">
        <v>10</v>
      </c>
      <c r="AL11" s="16">
        <v>10</v>
      </c>
      <c r="AN11" s="24">
        <f t="shared" si="5"/>
        <v>10</v>
      </c>
      <c r="AO11" s="30"/>
      <c r="AP11" s="30"/>
    </row>
    <row r="12" spans="1:42" x14ac:dyDescent="0.25">
      <c r="A12">
        <v>8988341</v>
      </c>
      <c r="B12" s="5" t="s">
        <v>9</v>
      </c>
      <c r="C12" s="25">
        <f t="shared" si="0"/>
        <v>4.9666666666666668</v>
      </c>
      <c r="D12" s="26">
        <v>4.5</v>
      </c>
      <c r="E12" s="26"/>
      <c r="F12" s="27">
        <f t="shared" si="1"/>
        <v>6.7777777777777777</v>
      </c>
      <c r="G12" s="8">
        <f t="shared" si="2"/>
        <v>3</v>
      </c>
      <c r="H12" s="22">
        <f t="shared" si="3"/>
        <v>0.88888888888888884</v>
      </c>
      <c r="I12" s="10"/>
      <c r="J12" s="5"/>
      <c r="K12" s="17"/>
      <c r="L12" s="16"/>
      <c r="M12" s="16"/>
      <c r="N12" s="16"/>
      <c r="O12" s="16"/>
      <c r="P12" s="16"/>
      <c r="Q12" s="16">
        <v>0</v>
      </c>
      <c r="S12" s="17" t="s">
        <v>44</v>
      </c>
      <c r="T12" s="16" t="s">
        <v>46</v>
      </c>
      <c r="U12" s="16" t="s">
        <v>44</v>
      </c>
      <c r="V12" s="16" t="s">
        <v>44</v>
      </c>
      <c r="W12" s="16">
        <v>7.5</v>
      </c>
      <c r="X12" s="16">
        <v>1</v>
      </c>
      <c r="Z12" s="17">
        <v>1</v>
      </c>
      <c r="AA12" s="17">
        <v>1</v>
      </c>
      <c r="AB12" s="17">
        <v>1</v>
      </c>
      <c r="AC12" s="16">
        <v>1</v>
      </c>
      <c r="AD12" s="16">
        <v>1</v>
      </c>
      <c r="AE12" s="16">
        <v>1</v>
      </c>
      <c r="AF12" s="16">
        <v>0</v>
      </c>
      <c r="AG12" s="16">
        <v>0</v>
      </c>
      <c r="AH12" s="17">
        <f t="shared" si="4"/>
        <v>7.5</v>
      </c>
      <c r="AI12" s="17">
        <v>2</v>
      </c>
      <c r="AK12" s="17">
        <v>8</v>
      </c>
      <c r="AL12" s="16">
        <v>0</v>
      </c>
      <c r="AN12" s="24">
        <f t="shared" si="5"/>
        <v>6.4166666666666661</v>
      </c>
      <c r="AO12" s="30"/>
      <c r="AP12" s="30"/>
    </row>
    <row r="13" spans="1:42" x14ac:dyDescent="0.25">
      <c r="A13">
        <v>8992259</v>
      </c>
      <c r="B13" s="5" t="s">
        <v>10</v>
      </c>
      <c r="C13" s="25">
        <f t="shared" si="0"/>
        <v>5.1166666666666663</v>
      </c>
      <c r="D13" s="26">
        <v>3.5</v>
      </c>
      <c r="E13" s="26"/>
      <c r="F13" s="27">
        <f t="shared" si="1"/>
        <v>7.3611111111111107</v>
      </c>
      <c r="G13" s="8">
        <f t="shared" si="2"/>
        <v>3</v>
      </c>
      <c r="H13" s="22">
        <f t="shared" si="3"/>
        <v>0.88888888888888884</v>
      </c>
      <c r="I13" s="10"/>
      <c r="J13" s="5"/>
      <c r="K13" s="17"/>
      <c r="L13" s="16"/>
      <c r="M13" s="16"/>
      <c r="N13" s="16"/>
      <c r="O13" s="16"/>
      <c r="P13" s="16" t="s">
        <v>38</v>
      </c>
      <c r="Q13" s="16">
        <v>1</v>
      </c>
      <c r="S13" s="17" t="s">
        <v>44</v>
      </c>
      <c r="T13" s="16" t="s">
        <v>46</v>
      </c>
      <c r="U13" s="16" t="s">
        <v>51</v>
      </c>
      <c r="V13" s="16" t="s">
        <v>44</v>
      </c>
      <c r="W13" s="16">
        <v>7</v>
      </c>
      <c r="X13" s="16">
        <v>1</v>
      </c>
      <c r="Z13" s="17">
        <v>1</v>
      </c>
      <c r="AA13" s="17">
        <v>1</v>
      </c>
      <c r="AB13" s="17">
        <v>1</v>
      </c>
      <c r="AC13" s="16">
        <v>1</v>
      </c>
      <c r="AD13" s="16">
        <v>1</v>
      </c>
      <c r="AE13" s="16">
        <v>1</v>
      </c>
      <c r="AF13" s="16">
        <v>0</v>
      </c>
      <c r="AG13" s="16">
        <v>1</v>
      </c>
      <c r="AH13" s="17">
        <f t="shared" si="4"/>
        <v>8.75</v>
      </c>
      <c r="AI13" s="17">
        <v>1</v>
      </c>
      <c r="AK13" s="17">
        <v>7</v>
      </c>
      <c r="AL13" s="16">
        <v>5</v>
      </c>
      <c r="AN13" s="24">
        <f t="shared" si="5"/>
        <v>7.5416666666666661</v>
      </c>
      <c r="AO13" s="30"/>
      <c r="AP13" s="30"/>
    </row>
    <row r="14" spans="1:42" x14ac:dyDescent="0.25">
      <c r="A14">
        <v>8041456</v>
      </c>
      <c r="B14" s="5" t="s">
        <v>11</v>
      </c>
      <c r="C14" s="25">
        <f t="shared" si="0"/>
        <v>7.5</v>
      </c>
      <c r="D14" s="26">
        <v>7.5</v>
      </c>
      <c r="E14" s="26"/>
      <c r="F14" s="27">
        <f t="shared" si="1"/>
        <v>10</v>
      </c>
      <c r="G14" s="8">
        <f t="shared" si="2"/>
        <v>0</v>
      </c>
      <c r="H14" s="22">
        <f t="shared" si="3"/>
        <v>1</v>
      </c>
      <c r="I14" s="10"/>
      <c r="J14" s="5"/>
      <c r="K14" s="17"/>
      <c r="L14" s="16"/>
      <c r="M14" s="16"/>
      <c r="N14" s="16"/>
      <c r="O14" s="16"/>
      <c r="P14" s="16"/>
      <c r="Q14" s="16">
        <v>0</v>
      </c>
      <c r="S14" s="17" t="s">
        <v>44</v>
      </c>
      <c r="T14" s="16" t="s">
        <v>46</v>
      </c>
      <c r="U14" s="16" t="s">
        <v>46</v>
      </c>
      <c r="V14" s="16" t="s">
        <v>46</v>
      </c>
      <c r="W14" s="16">
        <v>10</v>
      </c>
      <c r="X14" s="16">
        <v>0</v>
      </c>
      <c r="Z14" s="16">
        <v>0</v>
      </c>
      <c r="AA14" s="17">
        <v>1</v>
      </c>
      <c r="AB14" s="17">
        <v>1</v>
      </c>
      <c r="AC14" s="16">
        <v>1</v>
      </c>
      <c r="AD14" s="16">
        <v>1</v>
      </c>
      <c r="AE14" s="16">
        <v>0</v>
      </c>
      <c r="AF14" s="16">
        <v>0</v>
      </c>
      <c r="AG14" s="16">
        <v>0</v>
      </c>
      <c r="AH14" s="17">
        <v>10</v>
      </c>
      <c r="AI14" s="17">
        <v>0</v>
      </c>
      <c r="AK14" s="17">
        <v>10</v>
      </c>
      <c r="AL14" s="16">
        <v>10</v>
      </c>
      <c r="AN14" s="24">
        <f>((2*AK14+AL14)/3+AH14)/2</f>
        <v>10</v>
      </c>
      <c r="AO14" s="30"/>
      <c r="AP14" s="30"/>
    </row>
    <row r="15" spans="1:42" x14ac:dyDescent="0.25">
      <c r="A15">
        <v>8988719</v>
      </c>
      <c r="B15" s="5" t="s">
        <v>12</v>
      </c>
      <c r="C15" s="25">
        <f t="shared" si="0"/>
        <v>5.75</v>
      </c>
      <c r="D15" s="26">
        <v>10</v>
      </c>
      <c r="E15" s="26"/>
      <c r="F15" s="27">
        <f t="shared" si="1"/>
        <v>6.25</v>
      </c>
      <c r="G15" s="8">
        <f t="shared" si="2"/>
        <v>7</v>
      </c>
      <c r="H15" s="22">
        <f t="shared" si="3"/>
        <v>0.7407407407407407</v>
      </c>
      <c r="I15" s="10"/>
      <c r="J15" s="5"/>
      <c r="K15" s="17"/>
      <c r="L15" s="16"/>
      <c r="M15" s="16"/>
      <c r="N15" s="16"/>
      <c r="O15" s="16"/>
      <c r="P15" s="16" t="s">
        <v>38</v>
      </c>
      <c r="Q15" s="16">
        <v>1</v>
      </c>
      <c r="S15" s="17" t="s">
        <v>44</v>
      </c>
      <c r="T15" s="16" t="s">
        <v>46</v>
      </c>
      <c r="U15" s="16" t="s">
        <v>46</v>
      </c>
      <c r="V15" s="16" t="s">
        <v>46</v>
      </c>
      <c r="W15" s="16">
        <v>2.5</v>
      </c>
      <c r="X15" s="16">
        <v>3</v>
      </c>
      <c r="Z15" s="17">
        <v>1</v>
      </c>
      <c r="AA15" s="17">
        <v>1</v>
      </c>
      <c r="AB15" s="17">
        <v>1</v>
      </c>
      <c r="AC15" s="16">
        <v>0</v>
      </c>
      <c r="AD15" s="16">
        <v>0</v>
      </c>
      <c r="AE15" s="16">
        <v>0</v>
      </c>
      <c r="AF15" s="16">
        <v>1</v>
      </c>
      <c r="AG15" s="16">
        <v>1</v>
      </c>
      <c r="AH15" s="17">
        <f t="shared" si="4"/>
        <v>6.25</v>
      </c>
      <c r="AI15" s="17">
        <v>3</v>
      </c>
      <c r="AK15" s="17">
        <v>10</v>
      </c>
      <c r="AL15" s="16">
        <v>10</v>
      </c>
      <c r="AN15" s="24">
        <f t="shared" si="5"/>
        <v>8.125</v>
      </c>
      <c r="AO15" s="30"/>
      <c r="AP15" s="30"/>
    </row>
    <row r="16" spans="1:42" x14ac:dyDescent="0.25">
      <c r="A16">
        <v>8992610</v>
      </c>
      <c r="B16" s="5" t="s">
        <v>13</v>
      </c>
      <c r="C16" s="25">
        <f t="shared" si="0"/>
        <v>6.9833333333333325</v>
      </c>
      <c r="D16" s="26">
        <v>5.5</v>
      </c>
      <c r="E16" s="26"/>
      <c r="F16" s="27">
        <f t="shared" si="1"/>
        <v>9.8055555555555554</v>
      </c>
      <c r="G16" s="8">
        <f t="shared" si="2"/>
        <v>0</v>
      </c>
      <c r="H16" s="22">
        <f t="shared" si="3"/>
        <v>1</v>
      </c>
      <c r="I16" s="10"/>
      <c r="J16" s="5"/>
      <c r="K16" s="17"/>
      <c r="L16" s="16"/>
      <c r="M16" s="16"/>
      <c r="N16" s="16"/>
      <c r="O16" s="16"/>
      <c r="P16" s="16"/>
      <c r="Q16" s="16">
        <v>0</v>
      </c>
      <c r="S16" s="17" t="s">
        <v>44</v>
      </c>
      <c r="T16" s="16" t="s">
        <v>50</v>
      </c>
      <c r="U16" s="16" t="s">
        <v>44</v>
      </c>
      <c r="V16" s="16" t="s">
        <v>44</v>
      </c>
      <c r="W16" s="16">
        <v>9.75</v>
      </c>
      <c r="X16" s="16">
        <v>0</v>
      </c>
      <c r="Z16" s="17">
        <v>1</v>
      </c>
      <c r="AA16" s="17">
        <v>1</v>
      </c>
      <c r="AB16" s="17">
        <v>1</v>
      </c>
      <c r="AC16" s="16">
        <v>1</v>
      </c>
      <c r="AD16" s="16">
        <v>1</v>
      </c>
      <c r="AE16" s="16">
        <v>1</v>
      </c>
      <c r="AF16" s="16">
        <v>1</v>
      </c>
      <c r="AG16" s="16">
        <v>1</v>
      </c>
      <c r="AH16" s="17">
        <f t="shared" si="4"/>
        <v>10</v>
      </c>
      <c r="AI16" s="17">
        <v>0</v>
      </c>
      <c r="AK16" s="17">
        <v>10</v>
      </c>
      <c r="AL16" s="16">
        <v>9</v>
      </c>
      <c r="AN16" s="24">
        <f t="shared" si="5"/>
        <v>9.8333333333333321</v>
      </c>
      <c r="AO16" s="30"/>
      <c r="AP16" s="30"/>
    </row>
    <row r="17" spans="1:42" x14ac:dyDescent="0.25">
      <c r="A17">
        <v>7666812</v>
      </c>
      <c r="B17" s="5" t="s">
        <v>14</v>
      </c>
      <c r="C17" s="25">
        <f t="shared" si="0"/>
        <v>6.4666666666666668</v>
      </c>
      <c r="D17" s="26">
        <v>6.25</v>
      </c>
      <c r="E17" s="26"/>
      <c r="F17" s="27">
        <f t="shared" si="1"/>
        <v>8.6944444444444446</v>
      </c>
      <c r="G17" s="8">
        <f t="shared" si="2"/>
        <v>1</v>
      </c>
      <c r="H17" s="22">
        <f t="shared" si="3"/>
        <v>0.96296296296296302</v>
      </c>
      <c r="I17" s="10"/>
      <c r="J17" s="5"/>
      <c r="K17" s="17"/>
      <c r="L17" s="16"/>
      <c r="M17" s="16"/>
      <c r="N17" s="16"/>
      <c r="O17" s="16"/>
      <c r="P17" s="16"/>
      <c r="Q17" s="16">
        <v>0</v>
      </c>
      <c r="S17" s="17" t="s">
        <v>44</v>
      </c>
      <c r="T17" s="16" t="s">
        <v>50</v>
      </c>
      <c r="U17" s="16" t="s">
        <v>44</v>
      </c>
      <c r="V17" s="16" t="s">
        <v>45</v>
      </c>
      <c r="W17" s="16">
        <v>9</v>
      </c>
      <c r="X17" s="16">
        <v>0</v>
      </c>
      <c r="Z17" s="17">
        <v>1</v>
      </c>
      <c r="AA17" s="17">
        <v>1</v>
      </c>
      <c r="AB17" s="17">
        <v>0</v>
      </c>
      <c r="AC17" s="16">
        <v>1</v>
      </c>
      <c r="AD17" s="16">
        <v>1</v>
      </c>
      <c r="AE17" s="16">
        <v>1</v>
      </c>
      <c r="AF17" s="16">
        <v>1</v>
      </c>
      <c r="AG17" s="16">
        <v>1</v>
      </c>
      <c r="AH17" s="17">
        <f t="shared" si="4"/>
        <v>8.75</v>
      </c>
      <c r="AI17" s="17">
        <v>1</v>
      </c>
      <c r="AK17" s="17">
        <v>9</v>
      </c>
      <c r="AL17" s="16">
        <v>7</v>
      </c>
      <c r="AN17" s="24">
        <f t="shared" si="5"/>
        <v>8.5416666666666679</v>
      </c>
      <c r="AO17" s="30"/>
      <c r="AP17" s="30"/>
    </row>
    <row r="18" spans="1:42" x14ac:dyDescent="0.25">
      <c r="A18">
        <v>8659340</v>
      </c>
      <c r="B18" s="5" t="s">
        <v>15</v>
      </c>
      <c r="C18" s="25">
        <f t="shared" si="0"/>
        <v>5.2</v>
      </c>
      <c r="D18" s="26">
        <v>7</v>
      </c>
      <c r="E18" s="26"/>
      <c r="F18" s="27">
        <f t="shared" si="1"/>
        <v>6.333333333333333</v>
      </c>
      <c r="G18" s="8">
        <f t="shared" si="2"/>
        <v>7</v>
      </c>
      <c r="H18" s="22">
        <f t="shared" si="3"/>
        <v>0.7407407407407407</v>
      </c>
      <c r="I18" s="10"/>
      <c r="J18" s="5"/>
      <c r="K18" s="17"/>
      <c r="L18" s="16" t="s">
        <v>38</v>
      </c>
      <c r="M18" s="16"/>
      <c r="N18" s="16"/>
      <c r="O18" s="16"/>
      <c r="P18" s="16"/>
      <c r="Q18" s="16">
        <v>1</v>
      </c>
      <c r="S18" s="17" t="s">
        <v>46</v>
      </c>
      <c r="T18" s="16" t="s">
        <v>50</v>
      </c>
      <c r="U18" s="16" t="s">
        <v>44</v>
      </c>
      <c r="V18" s="16" t="s">
        <v>44</v>
      </c>
      <c r="W18" s="16">
        <v>7.25</v>
      </c>
      <c r="X18" s="16">
        <v>1</v>
      </c>
      <c r="Z18" s="17">
        <v>1</v>
      </c>
      <c r="AA18" s="16">
        <v>0</v>
      </c>
      <c r="AB18" s="17">
        <v>1</v>
      </c>
      <c r="AC18" s="16">
        <v>0</v>
      </c>
      <c r="AD18" s="16">
        <v>0</v>
      </c>
      <c r="AE18" s="16">
        <v>0</v>
      </c>
      <c r="AF18" s="16">
        <v>0</v>
      </c>
      <c r="AG18" s="16">
        <v>1</v>
      </c>
      <c r="AH18" s="17">
        <f t="shared" si="4"/>
        <v>3.75</v>
      </c>
      <c r="AI18" s="17">
        <v>5</v>
      </c>
      <c r="AK18" s="17">
        <v>9</v>
      </c>
      <c r="AL18" s="16">
        <v>6</v>
      </c>
      <c r="AN18" s="24">
        <f t="shared" si="5"/>
        <v>5.875</v>
      </c>
      <c r="AO18" s="30"/>
      <c r="AP18" s="30"/>
    </row>
    <row r="19" spans="1:42" x14ac:dyDescent="0.25">
      <c r="A19">
        <v>8993135</v>
      </c>
      <c r="B19" s="5" t="s">
        <v>16</v>
      </c>
      <c r="C19" s="25">
        <f t="shared" si="0"/>
        <v>5.6166666666666671</v>
      </c>
      <c r="D19" s="26">
        <v>7</v>
      </c>
      <c r="E19" s="26"/>
      <c r="F19" s="27">
        <f t="shared" si="1"/>
        <v>7.0277777777777786</v>
      </c>
      <c r="G19" s="8">
        <f t="shared" si="2"/>
        <v>4</v>
      </c>
      <c r="H19" s="22">
        <f t="shared" si="3"/>
        <v>0.85185185185185186</v>
      </c>
      <c r="I19" s="10"/>
      <c r="J19" s="5"/>
      <c r="K19" s="17"/>
      <c r="L19" s="16"/>
      <c r="M19" s="16"/>
      <c r="N19" s="16"/>
      <c r="O19" s="16"/>
      <c r="P19" s="16"/>
      <c r="Q19" s="16">
        <v>0</v>
      </c>
      <c r="S19" s="17" t="s">
        <v>46</v>
      </c>
      <c r="T19" s="16" t="s">
        <v>45</v>
      </c>
      <c r="U19" s="16" t="s">
        <v>44</v>
      </c>
      <c r="V19" s="16" t="s">
        <v>46</v>
      </c>
      <c r="W19" s="16">
        <v>4.25</v>
      </c>
      <c r="X19" s="16">
        <v>2</v>
      </c>
      <c r="Z19" s="17">
        <v>1</v>
      </c>
      <c r="AA19" s="17">
        <v>1</v>
      </c>
      <c r="AB19" s="17">
        <v>1</v>
      </c>
      <c r="AC19" s="16">
        <v>0</v>
      </c>
      <c r="AD19" s="16">
        <v>0</v>
      </c>
      <c r="AE19" s="16">
        <v>1</v>
      </c>
      <c r="AF19" s="16">
        <v>1</v>
      </c>
      <c r="AG19" s="16">
        <v>1</v>
      </c>
      <c r="AH19" s="17">
        <f t="shared" si="4"/>
        <v>7.5</v>
      </c>
      <c r="AI19" s="17">
        <v>2</v>
      </c>
      <c r="AK19" s="17">
        <v>9</v>
      </c>
      <c r="AL19" s="16">
        <v>10</v>
      </c>
      <c r="AN19" s="24">
        <f t="shared" si="5"/>
        <v>8.4166666666666679</v>
      </c>
      <c r="AO19" s="30"/>
      <c r="AP19" s="30"/>
    </row>
    <row r="20" spans="1:42" x14ac:dyDescent="0.25">
      <c r="A20">
        <v>4463331</v>
      </c>
      <c r="B20" s="5" t="s">
        <v>17</v>
      </c>
      <c r="C20" s="25">
        <f t="shared" si="0"/>
        <v>4.9166666666666661</v>
      </c>
      <c r="D20" s="26">
        <v>4.5</v>
      </c>
      <c r="E20" s="26"/>
      <c r="F20" s="27">
        <f t="shared" si="1"/>
        <v>6.6944444444444438</v>
      </c>
      <c r="G20" s="8">
        <f t="shared" si="2"/>
        <v>6</v>
      </c>
      <c r="H20" s="22">
        <f t="shared" si="3"/>
        <v>0.77777777777777779</v>
      </c>
      <c r="I20" s="10"/>
      <c r="J20" s="5"/>
      <c r="K20" s="17" t="s">
        <v>38</v>
      </c>
      <c r="L20" s="16"/>
      <c r="M20" s="16"/>
      <c r="N20" s="16"/>
      <c r="O20" s="16"/>
      <c r="P20" s="16" t="s">
        <v>38</v>
      </c>
      <c r="Q20" s="16">
        <v>2</v>
      </c>
      <c r="S20" s="17" t="s">
        <v>44</v>
      </c>
      <c r="T20" s="16" t="s">
        <v>46</v>
      </c>
      <c r="U20" s="16" t="s">
        <v>44</v>
      </c>
      <c r="V20" s="16" t="s">
        <v>44</v>
      </c>
      <c r="W20" s="16">
        <v>7.5</v>
      </c>
      <c r="X20" s="16">
        <v>1</v>
      </c>
      <c r="Z20" s="16">
        <v>0</v>
      </c>
      <c r="AA20" s="17">
        <v>1</v>
      </c>
      <c r="AB20" s="17">
        <v>1</v>
      </c>
      <c r="AC20" s="16">
        <v>0</v>
      </c>
      <c r="AD20" s="16">
        <v>0</v>
      </c>
      <c r="AE20" s="16">
        <v>1</v>
      </c>
      <c r="AF20" s="16">
        <v>1</v>
      </c>
      <c r="AG20" s="16">
        <v>1</v>
      </c>
      <c r="AH20" s="17">
        <f t="shared" si="4"/>
        <v>6.25</v>
      </c>
      <c r="AI20" s="17">
        <v>3</v>
      </c>
      <c r="AK20" s="17">
        <v>5.5</v>
      </c>
      <c r="AL20" s="16">
        <v>8</v>
      </c>
      <c r="AN20" s="24">
        <f t="shared" si="5"/>
        <v>6.2916666666666661</v>
      </c>
      <c r="AO20" s="30"/>
      <c r="AP20" s="30"/>
    </row>
    <row r="21" spans="1:42" x14ac:dyDescent="0.25">
      <c r="A21">
        <v>8992433</v>
      </c>
      <c r="B21" s="5" t="s">
        <v>18</v>
      </c>
      <c r="C21" s="25">
        <f t="shared" si="0"/>
        <v>7.4333333333333327</v>
      </c>
      <c r="D21" s="26">
        <v>10</v>
      </c>
      <c r="E21" s="26"/>
      <c r="F21" s="27">
        <f t="shared" si="1"/>
        <v>9.0555555555555554</v>
      </c>
      <c r="G21" s="8">
        <f t="shared" si="2"/>
        <v>2</v>
      </c>
      <c r="H21" s="22">
        <f t="shared" si="3"/>
        <v>0.92592592592592593</v>
      </c>
      <c r="I21" s="10"/>
      <c r="J21" s="5"/>
      <c r="K21" s="17"/>
      <c r="L21" s="16"/>
      <c r="M21" s="16" t="s">
        <v>38</v>
      </c>
      <c r="N21" s="16"/>
      <c r="O21" s="16"/>
      <c r="P21" s="16"/>
      <c r="Q21" s="16">
        <v>1</v>
      </c>
      <c r="S21" s="17" t="s">
        <v>44</v>
      </c>
      <c r="T21" s="16" t="s">
        <v>50</v>
      </c>
      <c r="U21" s="16" t="s">
        <v>44</v>
      </c>
      <c r="V21" s="16" t="s">
        <v>44</v>
      </c>
      <c r="W21" s="16">
        <v>9.75</v>
      </c>
      <c r="X21" s="16">
        <v>0</v>
      </c>
      <c r="Z21" s="17">
        <v>1</v>
      </c>
      <c r="AA21" s="17">
        <v>1</v>
      </c>
      <c r="AB21" s="17">
        <v>1</v>
      </c>
      <c r="AC21" s="16">
        <v>1</v>
      </c>
      <c r="AD21" s="16">
        <v>1</v>
      </c>
      <c r="AE21" s="16">
        <v>1</v>
      </c>
      <c r="AF21" s="16">
        <v>0</v>
      </c>
      <c r="AG21" s="16">
        <v>1</v>
      </c>
      <c r="AH21" s="17">
        <f t="shared" si="4"/>
        <v>8.75</v>
      </c>
      <c r="AI21" s="17">
        <v>1</v>
      </c>
      <c r="AK21" s="17">
        <v>8</v>
      </c>
      <c r="AL21" s="16">
        <v>10</v>
      </c>
      <c r="AN21" s="24">
        <f t="shared" si="5"/>
        <v>8.7083333333333321</v>
      </c>
      <c r="AO21" s="30"/>
      <c r="AP21" s="30"/>
    </row>
    <row r="22" spans="1:42" x14ac:dyDescent="0.25">
      <c r="A22">
        <v>8992388</v>
      </c>
      <c r="B22" s="5" t="s">
        <v>19</v>
      </c>
      <c r="C22" s="25">
        <f t="shared" si="0"/>
        <v>5.3833333333333337</v>
      </c>
      <c r="D22" s="26">
        <v>4.75</v>
      </c>
      <c r="E22" s="26"/>
      <c r="F22" s="27">
        <f t="shared" si="1"/>
        <v>7.3888888888888893</v>
      </c>
      <c r="G22" s="8">
        <f t="shared" si="2"/>
        <v>1</v>
      </c>
      <c r="H22" s="22">
        <f t="shared" si="3"/>
        <v>0.96296296296296302</v>
      </c>
      <c r="I22" s="10"/>
      <c r="J22" s="5"/>
      <c r="K22" s="17"/>
      <c r="L22" s="16"/>
      <c r="M22" s="16"/>
      <c r="N22" s="16"/>
      <c r="O22" s="16"/>
      <c r="P22" s="16"/>
      <c r="Q22" s="16">
        <v>0</v>
      </c>
      <c r="S22" s="17" t="s">
        <v>44</v>
      </c>
      <c r="T22" s="16" t="s">
        <v>49</v>
      </c>
      <c r="U22" s="16" t="s">
        <v>44</v>
      </c>
      <c r="V22" s="16" t="s">
        <v>46</v>
      </c>
      <c r="W22" s="16">
        <v>6.5</v>
      </c>
      <c r="X22" s="16">
        <v>1</v>
      </c>
      <c r="Z22" s="17">
        <v>1</v>
      </c>
      <c r="AA22" s="17">
        <v>1</v>
      </c>
      <c r="AB22" s="17">
        <v>1</v>
      </c>
      <c r="AC22" s="16">
        <v>1</v>
      </c>
      <c r="AD22" s="16">
        <v>1</v>
      </c>
      <c r="AE22" s="16">
        <v>1</v>
      </c>
      <c r="AF22" s="16">
        <v>1</v>
      </c>
      <c r="AG22" s="16">
        <v>1</v>
      </c>
      <c r="AH22" s="17">
        <f t="shared" si="4"/>
        <v>10</v>
      </c>
      <c r="AI22" s="17">
        <v>0</v>
      </c>
      <c r="AK22" s="17">
        <v>4</v>
      </c>
      <c r="AL22" s="16">
        <v>9</v>
      </c>
      <c r="AN22" s="24">
        <f t="shared" si="5"/>
        <v>7.8333333333333339</v>
      </c>
      <c r="AO22" s="30"/>
      <c r="AP22" s="30"/>
    </row>
    <row r="23" spans="1:42" x14ac:dyDescent="0.25">
      <c r="A23">
        <v>8583691</v>
      </c>
      <c r="B23" s="5" t="s">
        <v>20</v>
      </c>
      <c r="C23" s="25">
        <f t="shared" si="0"/>
        <v>4.5333333333333332</v>
      </c>
      <c r="D23" s="26">
        <v>5.75</v>
      </c>
      <c r="E23" s="26"/>
      <c r="F23" s="27">
        <f t="shared" si="1"/>
        <v>5.6388888888888893</v>
      </c>
      <c r="G23" s="8">
        <f t="shared" si="2"/>
        <v>7</v>
      </c>
      <c r="H23" s="22">
        <f t="shared" si="3"/>
        <v>0.7407407407407407</v>
      </c>
      <c r="I23" s="10"/>
      <c r="J23" s="5"/>
      <c r="K23" s="17"/>
      <c r="L23" s="16"/>
      <c r="M23" s="16" t="s">
        <v>38</v>
      </c>
      <c r="N23" s="16"/>
      <c r="O23" s="16" t="s">
        <v>38</v>
      </c>
      <c r="P23" s="16" t="s">
        <v>38</v>
      </c>
      <c r="Q23" s="16">
        <v>3</v>
      </c>
      <c r="S23" s="17" t="s">
        <v>46</v>
      </c>
      <c r="T23" s="16" t="s">
        <v>46</v>
      </c>
      <c r="U23" s="16" t="s">
        <v>46</v>
      </c>
      <c r="V23" s="16" t="s">
        <v>44</v>
      </c>
      <c r="W23" s="16">
        <v>2.5</v>
      </c>
      <c r="X23" s="16">
        <v>3</v>
      </c>
      <c r="Z23" s="17">
        <v>1</v>
      </c>
      <c r="AA23" s="17">
        <v>1</v>
      </c>
      <c r="AB23" s="17">
        <v>1</v>
      </c>
      <c r="AC23" s="16">
        <v>1</v>
      </c>
      <c r="AD23" s="16">
        <v>0</v>
      </c>
      <c r="AE23" s="16">
        <v>1</v>
      </c>
      <c r="AF23" s="16">
        <v>1</v>
      </c>
      <c r="AG23" s="16">
        <v>1</v>
      </c>
      <c r="AH23" s="17">
        <f t="shared" si="4"/>
        <v>8.75</v>
      </c>
      <c r="AI23" s="17">
        <v>1</v>
      </c>
      <c r="AK23" s="17">
        <v>5</v>
      </c>
      <c r="AL23" s="16">
        <v>7</v>
      </c>
      <c r="AN23" s="24">
        <f t="shared" si="5"/>
        <v>7.2083333333333339</v>
      </c>
      <c r="AO23" s="30"/>
      <c r="AP23" s="30"/>
    </row>
    <row r="24" spans="1:42" x14ac:dyDescent="0.25">
      <c r="A24">
        <v>9042852</v>
      </c>
      <c r="B24" s="5" t="s">
        <v>21</v>
      </c>
      <c r="C24" s="25">
        <f t="shared" si="0"/>
        <v>6.1999999999999993</v>
      </c>
      <c r="D24" s="26">
        <v>6.5</v>
      </c>
      <c r="E24" s="26"/>
      <c r="F24" s="27">
        <f t="shared" si="1"/>
        <v>8.1666666666666661</v>
      </c>
      <c r="G24" s="8">
        <f t="shared" si="2"/>
        <v>2</v>
      </c>
      <c r="H24" s="22">
        <f t="shared" si="3"/>
        <v>0.92592592592592593</v>
      </c>
      <c r="I24" s="10"/>
      <c r="J24" s="5"/>
      <c r="K24" s="17"/>
      <c r="L24" s="16"/>
      <c r="M24" s="16"/>
      <c r="N24" s="16"/>
      <c r="O24" s="16"/>
      <c r="P24" s="16"/>
      <c r="Q24" s="16">
        <v>0</v>
      </c>
      <c r="S24" s="17" t="s">
        <v>44</v>
      </c>
      <c r="T24" s="16" t="s">
        <v>46</v>
      </c>
      <c r="U24" s="16" t="s">
        <v>51</v>
      </c>
      <c r="V24" s="16" t="s">
        <v>46</v>
      </c>
      <c r="W24" s="16">
        <v>4.5</v>
      </c>
      <c r="X24" s="16">
        <v>2</v>
      </c>
      <c r="Z24" s="17">
        <v>1</v>
      </c>
      <c r="AA24" s="17">
        <v>1</v>
      </c>
      <c r="AB24" s="17">
        <v>1</v>
      </c>
      <c r="AC24" s="16">
        <v>1</v>
      </c>
      <c r="AD24" s="16">
        <v>1</v>
      </c>
      <c r="AE24" s="16">
        <v>1</v>
      </c>
      <c r="AF24" s="16">
        <v>1</v>
      </c>
      <c r="AG24" s="16">
        <v>1</v>
      </c>
      <c r="AH24" s="17">
        <f t="shared" si="4"/>
        <v>10</v>
      </c>
      <c r="AI24" s="17">
        <v>0</v>
      </c>
      <c r="AK24" s="17">
        <v>10</v>
      </c>
      <c r="AL24" s="16">
        <v>10</v>
      </c>
      <c r="AN24" s="24">
        <f t="shared" si="5"/>
        <v>10</v>
      </c>
      <c r="AO24" s="30"/>
      <c r="AP24" s="30"/>
    </row>
    <row r="25" spans="1:42" x14ac:dyDescent="0.25">
      <c r="A25">
        <v>9017418</v>
      </c>
      <c r="B25" s="5" t="s">
        <v>22</v>
      </c>
      <c r="C25" s="25">
        <f t="shared" si="0"/>
        <v>4.3499999999999996</v>
      </c>
      <c r="D25" s="26">
        <v>8.25</v>
      </c>
      <c r="E25" s="26"/>
      <c r="F25" s="27">
        <f t="shared" si="1"/>
        <v>4.5</v>
      </c>
      <c r="G25" s="8">
        <f t="shared" si="2"/>
        <v>7</v>
      </c>
      <c r="H25" s="22">
        <f t="shared" si="3"/>
        <v>0.7407407407407407</v>
      </c>
      <c r="I25" s="10"/>
      <c r="J25" s="5"/>
      <c r="K25" s="17"/>
      <c r="L25" s="16"/>
      <c r="M25" s="16"/>
      <c r="N25" s="16" t="s">
        <v>38</v>
      </c>
      <c r="O25" s="16" t="s">
        <v>38</v>
      </c>
      <c r="P25" s="16" t="s">
        <v>38</v>
      </c>
      <c r="Q25" s="16">
        <v>3</v>
      </c>
      <c r="S25" s="17" t="s">
        <v>44</v>
      </c>
      <c r="T25" s="16" t="s">
        <v>50</v>
      </c>
      <c r="U25" s="16" t="s">
        <v>44</v>
      </c>
      <c r="V25" s="16" t="s">
        <v>46</v>
      </c>
      <c r="W25" s="16">
        <v>7.25</v>
      </c>
      <c r="X25" s="16">
        <v>1</v>
      </c>
      <c r="Z25" s="17">
        <v>1</v>
      </c>
      <c r="AA25" s="16">
        <v>0</v>
      </c>
      <c r="AB25" s="17">
        <v>1</v>
      </c>
      <c r="AC25" s="16">
        <v>1</v>
      </c>
      <c r="AD25" s="16">
        <v>1</v>
      </c>
      <c r="AE25" s="16">
        <v>1</v>
      </c>
      <c r="AF25" s="16">
        <v>0</v>
      </c>
      <c r="AG25" s="16">
        <v>0</v>
      </c>
      <c r="AH25" s="17">
        <f t="shared" si="4"/>
        <v>6.25</v>
      </c>
      <c r="AI25" s="17">
        <v>3</v>
      </c>
      <c r="AK25" s="17">
        <v>0</v>
      </c>
      <c r="AL25" s="16">
        <v>0</v>
      </c>
      <c r="AN25" s="24">
        <f t="shared" si="5"/>
        <v>3.125</v>
      </c>
      <c r="AO25" s="30"/>
      <c r="AP25" s="30"/>
    </row>
    <row r="26" spans="1:42" x14ac:dyDescent="0.25">
      <c r="A26">
        <v>8991237</v>
      </c>
      <c r="B26" s="5" t="s">
        <v>23</v>
      </c>
      <c r="C26" s="25">
        <f t="shared" si="0"/>
        <v>5.85</v>
      </c>
      <c r="D26" s="26">
        <v>5.75</v>
      </c>
      <c r="E26" s="26"/>
      <c r="F26" s="27">
        <f t="shared" si="1"/>
        <v>7.833333333333333</v>
      </c>
      <c r="G26" s="8">
        <f t="shared" si="2"/>
        <v>4</v>
      </c>
      <c r="H26" s="22">
        <f t="shared" si="3"/>
        <v>0.85185185185185186</v>
      </c>
      <c r="I26" s="10"/>
      <c r="J26" s="5"/>
      <c r="K26" s="17"/>
      <c r="L26" s="16"/>
      <c r="M26" s="16"/>
      <c r="N26" s="16"/>
      <c r="O26" s="16" t="s">
        <v>38</v>
      </c>
      <c r="P26" s="16"/>
      <c r="Q26" s="16">
        <v>1</v>
      </c>
      <c r="S26" s="17" t="s">
        <v>44</v>
      </c>
      <c r="T26" s="16" t="s">
        <v>51</v>
      </c>
      <c r="U26" s="16" t="s">
        <v>44</v>
      </c>
      <c r="V26" s="16" t="s">
        <v>46</v>
      </c>
      <c r="W26" s="16">
        <v>7</v>
      </c>
      <c r="X26" s="16">
        <v>1</v>
      </c>
      <c r="Z26" s="17">
        <v>1</v>
      </c>
      <c r="AA26" s="17">
        <v>1</v>
      </c>
      <c r="AB26" s="17">
        <v>1</v>
      </c>
      <c r="AC26" s="16">
        <v>1</v>
      </c>
      <c r="AD26" s="16">
        <v>1</v>
      </c>
      <c r="AE26" s="16">
        <v>1</v>
      </c>
      <c r="AF26" s="16">
        <v>0</v>
      </c>
      <c r="AG26" s="16">
        <v>0</v>
      </c>
      <c r="AH26" s="17">
        <f t="shared" si="4"/>
        <v>7.5</v>
      </c>
      <c r="AI26" s="17">
        <v>2</v>
      </c>
      <c r="AK26" s="17">
        <v>9</v>
      </c>
      <c r="AL26" s="16">
        <v>9</v>
      </c>
      <c r="AN26" s="24">
        <f t="shared" si="5"/>
        <v>8.25</v>
      </c>
      <c r="AO26" s="30"/>
      <c r="AP26" s="30"/>
    </row>
    <row r="27" spans="1:42" x14ac:dyDescent="0.25">
      <c r="A27">
        <v>8586857</v>
      </c>
      <c r="B27" s="5" t="s">
        <v>24</v>
      </c>
      <c r="C27" s="25">
        <f t="shared" si="0"/>
        <v>5.8333333333333339</v>
      </c>
      <c r="D27" s="26">
        <v>8.75</v>
      </c>
      <c r="E27" s="26"/>
      <c r="F27" s="27">
        <f t="shared" si="1"/>
        <v>6.8055555555555562</v>
      </c>
      <c r="G27" s="8">
        <f t="shared" si="2"/>
        <v>3</v>
      </c>
      <c r="H27" s="22">
        <f t="shared" si="3"/>
        <v>0.88888888888888884</v>
      </c>
      <c r="I27" s="10"/>
      <c r="J27" s="5"/>
      <c r="K27" s="17"/>
      <c r="L27" s="16"/>
      <c r="M27" s="16"/>
      <c r="N27" s="16" t="s">
        <v>38</v>
      </c>
      <c r="O27" s="16"/>
      <c r="P27" s="16"/>
      <c r="Q27" s="16">
        <v>1</v>
      </c>
      <c r="S27" s="17" t="s">
        <v>44</v>
      </c>
      <c r="T27" s="16" t="s">
        <v>45</v>
      </c>
      <c r="U27" s="16" t="s">
        <v>46</v>
      </c>
      <c r="V27" s="16" t="s">
        <v>46</v>
      </c>
      <c r="W27" s="16">
        <v>4.25</v>
      </c>
      <c r="X27" s="16">
        <v>2</v>
      </c>
      <c r="Z27" s="17">
        <v>1</v>
      </c>
      <c r="AA27" s="17">
        <v>1</v>
      </c>
      <c r="AB27" s="17">
        <v>1</v>
      </c>
      <c r="AC27" s="16">
        <v>1</v>
      </c>
      <c r="AD27" s="16">
        <v>1</v>
      </c>
      <c r="AE27" s="16">
        <v>1</v>
      </c>
      <c r="AF27" s="16">
        <v>1</v>
      </c>
      <c r="AG27" s="16">
        <v>1</v>
      </c>
      <c r="AH27" s="17">
        <f t="shared" si="4"/>
        <v>10</v>
      </c>
      <c r="AI27" s="17">
        <v>0</v>
      </c>
      <c r="AK27" s="17">
        <v>5</v>
      </c>
      <c r="AL27" s="16">
        <v>8.5</v>
      </c>
      <c r="AN27" s="24">
        <f t="shared" si="5"/>
        <v>8.0833333333333339</v>
      </c>
      <c r="AO27" s="30"/>
      <c r="AP27" s="30"/>
    </row>
    <row r="28" spans="1:42" x14ac:dyDescent="0.25">
      <c r="A28">
        <v>8993584</v>
      </c>
      <c r="B28" s="5" t="s">
        <v>25</v>
      </c>
      <c r="C28" s="25">
        <f t="shared" si="0"/>
        <v>6.7833333333333332</v>
      </c>
      <c r="D28" s="26">
        <v>6</v>
      </c>
      <c r="E28" s="26"/>
      <c r="F28" s="27">
        <f t="shared" si="1"/>
        <v>9.3055555555555554</v>
      </c>
      <c r="G28" s="8">
        <f t="shared" si="2"/>
        <v>0</v>
      </c>
      <c r="H28" s="22">
        <f t="shared" si="3"/>
        <v>1</v>
      </c>
      <c r="I28" s="10"/>
      <c r="J28" s="5"/>
      <c r="K28" s="17"/>
      <c r="L28" s="16"/>
      <c r="M28" s="16"/>
      <c r="N28" s="16"/>
      <c r="O28" s="16"/>
      <c r="P28" s="16"/>
      <c r="Q28" s="16">
        <v>0</v>
      </c>
      <c r="S28" s="17" t="s">
        <v>44</v>
      </c>
      <c r="T28" s="16" t="s">
        <v>50</v>
      </c>
      <c r="U28" s="16" t="s">
        <v>51</v>
      </c>
      <c r="V28" s="16" t="s">
        <v>44</v>
      </c>
      <c r="W28" s="16">
        <v>9.25</v>
      </c>
      <c r="X28" s="16">
        <v>0</v>
      </c>
      <c r="Z28" s="17">
        <v>1</v>
      </c>
      <c r="AA28" s="17">
        <v>1</v>
      </c>
      <c r="AB28" s="17">
        <v>1</v>
      </c>
      <c r="AC28" s="16">
        <v>1</v>
      </c>
      <c r="AD28" s="16">
        <v>1</v>
      </c>
      <c r="AE28" s="16">
        <v>1</v>
      </c>
      <c r="AF28" s="16">
        <v>1</v>
      </c>
      <c r="AG28" s="16">
        <v>1</v>
      </c>
      <c r="AH28" s="17">
        <f t="shared" si="4"/>
        <v>10</v>
      </c>
      <c r="AI28" s="17">
        <v>0</v>
      </c>
      <c r="AK28" s="17">
        <v>8</v>
      </c>
      <c r="AL28" s="16">
        <v>10</v>
      </c>
      <c r="AN28" s="24">
        <f t="shared" si="5"/>
        <v>9.3333333333333321</v>
      </c>
      <c r="AO28" s="30"/>
      <c r="AP28" s="30"/>
    </row>
    <row r="29" spans="1:42" x14ac:dyDescent="0.25">
      <c r="A29">
        <v>8993031</v>
      </c>
      <c r="B29" s="5" t="s">
        <v>26</v>
      </c>
      <c r="C29" s="25">
        <f t="shared" si="0"/>
        <v>5.45</v>
      </c>
      <c r="D29" s="26">
        <v>4.75</v>
      </c>
      <c r="E29" s="26"/>
      <c r="F29" s="27">
        <f t="shared" si="1"/>
        <v>7.5</v>
      </c>
      <c r="G29" s="8">
        <f t="shared" si="2"/>
        <v>3</v>
      </c>
      <c r="H29" s="22">
        <f t="shared" si="3"/>
        <v>0.88888888888888884</v>
      </c>
      <c r="I29" s="10"/>
      <c r="J29" s="5"/>
      <c r="K29" s="17"/>
      <c r="L29" s="16"/>
      <c r="M29" s="16" t="s">
        <v>38</v>
      </c>
      <c r="N29" s="16"/>
      <c r="O29" s="16"/>
      <c r="P29" s="16"/>
      <c r="Q29" s="16">
        <v>1</v>
      </c>
      <c r="S29" s="17" t="s">
        <v>44</v>
      </c>
      <c r="T29" s="16" t="s">
        <v>46</v>
      </c>
      <c r="U29" s="16" t="s">
        <v>51</v>
      </c>
      <c r="V29" s="16" t="s">
        <v>46</v>
      </c>
      <c r="W29" s="16">
        <v>4.5</v>
      </c>
      <c r="X29" s="16">
        <v>2</v>
      </c>
      <c r="Z29" s="17">
        <v>1</v>
      </c>
      <c r="AA29" s="17">
        <v>1</v>
      </c>
      <c r="AB29" s="17">
        <v>1</v>
      </c>
      <c r="AC29" s="16">
        <v>1</v>
      </c>
      <c r="AD29" s="16">
        <v>1</v>
      </c>
      <c r="AE29" s="16">
        <v>1</v>
      </c>
      <c r="AF29" s="16">
        <v>1</v>
      </c>
      <c r="AG29" s="16">
        <v>1</v>
      </c>
      <c r="AH29" s="17">
        <f t="shared" si="4"/>
        <v>10</v>
      </c>
      <c r="AI29" s="17">
        <v>0</v>
      </c>
      <c r="AK29" s="17">
        <v>8</v>
      </c>
      <c r="AL29" s="16">
        <v>8</v>
      </c>
      <c r="AN29" s="24">
        <f t="shared" si="5"/>
        <v>9</v>
      </c>
      <c r="AO29" s="30"/>
      <c r="AP29" s="30"/>
    </row>
    <row r="30" spans="1:42" x14ac:dyDescent="0.25">
      <c r="A30">
        <v>8988532</v>
      </c>
      <c r="B30" s="5" t="s">
        <v>27</v>
      </c>
      <c r="C30" s="25">
        <f t="shared" si="0"/>
        <v>4.1999999999999993</v>
      </c>
      <c r="D30" s="26">
        <v>2.75</v>
      </c>
      <c r="E30" s="26"/>
      <c r="F30" s="27">
        <f t="shared" si="1"/>
        <v>6.083333333333333</v>
      </c>
      <c r="G30" s="8">
        <f t="shared" si="2"/>
        <v>8</v>
      </c>
      <c r="H30" s="22">
        <f t="shared" si="3"/>
        <v>0.70370370370370372</v>
      </c>
      <c r="I30" s="10"/>
      <c r="J30" s="5"/>
      <c r="K30" s="17" t="s">
        <v>38</v>
      </c>
      <c r="L30" s="16"/>
      <c r="M30" s="16"/>
      <c r="N30" s="16" t="s">
        <v>38</v>
      </c>
      <c r="O30" s="16"/>
      <c r="P30" s="16"/>
      <c r="Q30" s="16">
        <v>2</v>
      </c>
      <c r="S30" s="17" t="s">
        <v>45</v>
      </c>
      <c r="T30" s="16" t="s">
        <v>46</v>
      </c>
      <c r="U30" s="16" t="s">
        <v>46</v>
      </c>
      <c r="V30" s="16" t="s">
        <v>44</v>
      </c>
      <c r="W30" s="16">
        <v>4.25</v>
      </c>
      <c r="X30" s="16">
        <v>2</v>
      </c>
      <c r="Z30" s="17">
        <v>1</v>
      </c>
      <c r="AA30" s="16">
        <v>0</v>
      </c>
      <c r="AB30" s="17">
        <v>1</v>
      </c>
      <c r="AC30" s="16">
        <v>0</v>
      </c>
      <c r="AD30" s="16">
        <v>0</v>
      </c>
      <c r="AE30" s="16">
        <v>1</v>
      </c>
      <c r="AF30" s="16">
        <v>1</v>
      </c>
      <c r="AG30" s="16">
        <v>0</v>
      </c>
      <c r="AH30" s="17">
        <f t="shared" si="4"/>
        <v>5</v>
      </c>
      <c r="AI30" s="17">
        <v>4</v>
      </c>
      <c r="AK30" s="17">
        <v>9</v>
      </c>
      <c r="AL30" s="16">
        <v>9</v>
      </c>
      <c r="AN30" s="24">
        <f t="shared" si="5"/>
        <v>7</v>
      </c>
      <c r="AO30" s="30"/>
      <c r="AP30" s="30"/>
    </row>
    <row r="31" spans="1:42" x14ac:dyDescent="0.25">
      <c r="A31">
        <v>8993420</v>
      </c>
      <c r="B31" s="5" t="s">
        <v>28</v>
      </c>
      <c r="C31" s="25">
        <f t="shared" si="0"/>
        <v>7.7499999999999991</v>
      </c>
      <c r="D31" s="26">
        <v>9</v>
      </c>
      <c r="E31" s="26"/>
      <c r="F31" s="27">
        <f t="shared" si="1"/>
        <v>9.9166666666666661</v>
      </c>
      <c r="G31" s="8">
        <f t="shared" si="2"/>
        <v>0</v>
      </c>
      <c r="H31" s="22">
        <f t="shared" si="3"/>
        <v>1</v>
      </c>
      <c r="I31" s="10"/>
      <c r="J31" s="5"/>
      <c r="K31" s="17"/>
      <c r="L31" s="16"/>
      <c r="M31" s="16"/>
      <c r="N31" s="16"/>
      <c r="O31" s="16"/>
      <c r="P31" s="16"/>
      <c r="Q31" s="16">
        <v>0</v>
      </c>
      <c r="S31" s="17" t="s">
        <v>44</v>
      </c>
      <c r="T31" s="16" t="s">
        <v>50</v>
      </c>
      <c r="U31" s="16" t="s">
        <v>44</v>
      </c>
      <c r="V31" s="16" t="s">
        <v>44</v>
      </c>
      <c r="W31" s="16">
        <v>9.75</v>
      </c>
      <c r="X31" s="16">
        <v>0</v>
      </c>
      <c r="Z31" s="17">
        <v>1</v>
      </c>
      <c r="AA31" s="17">
        <v>1</v>
      </c>
      <c r="AB31" s="17">
        <v>1</v>
      </c>
      <c r="AC31" s="16">
        <v>1</v>
      </c>
      <c r="AD31" s="16">
        <v>1</v>
      </c>
      <c r="AE31" s="16">
        <v>1</v>
      </c>
      <c r="AF31" s="16">
        <v>1</v>
      </c>
      <c r="AG31" s="16">
        <v>1</v>
      </c>
      <c r="AH31" s="17">
        <f t="shared" si="4"/>
        <v>10</v>
      </c>
      <c r="AI31" s="17">
        <v>0</v>
      </c>
      <c r="AK31" s="17">
        <v>10</v>
      </c>
      <c r="AL31" s="16">
        <v>10</v>
      </c>
      <c r="AN31" s="24">
        <f t="shared" si="5"/>
        <v>10</v>
      </c>
      <c r="AO31" s="30"/>
      <c r="AP31" s="30"/>
    </row>
    <row r="32" spans="1:42" x14ac:dyDescent="0.25">
      <c r="A32">
        <v>9017269</v>
      </c>
      <c r="B32" s="5" t="s">
        <v>29</v>
      </c>
      <c r="C32" s="25">
        <f t="shared" si="0"/>
        <v>5.4666666666666659</v>
      </c>
      <c r="D32" s="26">
        <v>3.75</v>
      </c>
      <c r="E32" s="26"/>
      <c r="F32" s="27">
        <f t="shared" si="1"/>
        <v>7.8611111111111107</v>
      </c>
      <c r="G32" s="8">
        <f t="shared" si="2"/>
        <v>1</v>
      </c>
      <c r="H32" s="22">
        <f t="shared" si="3"/>
        <v>0.96296296296296302</v>
      </c>
      <c r="I32" s="10"/>
      <c r="J32" s="5"/>
      <c r="K32" s="17"/>
      <c r="L32" s="16"/>
      <c r="M32" s="16"/>
      <c r="N32" s="16"/>
      <c r="O32" s="16"/>
      <c r="P32" s="16"/>
      <c r="Q32" s="16">
        <v>0</v>
      </c>
      <c r="S32" s="17" t="s">
        <v>44</v>
      </c>
      <c r="T32" s="16" t="s">
        <v>51</v>
      </c>
      <c r="U32" s="16" t="s">
        <v>44</v>
      </c>
      <c r="V32" s="16" t="s">
        <v>44</v>
      </c>
      <c r="W32" s="16">
        <v>9.5</v>
      </c>
      <c r="X32" s="16">
        <v>0</v>
      </c>
      <c r="Z32" s="17">
        <v>1</v>
      </c>
      <c r="AA32" s="17">
        <v>1</v>
      </c>
      <c r="AB32" s="17">
        <v>1</v>
      </c>
      <c r="AC32" s="16">
        <v>1</v>
      </c>
      <c r="AD32" s="16">
        <v>1</v>
      </c>
      <c r="AE32" s="16">
        <v>1</v>
      </c>
      <c r="AF32" s="16">
        <v>0</v>
      </c>
      <c r="AG32" s="16">
        <v>1</v>
      </c>
      <c r="AH32" s="17">
        <f t="shared" si="4"/>
        <v>8.75</v>
      </c>
      <c r="AI32" s="17">
        <v>1</v>
      </c>
      <c r="AK32" s="17">
        <v>8</v>
      </c>
      <c r="AL32" s="16">
        <v>0</v>
      </c>
      <c r="AN32" s="24">
        <f t="shared" si="5"/>
        <v>7.0416666666666661</v>
      </c>
      <c r="AO32" s="30"/>
      <c r="AP32" s="30"/>
    </row>
    <row r="33" spans="1:42" x14ac:dyDescent="0.25">
      <c r="A33">
        <v>8993080</v>
      </c>
      <c r="B33" s="5" t="s">
        <v>30</v>
      </c>
      <c r="C33" s="25">
        <f t="shared" si="0"/>
        <v>7.8666666666666671</v>
      </c>
      <c r="D33" s="26">
        <v>10</v>
      </c>
      <c r="E33" s="26"/>
      <c r="F33" s="27">
        <f t="shared" si="1"/>
        <v>9.7777777777777786</v>
      </c>
      <c r="G33" s="8">
        <f t="shared" si="2"/>
        <v>1</v>
      </c>
      <c r="H33" s="22">
        <f t="shared" si="3"/>
        <v>0.96296296296296302</v>
      </c>
      <c r="I33" s="10"/>
      <c r="J33" s="5"/>
      <c r="K33" s="17"/>
      <c r="L33" s="16"/>
      <c r="M33" s="16"/>
      <c r="N33" s="16"/>
      <c r="O33" s="16"/>
      <c r="P33" s="16" t="s">
        <v>38</v>
      </c>
      <c r="Q33" s="16">
        <v>1</v>
      </c>
      <c r="S33" s="17" t="s">
        <v>44</v>
      </c>
      <c r="T33" s="16" t="s">
        <v>44</v>
      </c>
      <c r="U33" s="16" t="s">
        <v>44</v>
      </c>
      <c r="V33" s="16" t="s">
        <v>44</v>
      </c>
      <c r="W33" s="16">
        <v>10</v>
      </c>
      <c r="X33" s="16">
        <v>0</v>
      </c>
      <c r="Z33" s="17">
        <v>1</v>
      </c>
      <c r="AA33" s="17">
        <v>1</v>
      </c>
      <c r="AB33" s="17">
        <v>1</v>
      </c>
      <c r="AC33" s="16">
        <v>1</v>
      </c>
      <c r="AD33" s="16">
        <v>1</v>
      </c>
      <c r="AE33" s="16">
        <v>1</v>
      </c>
      <c r="AF33" s="16">
        <v>1</v>
      </c>
      <c r="AG33" s="16">
        <v>1</v>
      </c>
      <c r="AH33" s="17">
        <f t="shared" si="4"/>
        <v>10</v>
      </c>
      <c r="AI33" s="17">
        <v>0</v>
      </c>
      <c r="AK33" s="17">
        <v>10</v>
      </c>
      <c r="AL33" s="16">
        <v>8</v>
      </c>
      <c r="AN33" s="24">
        <f t="shared" si="5"/>
        <v>9.6666666666666679</v>
      </c>
      <c r="AO33" s="30"/>
      <c r="AP33" s="30"/>
    </row>
    <row r="34" spans="1:42" x14ac:dyDescent="0.25">
      <c r="A34">
        <v>8992482</v>
      </c>
      <c r="B34" s="5" t="s">
        <v>31</v>
      </c>
      <c r="C34" s="25">
        <f t="shared" si="0"/>
        <v>7.25</v>
      </c>
      <c r="D34" s="26">
        <v>9.75</v>
      </c>
      <c r="E34" s="26"/>
      <c r="F34" s="27">
        <f t="shared" si="1"/>
        <v>8.8333333333333339</v>
      </c>
      <c r="G34" s="8">
        <f t="shared" si="2"/>
        <v>2</v>
      </c>
      <c r="H34" s="22">
        <f t="shared" si="3"/>
        <v>0.92592592592592593</v>
      </c>
      <c r="I34" s="10"/>
      <c r="J34" s="5"/>
      <c r="K34" s="17"/>
      <c r="L34" s="16"/>
      <c r="M34" s="16"/>
      <c r="N34" s="16"/>
      <c r="O34" s="16"/>
      <c r="P34" s="16"/>
      <c r="Q34" s="16">
        <v>0</v>
      </c>
      <c r="S34" s="17" t="s">
        <v>44</v>
      </c>
      <c r="T34" s="16" t="s">
        <v>49</v>
      </c>
      <c r="U34" s="16" t="s">
        <v>44</v>
      </c>
      <c r="V34" s="16" t="s">
        <v>44</v>
      </c>
      <c r="W34" s="16">
        <v>9</v>
      </c>
      <c r="X34" s="16">
        <v>0</v>
      </c>
      <c r="Z34" s="17">
        <v>1</v>
      </c>
      <c r="AA34" s="17">
        <v>1</v>
      </c>
      <c r="AB34" s="17">
        <v>1</v>
      </c>
      <c r="AC34" s="16">
        <v>0</v>
      </c>
      <c r="AD34" s="16">
        <v>1</v>
      </c>
      <c r="AE34" s="16">
        <v>1</v>
      </c>
      <c r="AF34" s="16">
        <v>1</v>
      </c>
      <c r="AG34" s="16">
        <v>0</v>
      </c>
      <c r="AH34" s="17">
        <f t="shared" si="4"/>
        <v>7.5</v>
      </c>
      <c r="AI34" s="17">
        <v>2</v>
      </c>
      <c r="AK34" s="17">
        <v>10</v>
      </c>
      <c r="AL34" s="16">
        <v>10</v>
      </c>
      <c r="AN34" s="24">
        <f t="shared" si="5"/>
        <v>8.75</v>
      </c>
      <c r="AO34" s="30"/>
      <c r="AP34" s="30"/>
    </row>
    <row r="35" spans="1:42" x14ac:dyDescent="0.25">
      <c r="A35">
        <v>8992951</v>
      </c>
      <c r="B35" s="5" t="s">
        <v>32</v>
      </c>
      <c r="C35" s="25">
        <f t="shared" si="0"/>
        <v>6.4</v>
      </c>
      <c r="D35" s="26">
        <v>7</v>
      </c>
      <c r="E35" s="26"/>
      <c r="F35" s="27">
        <f t="shared" si="1"/>
        <v>8.3333333333333339</v>
      </c>
      <c r="G35" s="8">
        <f t="shared" si="2"/>
        <v>2</v>
      </c>
      <c r="H35" s="22">
        <f t="shared" si="3"/>
        <v>0.92592592592592593</v>
      </c>
      <c r="I35" s="10"/>
      <c r="J35" s="5"/>
      <c r="K35" s="17"/>
      <c r="L35" s="16"/>
      <c r="M35" s="16"/>
      <c r="N35" s="16"/>
      <c r="O35" s="16"/>
      <c r="P35" s="16"/>
      <c r="Q35" s="16">
        <v>0</v>
      </c>
      <c r="S35" s="17" t="s">
        <v>44</v>
      </c>
      <c r="T35" s="16" t="s">
        <v>46</v>
      </c>
      <c r="U35" s="16" t="s">
        <v>46</v>
      </c>
      <c r="V35" s="16" t="s">
        <v>44</v>
      </c>
      <c r="W35" s="16">
        <v>5</v>
      </c>
      <c r="X35" s="16">
        <v>2</v>
      </c>
      <c r="Z35" s="17">
        <v>1</v>
      </c>
      <c r="AA35" s="17">
        <v>1</v>
      </c>
      <c r="AB35" s="17">
        <v>1</v>
      </c>
      <c r="AC35" s="16">
        <v>1</v>
      </c>
      <c r="AD35" s="16">
        <v>1</v>
      </c>
      <c r="AE35" s="16">
        <v>1</v>
      </c>
      <c r="AF35" s="16">
        <v>1</v>
      </c>
      <c r="AG35" s="16">
        <v>1</v>
      </c>
      <c r="AH35" s="17">
        <f t="shared" si="4"/>
        <v>10</v>
      </c>
      <c r="AI35" s="17">
        <v>0</v>
      </c>
      <c r="AK35" s="17">
        <v>10</v>
      </c>
      <c r="AL35" s="16">
        <v>10</v>
      </c>
      <c r="AN35" s="24">
        <f t="shared" si="5"/>
        <v>10</v>
      </c>
      <c r="AO35" s="30"/>
      <c r="AP35" s="30"/>
    </row>
    <row r="36" spans="1:42" x14ac:dyDescent="0.25">
      <c r="A36">
        <v>8992558</v>
      </c>
      <c r="B36" s="5" t="s">
        <v>33</v>
      </c>
      <c r="C36" s="25">
        <f t="shared" si="0"/>
        <v>7.0666666666666664</v>
      </c>
      <c r="D36" s="26">
        <v>8.25</v>
      </c>
      <c r="E36" s="26"/>
      <c r="F36" s="27">
        <f t="shared" si="1"/>
        <v>9.0277777777777768</v>
      </c>
      <c r="G36" s="8">
        <f t="shared" si="2"/>
        <v>0</v>
      </c>
      <c r="H36" s="22">
        <f t="shared" si="3"/>
        <v>1</v>
      </c>
      <c r="I36" s="10"/>
      <c r="J36" s="5"/>
      <c r="K36" s="17"/>
      <c r="L36" s="16"/>
      <c r="M36" s="16"/>
      <c r="N36" s="16"/>
      <c r="O36" s="16"/>
      <c r="P36" s="16"/>
      <c r="Q36" s="16">
        <v>0</v>
      </c>
      <c r="S36" s="17" t="s">
        <v>44</v>
      </c>
      <c r="T36" s="16" t="s">
        <v>50</v>
      </c>
      <c r="U36" s="16" t="s">
        <v>44</v>
      </c>
      <c r="V36" s="16" t="s">
        <v>44</v>
      </c>
      <c r="W36" s="16">
        <v>9.75</v>
      </c>
      <c r="X36" s="16">
        <v>0</v>
      </c>
      <c r="Z36" s="17">
        <v>1</v>
      </c>
      <c r="AA36" s="17">
        <v>1</v>
      </c>
      <c r="AB36" s="17">
        <v>1</v>
      </c>
      <c r="AC36" s="16">
        <v>1</v>
      </c>
      <c r="AD36" s="16">
        <v>1</v>
      </c>
      <c r="AE36" s="16">
        <v>1</v>
      </c>
      <c r="AF36" s="16">
        <v>1</v>
      </c>
      <c r="AG36" s="16">
        <v>1</v>
      </c>
      <c r="AH36" s="17">
        <f t="shared" si="4"/>
        <v>10</v>
      </c>
      <c r="AI36" s="17">
        <v>0</v>
      </c>
      <c r="AK36" s="17">
        <v>7</v>
      </c>
      <c r="AL36" s="16">
        <v>8</v>
      </c>
      <c r="AN36" s="24">
        <f t="shared" si="5"/>
        <v>8.6666666666666661</v>
      </c>
      <c r="AO36" s="30"/>
      <c r="AP36" s="30"/>
    </row>
    <row r="37" spans="1:42" x14ac:dyDescent="0.25">
      <c r="A37">
        <v>8992221</v>
      </c>
      <c r="B37" s="5" t="s">
        <v>34</v>
      </c>
      <c r="C37" s="25">
        <f t="shared" si="0"/>
        <v>7.4499999999999993</v>
      </c>
      <c r="D37" s="26">
        <v>8</v>
      </c>
      <c r="E37" s="26"/>
      <c r="F37" s="27">
        <f t="shared" si="1"/>
        <v>9.75</v>
      </c>
      <c r="G37" s="8">
        <f t="shared" si="2"/>
        <v>0</v>
      </c>
      <c r="H37" s="22">
        <f t="shared" si="3"/>
        <v>1</v>
      </c>
      <c r="I37" s="10"/>
      <c r="J37" s="5"/>
      <c r="K37" s="17"/>
      <c r="L37" s="16"/>
      <c r="M37" s="16"/>
      <c r="N37" s="16"/>
      <c r="O37" s="16"/>
      <c r="P37" s="16"/>
      <c r="Q37" s="16">
        <v>0</v>
      </c>
      <c r="S37" s="17" t="s">
        <v>44</v>
      </c>
      <c r="T37" s="16" t="s">
        <v>50</v>
      </c>
      <c r="U37" s="16" t="s">
        <v>51</v>
      </c>
      <c r="V37" s="16" t="s">
        <v>44</v>
      </c>
      <c r="W37" s="16">
        <v>9.25</v>
      </c>
      <c r="X37" s="16">
        <v>0</v>
      </c>
      <c r="Z37" s="17">
        <v>1</v>
      </c>
      <c r="AA37" s="17">
        <v>1</v>
      </c>
      <c r="AB37" s="17">
        <v>1</v>
      </c>
      <c r="AC37" s="16">
        <v>1</v>
      </c>
      <c r="AD37" s="16">
        <v>1</v>
      </c>
      <c r="AE37" s="16">
        <v>1</v>
      </c>
      <c r="AF37" s="16">
        <v>1</v>
      </c>
      <c r="AG37" s="16">
        <v>1</v>
      </c>
      <c r="AH37" s="17">
        <f t="shared" si="4"/>
        <v>10</v>
      </c>
      <c r="AI37" s="17">
        <v>0</v>
      </c>
      <c r="AK37" s="17">
        <v>10</v>
      </c>
      <c r="AL37" s="16">
        <v>10</v>
      </c>
      <c r="AN37" s="24">
        <f t="shared" si="5"/>
        <v>10</v>
      </c>
      <c r="AO37" s="30"/>
      <c r="AP37" s="30"/>
    </row>
    <row r="38" spans="1:42" x14ac:dyDescent="0.25">
      <c r="A38">
        <v>4316906</v>
      </c>
      <c r="B38" s="5" t="s">
        <v>35</v>
      </c>
      <c r="C38" s="25">
        <f t="shared" si="0"/>
        <v>4.7833333333333332</v>
      </c>
      <c r="D38" s="26">
        <v>4.5</v>
      </c>
      <c r="E38" s="26"/>
      <c r="F38" s="27">
        <f t="shared" si="1"/>
        <v>6.4722222222222223</v>
      </c>
      <c r="G38" s="8">
        <f t="shared" si="2"/>
        <v>2</v>
      </c>
      <c r="H38" s="22">
        <f t="shared" si="3"/>
        <v>0.92592592592592593</v>
      </c>
      <c r="I38" s="10"/>
      <c r="J38" s="5"/>
      <c r="K38" s="17"/>
      <c r="L38" s="16"/>
      <c r="M38" s="16"/>
      <c r="N38" s="16"/>
      <c r="O38" s="16"/>
      <c r="P38" s="16"/>
      <c r="Q38" s="16">
        <v>0</v>
      </c>
      <c r="S38" s="17" t="s">
        <v>44</v>
      </c>
      <c r="T38" s="16" t="s">
        <v>49</v>
      </c>
      <c r="U38" s="16" t="s">
        <v>51</v>
      </c>
      <c r="V38" s="16" t="s">
        <v>46</v>
      </c>
      <c r="W38" s="16">
        <v>6</v>
      </c>
      <c r="X38" s="16">
        <v>1</v>
      </c>
      <c r="Z38" s="17">
        <v>1</v>
      </c>
      <c r="AA38" s="17">
        <v>1</v>
      </c>
      <c r="AB38" s="17">
        <v>1</v>
      </c>
      <c r="AC38" s="16">
        <v>1</v>
      </c>
      <c r="AD38" s="16">
        <v>0</v>
      </c>
      <c r="AE38" s="16">
        <v>1</v>
      </c>
      <c r="AF38" s="16">
        <v>1</v>
      </c>
      <c r="AG38" s="16">
        <v>1</v>
      </c>
      <c r="AH38" s="17">
        <f t="shared" si="4"/>
        <v>8.75</v>
      </c>
      <c r="AI38" s="17">
        <v>1</v>
      </c>
      <c r="AK38" s="17">
        <v>4</v>
      </c>
      <c r="AL38" s="16">
        <v>6</v>
      </c>
      <c r="AN38" s="24">
        <f t="shared" si="5"/>
        <v>6.7083333333333339</v>
      </c>
      <c r="AO38" s="30"/>
      <c r="AP38" s="30"/>
    </row>
    <row r="40" spans="1:42" x14ac:dyDescent="0.25">
      <c r="S40" s="35" t="s">
        <v>86</v>
      </c>
      <c r="T40" s="35"/>
    </row>
    <row r="41" spans="1:42" x14ac:dyDescent="0.25">
      <c r="S41" s="31" t="s">
        <v>44</v>
      </c>
      <c r="T41" s="31">
        <v>10</v>
      </c>
    </row>
    <row r="42" spans="1:42" x14ac:dyDescent="0.25">
      <c r="S42" s="31" t="s">
        <v>50</v>
      </c>
      <c r="T42" s="31">
        <v>9</v>
      </c>
    </row>
    <row r="43" spans="1:42" x14ac:dyDescent="0.25">
      <c r="S43" s="31" t="s">
        <v>51</v>
      </c>
      <c r="T43" s="31">
        <v>8</v>
      </c>
    </row>
    <row r="44" spans="1:42" x14ac:dyDescent="0.25">
      <c r="S44" s="31" t="s">
        <v>45</v>
      </c>
      <c r="T44" s="31">
        <v>7</v>
      </c>
    </row>
    <row r="45" spans="1:42" x14ac:dyDescent="0.25">
      <c r="S45" s="31" t="s">
        <v>49</v>
      </c>
      <c r="T45" s="31">
        <v>6</v>
      </c>
    </row>
    <row r="48" spans="1:42" x14ac:dyDescent="0.25">
      <c r="K48" s="33"/>
      <c r="L48" s="28"/>
      <c r="M48" s="28"/>
      <c r="N48" s="28"/>
      <c r="O48" s="28"/>
      <c r="P48" s="28"/>
      <c r="Q48" s="28"/>
      <c r="R48" s="34"/>
      <c r="S48" s="33"/>
      <c r="T48" s="28"/>
      <c r="U48" s="28"/>
      <c r="V48" s="28"/>
      <c r="W48" s="28"/>
      <c r="X48" s="28"/>
    </row>
    <row r="49" spans="11:24" x14ac:dyDescent="0.25">
      <c r="K49" s="33"/>
      <c r="L49" s="3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1:24" x14ac:dyDescent="0.25">
      <c r="K50" s="33"/>
      <c r="L50" s="3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1:24" x14ac:dyDescent="0.25">
      <c r="K51" s="33"/>
      <c r="L51" s="3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1:24" x14ac:dyDescent="0.25">
      <c r="K52" s="33"/>
      <c r="L52" s="3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1:24" x14ac:dyDescent="0.25">
      <c r="K53" s="33"/>
      <c r="L53" s="3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1:24" x14ac:dyDescent="0.25">
      <c r="K54" s="33"/>
      <c r="L54" s="3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1:24" x14ac:dyDescent="0.25">
      <c r="K55" s="33"/>
      <c r="L55" s="3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1:24" x14ac:dyDescent="0.25">
      <c r="K56" s="33"/>
      <c r="L56" s="3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1:24" x14ac:dyDescent="0.25">
      <c r="K57" s="33"/>
      <c r="L57" s="3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1:24" x14ac:dyDescent="0.25">
      <c r="K58" s="33"/>
      <c r="L58" s="3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1:24" x14ac:dyDescent="0.25">
      <c r="K59" s="33"/>
      <c r="L59" s="3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1:24" x14ac:dyDescent="0.25">
      <c r="K60" s="33"/>
      <c r="L60" s="3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1:24" x14ac:dyDescent="0.25">
      <c r="K61" s="33"/>
      <c r="L61" s="3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1:24" x14ac:dyDescent="0.25">
      <c r="K62" s="33"/>
      <c r="L62" s="3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1:24" x14ac:dyDescent="0.25">
      <c r="K63" s="33"/>
      <c r="L63" s="3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1:24" x14ac:dyDescent="0.25">
      <c r="K64" s="33"/>
      <c r="L64" s="3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1:24" x14ac:dyDescent="0.25">
      <c r="K65" s="33"/>
      <c r="L65" s="3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1:24" x14ac:dyDescent="0.25">
      <c r="K66" s="33"/>
      <c r="L66" s="3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1:24" x14ac:dyDescent="0.25">
      <c r="K67" s="33"/>
      <c r="L67" s="3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1:24" x14ac:dyDescent="0.25">
      <c r="K68" s="33"/>
      <c r="L68" s="3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1:24" x14ac:dyDescent="0.25">
      <c r="K69" s="33"/>
      <c r="L69" s="3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1:24" x14ac:dyDescent="0.25">
      <c r="K70" s="33"/>
      <c r="L70" s="3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1:24" x14ac:dyDescent="0.25">
      <c r="K71" s="33"/>
      <c r="L71" s="3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1:24" x14ac:dyDescent="0.25">
      <c r="K72" s="33"/>
      <c r="L72" s="3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1:24" x14ac:dyDescent="0.25">
      <c r="K73" s="33"/>
      <c r="L73" s="3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1:24" x14ac:dyDescent="0.25">
      <c r="K74" s="33"/>
      <c r="L74" s="3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1:24" x14ac:dyDescent="0.25">
      <c r="K75" s="33"/>
      <c r="L75" s="3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1:24" x14ac:dyDescent="0.25">
      <c r="K76" s="33"/>
      <c r="L76" s="3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1:24" x14ac:dyDescent="0.25">
      <c r="K77" s="33"/>
      <c r="L77" s="3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1:24" x14ac:dyDescent="0.25">
      <c r="K78" s="33"/>
      <c r="L78" s="3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1:24" x14ac:dyDescent="0.25">
      <c r="K79" s="33"/>
      <c r="L79" s="3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1:24" x14ac:dyDescent="0.25">
      <c r="K80" s="33"/>
      <c r="L80" s="3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1:24" x14ac:dyDescent="0.25">
      <c r="K81" s="33"/>
      <c r="L81" s="3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1:24" x14ac:dyDescent="0.25">
      <c r="K82" s="33"/>
      <c r="L82" s="3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1:24" x14ac:dyDescent="0.25">
      <c r="K83" s="33"/>
      <c r="L83" s="3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1:24" x14ac:dyDescent="0.25">
      <c r="K84" s="33"/>
      <c r="L84" s="3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</sheetData>
  <mergeCells count="5">
    <mergeCell ref="J1:P1"/>
    <mergeCell ref="F1:F2"/>
    <mergeCell ref="G1:G2"/>
    <mergeCell ref="C1:C2"/>
    <mergeCell ref="S40:T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Rehder</dc:creator>
  <cp:lastModifiedBy>Ariana Serrano</cp:lastModifiedBy>
  <dcterms:created xsi:type="dcterms:W3CDTF">2017-04-13T18:22:54Z</dcterms:created>
  <dcterms:modified xsi:type="dcterms:W3CDTF">2017-07-03T19:02:08Z</dcterms:modified>
</cp:coreProperties>
</file>