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Component 1" sheetId="1" r:id="rId1"/>
  </sheets>
  <calcPr calcId="145621"/>
</workbook>
</file>

<file path=xl/calcChain.xml><?xml version="1.0" encoding="utf-8"?>
<calcChain xmlns="http://schemas.openxmlformats.org/spreadsheetml/2006/main">
  <c r="J12" i="1" l="1"/>
  <c r="K12" i="1" s="1"/>
  <c r="J13" i="1"/>
  <c r="K13" i="1" s="1"/>
  <c r="J15" i="1"/>
  <c r="K15" i="1" s="1"/>
  <c r="J14" i="1"/>
  <c r="K14" i="1" s="1"/>
  <c r="J11" i="1"/>
  <c r="K11" i="1" s="1"/>
  <c r="J16" i="1"/>
  <c r="K16" i="1" s="1"/>
  <c r="J17" i="1"/>
  <c r="K17" i="1" s="1"/>
  <c r="K8" i="1"/>
  <c r="K20" i="1"/>
  <c r="K3" i="1"/>
  <c r="K22" i="1" l="1"/>
  <c r="K23" i="1" s="1"/>
</calcChain>
</file>

<file path=xl/sharedStrings.xml><?xml version="1.0" encoding="utf-8"?>
<sst xmlns="http://schemas.openxmlformats.org/spreadsheetml/2006/main" count="221" uniqueCount="160">
  <si>
    <t>WALL MATERIALS</t>
  </si>
  <si>
    <t xml:space="preserve"> Adobe blocks </t>
  </si>
  <si>
    <t xml:space="preserve"> Brickwork, outer leaf </t>
  </si>
  <si>
    <t xml:space="preserve"> Brickwork, inner leaf </t>
  </si>
  <si>
    <t xml:space="preserve"> Brick, sand-lime </t>
  </si>
  <si>
    <t xml:space="preserve"> Brick, silica </t>
  </si>
  <si>
    <t xml:space="preserve"> Same but dense </t>
  </si>
  <si>
    <t xml:space="preserve"> Concrete, cast, dense </t>
  </si>
  <si>
    <t xml:space="preserve">    Lightweight </t>
  </si>
  <si>
    <t xml:space="preserve">    Aerated </t>
  </si>
  <si>
    <t xml:space="preserve"> Concrete, cellular, light </t>
  </si>
  <si>
    <t xml:space="preserve">      Dense </t>
  </si>
  <si>
    <t xml:space="preserve"> Concrete, clinker aggregate </t>
  </si>
  <si>
    <t xml:space="preserve">    Expanded clay aggregate </t>
  </si>
  <si>
    <t xml:space="preserve">    – up to </t>
  </si>
  <si>
    <t xml:space="preserve">    Vermiculite aggregate </t>
  </si>
  <si>
    <t xml:space="preserve"> Concrete block, heavy </t>
  </si>
  <si>
    <t xml:space="preserve"> Concrete block, medium </t>
  </si>
  <si>
    <t xml:space="preserve"> Concrete block, light </t>
  </si>
  <si>
    <t xml:space="preserve"> Fibreboard (softboard) </t>
  </si>
  <si>
    <t xml:space="preserve"> Fibrous cement sheet </t>
  </si>
  <si>
    <t xml:space="preserve"> Fibrous cement decking </t>
  </si>
  <si>
    <t xml:space="preserve"> Glass </t>
  </si>
  <si>
    <t xml:space="preserve"> Plasterboard </t>
  </si>
  <si>
    <t xml:space="preserve"> Plywood </t>
  </si>
  <si>
    <t xml:space="preserve"> Hardboard (Masonite) </t>
  </si>
  <si>
    <t xml:space="preserve"> Sand (dry) </t>
  </si>
  <si>
    <t xml:space="preserve"> Stone:    Marble </t>
  </si>
  <si>
    <t xml:space="preserve">    Sandstone </t>
  </si>
  <si>
    <t xml:space="preserve">    Granite </t>
  </si>
  <si>
    <t xml:space="preserve">    Slate </t>
  </si>
  <si>
    <t xml:space="preserve"> Tile hanging </t>
  </si>
  <si>
    <t xml:space="preserve"> Timber    softwood (fir) </t>
  </si>
  <si>
    <t xml:space="preserve">    Softwood </t>
  </si>
  <si>
    <t xml:space="preserve">    Hardwood </t>
  </si>
  <si>
    <t xml:space="preserve"> Wood chipboard, light </t>
  </si>
  <si>
    <t xml:space="preserve">    Average </t>
  </si>
  <si>
    <t xml:space="preserve">    Heavy </t>
  </si>
  <si>
    <t>SURFACING</t>
  </si>
  <si>
    <t xml:space="preserve"> External rendering </t>
  </si>
  <si>
    <t xml:space="preserve"> Plastering, dense </t>
  </si>
  <si>
    <t xml:space="preserve">    lightweight </t>
  </si>
  <si>
    <t>ROOF AND FLOOR MATERIALS</t>
  </si>
  <si>
    <t xml:space="preserve"> Concrete slab, dense </t>
  </si>
  <si>
    <t xml:space="preserve">   Aerated </t>
  </si>
  <si>
    <t xml:space="preserve"> Metal deck </t>
  </si>
  <si>
    <t xml:space="preserve"> Linoleum </t>
  </si>
  <si>
    <t xml:space="preserve"> Sand/cement screed </t>
  </si>
  <si>
    <t xml:space="preserve"> Asphalt </t>
  </si>
  <si>
    <t xml:space="preserve"> Bituminous felt </t>
  </si>
  <si>
    <t xml:space="preserve"> Stone chippings </t>
  </si>
  <si>
    <t xml:space="preserve"> Tiles </t>
  </si>
  <si>
    <t xml:space="preserve"> Thatch (straw) </t>
  </si>
  <si>
    <t xml:space="preserve"> Timber boarding </t>
  </si>
  <si>
    <t xml:space="preserve"> Wood blocks (parquetry) </t>
  </si>
  <si>
    <t xml:space="preserve"> Terrazzo </t>
  </si>
  <si>
    <t>INSULATING MATERIALS</t>
  </si>
  <si>
    <t xml:space="preserve">Cork </t>
  </si>
  <si>
    <t xml:space="preserve"> Cork, dense </t>
  </si>
  <si>
    <t xml:space="preserve"> Cotton fibre </t>
  </si>
  <si>
    <t xml:space="preserve"> EPS (expanded polystyrene) </t>
  </si>
  <si>
    <t xml:space="preserve">    up to </t>
  </si>
  <si>
    <t xml:space="preserve"> Glass fibre quilt </t>
  </si>
  <si>
    <t xml:space="preserve">    Batt </t>
  </si>
  <si>
    <t xml:space="preserve"> Mineral fibre slab </t>
  </si>
  <si>
    <t xml:space="preserve">    same, denser </t>
  </si>
  <si>
    <t xml:space="preserve"> Phenolic foam </t>
  </si>
  <si>
    <t xml:space="preserve"> Polyurethane board </t>
  </si>
  <si>
    <t xml:space="preserve"> Urea formaldehyde foam </t>
  </si>
  <si>
    <t xml:space="preserve"> Strawboard </t>
  </si>
  <si>
    <t xml:space="preserve"> Eel grass </t>
  </si>
  <si>
    <t xml:space="preserve">Same compressed paper faced </t>
  </si>
  <si>
    <t xml:space="preserve"> Textile blanket </t>
  </si>
  <si>
    <t xml:space="preserve">  </t>
  </si>
  <si>
    <t xml:space="preserve"> Wood wool slab </t>
  </si>
  <si>
    <t xml:space="preserve"> Rubber sheet </t>
  </si>
  <si>
    <t xml:space="preserve"> Rubber, cellular </t>
  </si>
  <si>
    <t>LOOSE FILLS</t>
  </si>
  <si>
    <t xml:space="preserve"> Sawdust </t>
  </si>
  <si>
    <t xml:space="preserve"> Jute fibre </t>
  </si>
  <si>
    <t xml:space="preserve"> Cellulose fibre (fireproofed) </t>
  </si>
  <si>
    <t xml:space="preserve"> Coconut fibre husk </t>
  </si>
  <si>
    <t xml:space="preserve"> Perlite fill, loose </t>
  </si>
  <si>
    <t xml:space="preserve"> Vermiculite, exfoliated </t>
  </si>
  <si>
    <t>METALS</t>
  </si>
  <si>
    <t xml:space="preserve"> Aluminium </t>
  </si>
  <si>
    <t xml:space="preserve"> Copper </t>
  </si>
  <si>
    <t xml:space="preserve"> Zinc </t>
  </si>
  <si>
    <t xml:space="preserve"> Iron </t>
  </si>
  <si>
    <t xml:space="preserve"> Tin </t>
  </si>
  <si>
    <t xml:space="preserve"> Nickel </t>
  </si>
  <si>
    <t xml:space="preserve"> Steel, mild </t>
  </si>
  <si>
    <t xml:space="preserve"> Stainless steel </t>
  </si>
  <si>
    <t xml:space="preserve"> Lead </t>
  </si>
  <si>
    <t>MISCELLANEOUS</t>
  </si>
  <si>
    <t xml:space="preserve"> Air (25°C, 50% RH, still) </t>
  </si>
  <si>
    <t xml:space="preserve"> Water (still) </t>
  </si>
  <si>
    <t xml:space="preserve"> Ice ( ? 1°C) </t>
  </si>
  <si>
    <t xml:space="preserve"> Soil   Loose </t>
  </si>
  <si>
    <t xml:space="preserve">    Medium </t>
  </si>
  <si>
    <t>MATERIALS</t>
  </si>
  <si>
    <t>--------------------</t>
  </si>
  <si>
    <t xml:space="preserve"> Walls </t>
  </si>
  <si>
    <t xml:space="preserve"> Ceiling, floor: heat flow up </t>
  </si>
  <si>
    <t xml:space="preserve">    heat flow down </t>
  </si>
  <si>
    <t xml:space="preserve"> 45° ceiling </t>
  </si>
  <si>
    <t xml:space="preserve">    heat flow up </t>
  </si>
  <si>
    <t xml:space="preserve"> Walls, sheltered </t>
  </si>
  <si>
    <t xml:space="preserve">    normal exposure </t>
  </si>
  <si>
    <t xml:space="preserve">    Severe exposure </t>
  </si>
  <si>
    <t xml:space="preserve"> Sheltered </t>
  </si>
  <si>
    <t xml:space="preserve">   normal exposure </t>
  </si>
  <si>
    <t xml:space="preserve">   severe exposure </t>
  </si>
  <si>
    <t>ROOFS</t>
  </si>
  <si>
    <t>OUTSIDE</t>
  </si>
  <si>
    <t>INSIDE</t>
  </si>
  <si>
    <t xml:space="preserve"> SURFACE RESISTANCE(m 2 K/W) </t>
  </si>
  <si>
    <t>NORMAL SURFACES</t>
  </si>
  <si>
    <t>LOW EMITTANCE SURFACES</t>
  </si>
  <si>
    <t xml:space="preserve"> Unventilated: </t>
  </si>
  <si>
    <t xml:space="preserve"> Ventilated: </t>
  </si>
  <si>
    <t xml:space="preserve"> Between fibrous cement sheet ceiling and dark metal roof </t>
  </si>
  <si>
    <t xml:space="preserve"> Between fibrous cement sheet ceiling and fibrous cement roof </t>
  </si>
  <si>
    <t xml:space="preserve"> Between fibrous cement sheet ceiling and tiled roof </t>
  </si>
  <si>
    <t xml:space="preserve"> Between tiles and sarking </t>
  </si>
  <si>
    <t xml:space="preserve"> Air space behind tile hanging (including the tile) </t>
  </si>
  <si>
    <t xml:space="preserve"> In ordinary cavity walls </t>
  </si>
  <si>
    <t xml:space="preserve"> Multiple foil  Heat flow down </t>
  </si>
  <si>
    <t xml:space="preserve"> Multiple foil  Heat flow horizontal or up </t>
  </si>
  <si>
    <t xml:space="preserve">&gt; 25 mm cavity,  Heat flow horizontal </t>
  </si>
  <si>
    <t xml:space="preserve"> &gt; 25 mm cavity, Heat flow up </t>
  </si>
  <si>
    <t xml:space="preserve">&gt; 25 mm cavity,  Heat flow down </t>
  </si>
  <si>
    <t xml:space="preserve">&gt; 25 mm cavity,  45°, heat flow up </t>
  </si>
  <si>
    <t xml:space="preserve"> &gt; 25 mm cavity, 45°, heat flow down </t>
  </si>
  <si>
    <t xml:space="preserve"> 5 mm cavity  Any position </t>
  </si>
  <si>
    <t xml:space="preserve">NORMAL </t>
  </si>
  <si>
    <t>LOW EMITTANCE</t>
  </si>
  <si>
    <t>INNER SURFACE</t>
  </si>
  <si>
    <t>OUTER SURFACE</t>
  </si>
  <si>
    <t>LAYERS MATERIALS</t>
  </si>
  <si>
    <t xml:space="preserve">Thickness (m) </t>
  </si>
  <si>
    <t xml:space="preserve">Conductivity (W/m K) </t>
  </si>
  <si>
    <t xml:space="preserve"> Density (kg/m 3)  </t>
  </si>
  <si>
    <t xml:space="preserve">Resistance (K/W) </t>
  </si>
  <si>
    <t>TOTAL COMPONENT RESISTANCE</t>
  </si>
  <si>
    <t>-</t>
  </si>
  <si>
    <t>CAVITY TYPE</t>
  </si>
  <si>
    <t>TYPE</t>
  </si>
  <si>
    <t>SURFACE TYPE</t>
  </si>
  <si>
    <t>SURFACE MATERIAL</t>
  </si>
  <si>
    <t>CAVITY LAYER</t>
  </si>
  <si>
    <t>COMPONENT NAME</t>
  </si>
  <si>
    <t>MATERIAL ESPECIFICATIONS</t>
  </si>
  <si>
    <t xml:space="preserve">Conductivity (W/m       K) </t>
  </si>
  <si>
    <t xml:space="preserve"> Specific heat (J/kg       K) </t>
  </si>
  <si>
    <t>CAVITY</t>
  </si>
  <si>
    <t>TO INSERT A CAVITY COPY THE GRAY CELLS AND PASTE IT INSIDE THE LAYERS MATERIALS</t>
  </si>
  <si>
    <t>TOTAL COMPONENT U-value</t>
  </si>
  <si>
    <t>CELOTEX FR5000</t>
  </si>
  <si>
    <t>SELECT THE MATERIAL / TYPE / THICKNESS IN EACH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</si>
</sst>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vertical="center"/>
    </xf>
    <xf numFmtId="2" fontId="0" fillId="0" borderId="1" xfId="0" applyNumberFormat="1" applyBorder="1"/>
    <xf numFmtId="0" fontId="0" fillId="3" borderId="1" xfId="0" applyFill="1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0" borderId="1" xfId="0" applyNumberFormat="1" applyBorder="1"/>
    <xf numFmtId="0" fontId="0" fillId="0" borderId="1" xfId="0" quotePrefix="1" applyBorder="1"/>
    <xf numFmtId="0" fontId="0" fillId="4" borderId="1" xfId="0" applyFill="1" applyBorder="1"/>
    <xf numFmtId="0" fontId="0" fillId="0" borderId="1" xfId="0" applyBorder="1" applyAlignment="1">
      <alignment wrapText="1"/>
    </xf>
    <xf numFmtId="2" fontId="2" fillId="0" borderId="6" xfId="0" applyNumberFormat="1" applyFont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4" fillId="0" borderId="0" xfId="0" applyFont="1"/>
    <xf numFmtId="0" fontId="0" fillId="0" borderId="13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0" fillId="3" borderId="19" xfId="0" applyNumberFormat="1" applyFill="1" applyBorder="1" applyAlignment="1">
      <alignment horizontal="center" vertical="center"/>
    </xf>
    <xf numFmtId="0" fontId="5" fillId="3" borderId="17" xfId="0" applyFont="1" applyFill="1" applyBorder="1"/>
    <xf numFmtId="0" fontId="5" fillId="3" borderId="18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"/>
  <sheetViews>
    <sheetView tabSelected="1" zoomScale="85" zoomScaleNormal="85" workbookViewId="0">
      <selection activeCell="N13" sqref="N13"/>
    </sheetView>
  </sheetViews>
  <sheetFormatPr defaultRowHeight="15" x14ac:dyDescent="0.25"/>
  <cols>
    <col min="1" max="1" width="28.85546875" bestFit="1" customWidth="1"/>
    <col min="2" max="2" width="12.140625" bestFit="1" customWidth="1"/>
    <col min="3" max="3" width="9.28515625" bestFit="1" customWidth="1"/>
    <col min="4" max="4" width="13.28515625" bestFit="1" customWidth="1"/>
    <col min="5" max="5" width="13.28515625" style="1" customWidth="1"/>
    <col min="8" max="8" width="30.5703125" style="1" bestFit="1" customWidth="1"/>
    <col min="9" max="9" width="10.28515625" bestFit="1" customWidth="1"/>
    <col min="10" max="10" width="15.85546875" bestFit="1" customWidth="1"/>
    <col min="11" max="11" width="11.28515625" bestFit="1" customWidth="1"/>
    <col min="12" max="12" width="8.85546875" bestFit="1" customWidth="1"/>
  </cols>
  <sheetData>
    <row r="1" spans="1:11" s="1" customFormat="1" ht="27" thickBot="1" x14ac:dyDescent="0.45">
      <c r="E1" s="17"/>
      <c r="H1" s="36" t="s">
        <v>156</v>
      </c>
    </row>
    <row r="2" spans="1:11" ht="30.75" thickBot="1" x14ac:dyDescent="0.45">
      <c r="A2" s="26" t="s">
        <v>152</v>
      </c>
      <c r="B2" s="26"/>
      <c r="C2" s="26"/>
      <c r="D2" s="26"/>
      <c r="G2" s="32" t="s">
        <v>150</v>
      </c>
      <c r="H2" s="39" t="s">
        <v>146</v>
      </c>
      <c r="I2" s="40" t="s">
        <v>140</v>
      </c>
      <c r="J2" s="40" t="s">
        <v>147</v>
      </c>
      <c r="K2" s="41" t="s">
        <v>143</v>
      </c>
    </row>
    <row r="3" spans="1:11" s="1" customFormat="1" ht="15.75" thickBot="1" x14ac:dyDescent="0.3">
      <c r="A3" s="19" t="s">
        <v>101</v>
      </c>
      <c r="B3" s="6"/>
      <c r="C3" s="6"/>
      <c r="D3" s="6"/>
      <c r="G3" s="38"/>
      <c r="H3" s="43" t="s">
        <v>134</v>
      </c>
      <c r="I3" s="44">
        <v>0.01</v>
      </c>
      <c r="J3" s="44" t="s">
        <v>135</v>
      </c>
      <c r="K3" s="42">
        <f>VLOOKUP($H3,$A$137:$C$153,IF(J3=$B$136,2,3),FALSE)</f>
        <v>0.1</v>
      </c>
    </row>
    <row r="4" spans="1:11" s="1" customFormat="1" ht="30" x14ac:dyDescent="0.25">
      <c r="A4" s="20" t="s">
        <v>0</v>
      </c>
      <c r="B4" s="21" t="s">
        <v>153</v>
      </c>
      <c r="C4" s="21" t="s">
        <v>142</v>
      </c>
      <c r="D4" s="21" t="s">
        <v>154</v>
      </c>
      <c r="G4" s="37"/>
      <c r="H4" s="25"/>
      <c r="I4" s="25"/>
      <c r="J4" s="25"/>
      <c r="K4" s="25"/>
    </row>
    <row r="5" spans="1:11" ht="15.75" thickBot="1" x14ac:dyDescent="0.3">
      <c r="A5" s="9" t="s">
        <v>1</v>
      </c>
      <c r="B5" s="18">
        <v>1.25</v>
      </c>
      <c r="C5" s="6">
        <v>2050</v>
      </c>
      <c r="D5" s="6">
        <v>1000</v>
      </c>
      <c r="H5" s="36" t="s">
        <v>159</v>
      </c>
    </row>
    <row r="6" spans="1:11" ht="21.75" thickBot="1" x14ac:dyDescent="0.3">
      <c r="A6" s="9" t="s">
        <v>2</v>
      </c>
      <c r="B6" s="18">
        <v>0.84</v>
      </c>
      <c r="C6" s="6">
        <v>1700</v>
      </c>
      <c r="D6" s="6">
        <v>800</v>
      </c>
      <c r="G6" s="48" t="s">
        <v>151</v>
      </c>
      <c r="H6" s="49"/>
      <c r="I6" s="49"/>
      <c r="J6" s="49"/>
      <c r="K6" s="50"/>
    </row>
    <row r="7" spans="1:11" ht="30" x14ac:dyDescent="0.25">
      <c r="A7" s="9" t="s">
        <v>3</v>
      </c>
      <c r="B7" s="18">
        <v>0.62</v>
      </c>
      <c r="C7" s="6">
        <v>1700</v>
      </c>
      <c r="D7" s="6">
        <v>800</v>
      </c>
      <c r="G7" s="32" t="s">
        <v>137</v>
      </c>
      <c r="H7" s="10" t="s">
        <v>149</v>
      </c>
      <c r="I7" s="31" t="s">
        <v>148</v>
      </c>
      <c r="J7" s="31"/>
      <c r="K7" s="11" t="s">
        <v>143</v>
      </c>
    </row>
    <row r="8" spans="1:11" x14ac:dyDescent="0.25">
      <c r="A8" s="9" t="s">
        <v>4</v>
      </c>
      <c r="B8" s="18">
        <v>1.08</v>
      </c>
      <c r="C8" s="6">
        <v>1840</v>
      </c>
      <c r="D8" s="6">
        <v>840</v>
      </c>
      <c r="G8" s="33"/>
      <c r="H8" s="46" t="s">
        <v>102</v>
      </c>
      <c r="I8" s="47" t="s">
        <v>117</v>
      </c>
      <c r="J8" s="47"/>
      <c r="K8" s="12">
        <f>VLOOKUP(H8,$A$120:$C$134,IF(I8=$B$119,2,3),FALSE)</f>
        <v>0.12</v>
      </c>
    </row>
    <row r="9" spans="1:11" x14ac:dyDescent="0.25">
      <c r="A9" s="9" t="s">
        <v>5</v>
      </c>
      <c r="B9" s="18">
        <v>0.89</v>
      </c>
      <c r="C9" s="6">
        <v>2240</v>
      </c>
      <c r="D9" s="6">
        <v>840</v>
      </c>
      <c r="G9" s="13"/>
      <c r="H9" s="5"/>
      <c r="I9" s="5"/>
      <c r="J9" s="5"/>
      <c r="K9" s="14"/>
    </row>
    <row r="10" spans="1:11" ht="30" customHeight="1" x14ac:dyDescent="0.25">
      <c r="A10" s="9" t="s">
        <v>6</v>
      </c>
      <c r="B10" s="18">
        <v>1.9</v>
      </c>
      <c r="C10" s="6">
        <v>2300</v>
      </c>
      <c r="D10" s="6">
        <v>840</v>
      </c>
      <c r="G10" s="35" t="s">
        <v>139</v>
      </c>
      <c r="H10" s="4" t="s">
        <v>100</v>
      </c>
      <c r="I10" s="3" t="s">
        <v>140</v>
      </c>
      <c r="J10" s="3" t="s">
        <v>141</v>
      </c>
      <c r="K10" s="15" t="s">
        <v>143</v>
      </c>
    </row>
    <row r="11" spans="1:11" x14ac:dyDescent="0.25">
      <c r="A11" s="9" t="s">
        <v>7</v>
      </c>
      <c r="B11" s="18">
        <v>1.4</v>
      </c>
      <c r="C11" s="6">
        <v>2100</v>
      </c>
      <c r="D11" s="6">
        <v>840</v>
      </c>
      <c r="G11" s="35"/>
      <c r="H11" s="45" t="s">
        <v>23</v>
      </c>
      <c r="I11" s="46">
        <v>0.02</v>
      </c>
      <c r="J11" s="4">
        <f>VLOOKUP(H11,$A$3:$D$116,2,FALSE)</f>
        <v>0.16</v>
      </c>
      <c r="K11" s="16">
        <f>IF(J11=0,0,I11/J11)</f>
        <v>0.125</v>
      </c>
    </row>
    <row r="12" spans="1:11" x14ac:dyDescent="0.25">
      <c r="A12" s="9" t="s">
        <v>8</v>
      </c>
      <c r="B12" s="18">
        <v>0.38</v>
      </c>
      <c r="C12" s="6">
        <v>1200</v>
      </c>
      <c r="D12" s="6">
        <v>1000</v>
      </c>
      <c r="G12" s="35"/>
      <c r="H12" s="45" t="s">
        <v>7</v>
      </c>
      <c r="I12" s="46">
        <v>0.15</v>
      </c>
      <c r="J12" s="4">
        <f t="shared" ref="J12:J13" si="0">VLOOKUP(H12,$A$3:$D$116,2,FALSE)</f>
        <v>1.4</v>
      </c>
      <c r="K12" s="16">
        <f t="shared" ref="K12:K13" si="1">IF(J12=0,0,I12/J12)</f>
        <v>0.10714285714285715</v>
      </c>
    </row>
    <row r="13" spans="1:11" x14ac:dyDescent="0.25">
      <c r="A13" s="9" t="s">
        <v>9</v>
      </c>
      <c r="B13" s="18">
        <v>0.14000000000000001</v>
      </c>
      <c r="C13" s="6">
        <v>400</v>
      </c>
      <c r="D13" s="6">
        <v>1000</v>
      </c>
      <c r="G13" s="35"/>
      <c r="H13" s="45" t="s">
        <v>23</v>
      </c>
      <c r="I13" s="46">
        <v>0.02</v>
      </c>
      <c r="J13" s="4">
        <f t="shared" si="0"/>
        <v>0.16</v>
      </c>
      <c r="K13" s="16">
        <f t="shared" si="1"/>
        <v>0.125</v>
      </c>
    </row>
    <row r="14" spans="1:11" x14ac:dyDescent="0.25">
      <c r="A14" s="9" t="s">
        <v>10</v>
      </c>
      <c r="B14" s="18">
        <v>8.4000000000000005E-2</v>
      </c>
      <c r="C14" s="6">
        <v>320</v>
      </c>
      <c r="D14" s="6">
        <v>960</v>
      </c>
      <c r="G14" s="35"/>
      <c r="H14" s="45" t="s">
        <v>101</v>
      </c>
      <c r="I14" s="46">
        <v>0</v>
      </c>
      <c r="J14" s="4">
        <f>VLOOKUP(H14,$A$3:$D$116,2,FALSE)</f>
        <v>0</v>
      </c>
      <c r="K14" s="16">
        <f>IF(J14=0,0,I14/J14)</f>
        <v>0</v>
      </c>
    </row>
    <row r="15" spans="1:11" x14ac:dyDescent="0.25">
      <c r="A15" s="9" t="s">
        <v>11</v>
      </c>
      <c r="B15" s="18">
        <v>0.65</v>
      </c>
      <c r="C15" s="6">
        <v>1600</v>
      </c>
      <c r="D15" s="6">
        <v>1050</v>
      </c>
      <c r="G15" s="35"/>
      <c r="H15" s="45" t="s">
        <v>101</v>
      </c>
      <c r="I15" s="46">
        <v>0</v>
      </c>
      <c r="J15" s="4">
        <f>VLOOKUP(H15,$A$3:$D$116,2,FALSE)</f>
        <v>0</v>
      </c>
      <c r="K15" s="16">
        <f>IF(J15=0,0,I15/J15)</f>
        <v>0</v>
      </c>
    </row>
    <row r="16" spans="1:11" x14ac:dyDescent="0.25">
      <c r="A16" s="9" t="s">
        <v>12</v>
      </c>
      <c r="B16" s="18">
        <v>0.33</v>
      </c>
      <c r="C16" s="6">
        <v>1520</v>
      </c>
      <c r="D16" s="6">
        <v>75</v>
      </c>
      <c r="G16" s="35"/>
      <c r="H16" s="45" t="s">
        <v>101</v>
      </c>
      <c r="I16" s="46">
        <v>0</v>
      </c>
      <c r="J16" s="4">
        <f>VLOOKUP(H16,$A$3:$D$116,2,FALSE)</f>
        <v>0</v>
      </c>
      <c r="K16" s="16">
        <f>IF(J16=0,0,I16/J16)</f>
        <v>0</v>
      </c>
    </row>
    <row r="17" spans="1:11" x14ac:dyDescent="0.25">
      <c r="A17" s="9" t="s">
        <v>13</v>
      </c>
      <c r="B17" s="18">
        <v>0.28999999999999998</v>
      </c>
      <c r="C17" s="6">
        <v>800</v>
      </c>
      <c r="D17" s="6"/>
      <c r="G17" s="35"/>
      <c r="H17" s="45" t="s">
        <v>101</v>
      </c>
      <c r="I17" s="46">
        <v>0</v>
      </c>
      <c r="J17" s="4">
        <f>VLOOKUP(H17,$A$3:$D$116,2,FALSE)</f>
        <v>0</v>
      </c>
      <c r="K17" s="16">
        <f>IF(J17=0,0,I17/J17)</f>
        <v>0</v>
      </c>
    </row>
    <row r="18" spans="1:11" x14ac:dyDescent="0.25">
      <c r="A18" s="9" t="s">
        <v>14</v>
      </c>
      <c r="B18" s="18">
        <v>0.48</v>
      </c>
      <c r="C18" s="6">
        <v>1280</v>
      </c>
      <c r="D18" s="6"/>
      <c r="G18" s="13"/>
      <c r="H18" s="5"/>
      <c r="I18" s="5"/>
      <c r="J18" s="5"/>
      <c r="K18" s="14"/>
    </row>
    <row r="19" spans="1:11" ht="30" x14ac:dyDescent="0.25">
      <c r="A19" s="9" t="s">
        <v>15</v>
      </c>
      <c r="B19" s="18">
        <v>0.19</v>
      </c>
      <c r="C19" s="6">
        <v>580</v>
      </c>
      <c r="D19" s="6"/>
      <c r="G19" s="33" t="s">
        <v>138</v>
      </c>
      <c r="H19" s="7" t="s">
        <v>149</v>
      </c>
      <c r="I19" s="34" t="s">
        <v>148</v>
      </c>
      <c r="J19" s="34"/>
      <c r="K19" s="15" t="s">
        <v>143</v>
      </c>
    </row>
    <row r="20" spans="1:11" x14ac:dyDescent="0.25">
      <c r="A20" s="9" t="s">
        <v>14</v>
      </c>
      <c r="B20" s="18">
        <v>0.43</v>
      </c>
      <c r="C20" s="6">
        <v>2340</v>
      </c>
      <c r="D20" s="6"/>
      <c r="G20" s="33"/>
      <c r="H20" s="46" t="s">
        <v>108</v>
      </c>
      <c r="I20" s="47" t="s">
        <v>117</v>
      </c>
      <c r="J20" s="47"/>
      <c r="K20" s="12">
        <f>VLOOKUP(H20,$A$120:$C$134,IF(I20=$B$119,2,3),FALSE)</f>
        <v>0.06</v>
      </c>
    </row>
    <row r="21" spans="1:11" x14ac:dyDescent="0.25">
      <c r="A21" s="9" t="s">
        <v>16</v>
      </c>
      <c r="B21" s="18">
        <v>1.63</v>
      </c>
      <c r="C21" s="6">
        <v>2300</v>
      </c>
      <c r="D21" s="6">
        <v>1000</v>
      </c>
      <c r="G21" s="13"/>
      <c r="H21" s="5"/>
      <c r="I21" s="5"/>
      <c r="J21" s="5"/>
      <c r="K21" s="14"/>
    </row>
    <row r="22" spans="1:11" ht="21" x14ac:dyDescent="0.35">
      <c r="A22" s="9" t="s">
        <v>17</v>
      </c>
      <c r="B22" s="18">
        <v>0.51</v>
      </c>
      <c r="C22" s="6">
        <v>1400</v>
      </c>
      <c r="D22" s="6">
        <v>1000</v>
      </c>
      <c r="G22" s="27" t="s">
        <v>144</v>
      </c>
      <c r="H22" s="28"/>
      <c r="I22" s="28"/>
      <c r="J22" s="28"/>
      <c r="K22" s="22">
        <f>K8+SUM(K11:K17)+K20</f>
        <v>0.53714285714285714</v>
      </c>
    </row>
    <row r="23" spans="1:11" ht="21.75" thickBot="1" x14ac:dyDescent="0.4">
      <c r="A23" s="9" t="s">
        <v>18</v>
      </c>
      <c r="B23" s="18">
        <v>0.19</v>
      </c>
      <c r="C23" s="6">
        <v>600</v>
      </c>
      <c r="D23" s="6">
        <v>1000</v>
      </c>
      <c r="G23" s="29" t="s">
        <v>157</v>
      </c>
      <c r="H23" s="30"/>
      <c r="I23" s="30"/>
      <c r="J23" s="30"/>
      <c r="K23" s="23">
        <f>1/K22</f>
        <v>1.8617021276595744</v>
      </c>
    </row>
    <row r="24" spans="1:11" x14ac:dyDescent="0.25">
      <c r="A24" s="9" t="s">
        <v>19</v>
      </c>
      <c r="B24" s="18">
        <v>0.06</v>
      </c>
      <c r="C24" s="6">
        <v>300</v>
      </c>
      <c r="D24" s="6">
        <v>1000</v>
      </c>
    </row>
    <row r="25" spans="1:11" x14ac:dyDescent="0.25">
      <c r="A25" s="9" t="s">
        <v>20</v>
      </c>
      <c r="B25" s="18">
        <v>0.36</v>
      </c>
      <c r="C25" s="6">
        <v>700</v>
      </c>
      <c r="D25" s="6">
        <v>1050</v>
      </c>
    </row>
    <row r="26" spans="1:11" x14ac:dyDescent="0.25">
      <c r="A26" s="9" t="s">
        <v>21</v>
      </c>
      <c r="B26" s="18">
        <v>0.57999999999999996</v>
      </c>
      <c r="C26" s="6">
        <v>1500</v>
      </c>
      <c r="D26" s="6">
        <v>1050</v>
      </c>
    </row>
    <row r="27" spans="1:11" x14ac:dyDescent="0.25">
      <c r="A27" s="9" t="s">
        <v>22</v>
      </c>
      <c r="B27" s="18">
        <v>1.1000000000000001</v>
      </c>
      <c r="C27" s="6">
        <v>2500</v>
      </c>
      <c r="D27" s="6">
        <v>840</v>
      </c>
    </row>
    <row r="28" spans="1:11" x14ac:dyDescent="0.25">
      <c r="A28" s="9" t="s">
        <v>23</v>
      </c>
      <c r="B28" s="18">
        <v>0.16</v>
      </c>
      <c r="C28" s="6">
        <v>950</v>
      </c>
      <c r="D28" s="6">
        <v>840</v>
      </c>
    </row>
    <row r="29" spans="1:11" x14ac:dyDescent="0.25">
      <c r="A29" s="9" t="s">
        <v>24</v>
      </c>
      <c r="B29" s="18">
        <v>0.13800000000000001</v>
      </c>
      <c r="C29" s="6">
        <v>620</v>
      </c>
      <c r="D29" s="6">
        <v>1300</v>
      </c>
    </row>
    <row r="30" spans="1:11" x14ac:dyDescent="0.25">
      <c r="A30" s="9" t="s">
        <v>25</v>
      </c>
      <c r="B30" s="18">
        <v>0.22</v>
      </c>
      <c r="C30" s="6">
        <v>1025</v>
      </c>
      <c r="D30" s="6">
        <v>1675</v>
      </c>
    </row>
    <row r="31" spans="1:11" x14ac:dyDescent="0.25">
      <c r="A31" s="9" t="s">
        <v>26</v>
      </c>
      <c r="B31" s="18">
        <v>0.3</v>
      </c>
      <c r="C31" s="6">
        <v>1500</v>
      </c>
      <c r="D31" s="6">
        <v>800</v>
      </c>
    </row>
    <row r="32" spans="1:11" x14ac:dyDescent="0.25">
      <c r="A32" s="9" t="s">
        <v>27</v>
      </c>
      <c r="B32" s="18">
        <v>2</v>
      </c>
      <c r="C32" s="6">
        <v>2500</v>
      </c>
      <c r="D32" s="6">
        <v>900</v>
      </c>
    </row>
    <row r="33" spans="1:4" x14ac:dyDescent="0.25">
      <c r="A33" s="9" t="s">
        <v>28</v>
      </c>
      <c r="B33" s="18">
        <v>1.3</v>
      </c>
      <c r="C33" s="6">
        <v>2000</v>
      </c>
      <c r="D33" s="6">
        <v>800</v>
      </c>
    </row>
    <row r="34" spans="1:4" x14ac:dyDescent="0.25">
      <c r="A34" s="9" t="s">
        <v>29</v>
      </c>
      <c r="B34" s="18">
        <v>2.2999999999999998</v>
      </c>
      <c r="C34" s="6">
        <v>2600</v>
      </c>
      <c r="D34" s="6">
        <v>820</v>
      </c>
    </row>
    <row r="35" spans="1:4" x14ac:dyDescent="0.25">
      <c r="A35" s="9" t="s">
        <v>30</v>
      </c>
      <c r="B35" s="18">
        <v>1.53</v>
      </c>
      <c r="C35" s="6">
        <v>2950</v>
      </c>
      <c r="D35" s="6">
        <v>750</v>
      </c>
    </row>
    <row r="36" spans="1:4" x14ac:dyDescent="0.25">
      <c r="A36" s="9" t="s">
        <v>31</v>
      </c>
      <c r="B36" s="18">
        <v>0.84</v>
      </c>
      <c r="C36" s="6">
        <v>1900</v>
      </c>
      <c r="D36" s="6">
        <v>800</v>
      </c>
    </row>
    <row r="37" spans="1:4" x14ac:dyDescent="0.25">
      <c r="A37" s="9" t="s">
        <v>32</v>
      </c>
      <c r="B37" s="18">
        <v>0.115</v>
      </c>
      <c r="C37" s="6">
        <v>544</v>
      </c>
      <c r="D37" s="6">
        <v>1220</v>
      </c>
    </row>
    <row r="38" spans="1:4" x14ac:dyDescent="0.25">
      <c r="A38" s="9" t="s">
        <v>33</v>
      </c>
      <c r="B38" s="18">
        <v>0.13</v>
      </c>
      <c r="C38" s="6">
        <v>610</v>
      </c>
      <c r="D38" s="6">
        <v>1420</v>
      </c>
    </row>
    <row r="39" spans="1:4" x14ac:dyDescent="0.25">
      <c r="A39" s="9" t="s">
        <v>34</v>
      </c>
      <c r="B39" s="18">
        <v>0.15</v>
      </c>
      <c r="C39" s="6">
        <v>680</v>
      </c>
      <c r="D39" s="6">
        <v>1200</v>
      </c>
    </row>
    <row r="40" spans="1:4" x14ac:dyDescent="0.25">
      <c r="A40" s="9" t="s">
        <v>35</v>
      </c>
      <c r="B40" s="18">
        <v>7.8E-2</v>
      </c>
      <c r="C40" s="6">
        <v>592</v>
      </c>
      <c r="D40" s="6">
        <v>1300</v>
      </c>
    </row>
    <row r="41" spans="1:4" x14ac:dyDescent="0.25">
      <c r="A41" s="9" t="s">
        <v>36</v>
      </c>
      <c r="B41" s="18">
        <v>0.108</v>
      </c>
      <c r="C41" s="6">
        <v>660</v>
      </c>
      <c r="D41" s="6">
        <v>1300</v>
      </c>
    </row>
    <row r="42" spans="1:4" x14ac:dyDescent="0.25">
      <c r="A42" s="9" t="s">
        <v>37</v>
      </c>
      <c r="B42" s="18">
        <v>0.17</v>
      </c>
      <c r="C42" s="6">
        <v>1000</v>
      </c>
      <c r="D42" s="6">
        <v>1300</v>
      </c>
    </row>
    <row r="43" spans="1:4" x14ac:dyDescent="0.25">
      <c r="A43" s="1"/>
      <c r="B43" s="2"/>
      <c r="C43" s="1"/>
      <c r="D43" s="1"/>
    </row>
    <row r="44" spans="1:4" ht="30" x14ac:dyDescent="0.25">
      <c r="A44" s="20" t="s">
        <v>38</v>
      </c>
      <c r="B44" s="21" t="s">
        <v>153</v>
      </c>
      <c r="C44" s="21" t="s">
        <v>142</v>
      </c>
      <c r="D44" s="21" t="s">
        <v>154</v>
      </c>
    </row>
    <row r="45" spans="1:4" x14ac:dyDescent="0.25">
      <c r="A45" s="9" t="s">
        <v>39</v>
      </c>
      <c r="B45" s="18">
        <v>0.5</v>
      </c>
      <c r="C45" s="6">
        <v>1300</v>
      </c>
      <c r="D45" s="6">
        <v>1000</v>
      </c>
    </row>
    <row r="46" spans="1:4" x14ac:dyDescent="0.25">
      <c r="A46" s="9" t="s">
        <v>40</v>
      </c>
      <c r="B46" s="18">
        <v>0.5</v>
      </c>
      <c r="C46" s="6">
        <v>1300</v>
      </c>
      <c r="D46" s="6">
        <v>1000</v>
      </c>
    </row>
    <row r="47" spans="1:4" x14ac:dyDescent="0.25">
      <c r="A47" s="9" t="s">
        <v>41</v>
      </c>
      <c r="B47" s="18">
        <v>0.16</v>
      </c>
      <c r="C47" s="6">
        <v>600</v>
      </c>
      <c r="D47" s="6">
        <v>1000</v>
      </c>
    </row>
    <row r="48" spans="1:4" x14ac:dyDescent="0.25">
      <c r="A48" s="1"/>
      <c r="B48" s="2"/>
      <c r="C48" s="1"/>
      <c r="D48" s="1"/>
    </row>
    <row r="49" spans="1:4" ht="30" x14ac:dyDescent="0.25">
      <c r="A49" s="20" t="s">
        <v>42</v>
      </c>
      <c r="B49" s="21" t="s">
        <v>153</v>
      </c>
      <c r="C49" s="21" t="s">
        <v>142</v>
      </c>
      <c r="D49" s="21" t="s">
        <v>154</v>
      </c>
    </row>
    <row r="50" spans="1:4" x14ac:dyDescent="0.25">
      <c r="A50" s="9" t="s">
        <v>43</v>
      </c>
      <c r="B50" s="18">
        <v>1.1299999999999999</v>
      </c>
      <c r="C50" s="6">
        <v>2000</v>
      </c>
      <c r="D50" s="6">
        <v>1000</v>
      </c>
    </row>
    <row r="51" spans="1:4" x14ac:dyDescent="0.25">
      <c r="A51" s="9" t="s">
        <v>44</v>
      </c>
      <c r="B51" s="18">
        <v>0.16</v>
      </c>
      <c r="C51" s="6">
        <v>500</v>
      </c>
      <c r="D51" s="6">
        <v>840</v>
      </c>
    </row>
    <row r="52" spans="1:4" x14ac:dyDescent="0.25">
      <c r="A52" s="9" t="s">
        <v>45</v>
      </c>
      <c r="B52" s="18">
        <v>50</v>
      </c>
      <c r="C52" s="6">
        <v>7800</v>
      </c>
      <c r="D52" s="6">
        <v>480</v>
      </c>
    </row>
    <row r="53" spans="1:4" x14ac:dyDescent="0.25">
      <c r="A53" s="9" t="s">
        <v>46</v>
      </c>
      <c r="B53" s="18">
        <v>0.22</v>
      </c>
      <c r="C53" s="6">
        <v>1300</v>
      </c>
      <c r="D53" s="6">
        <v>840</v>
      </c>
    </row>
    <row r="54" spans="1:4" x14ac:dyDescent="0.25">
      <c r="A54" s="9" t="s">
        <v>47</v>
      </c>
      <c r="B54" s="18">
        <v>0.41</v>
      </c>
      <c r="C54" s="6">
        <v>1200</v>
      </c>
      <c r="D54" s="6">
        <v>840</v>
      </c>
    </row>
    <row r="55" spans="1:4" x14ac:dyDescent="0.25">
      <c r="A55" s="9" t="s">
        <v>48</v>
      </c>
      <c r="B55" s="18">
        <v>1.2</v>
      </c>
      <c r="C55" s="6">
        <v>1550</v>
      </c>
      <c r="D55" s="6">
        <v>1600</v>
      </c>
    </row>
    <row r="56" spans="1:4" x14ac:dyDescent="0.25">
      <c r="A56" s="9" t="s">
        <v>49</v>
      </c>
      <c r="B56" s="18">
        <v>0.5</v>
      </c>
      <c r="C56" s="6">
        <v>1700</v>
      </c>
      <c r="D56" s="6">
        <v>1000</v>
      </c>
    </row>
    <row r="57" spans="1:4" x14ac:dyDescent="0.25">
      <c r="A57" s="9" t="s">
        <v>50</v>
      </c>
      <c r="B57" s="18">
        <v>0.96</v>
      </c>
      <c r="C57" s="6">
        <v>1800</v>
      </c>
      <c r="D57" s="6">
        <v>1000</v>
      </c>
    </row>
    <row r="58" spans="1:4" x14ac:dyDescent="0.25">
      <c r="A58" s="9" t="s">
        <v>51</v>
      </c>
      <c r="B58" s="18">
        <v>0.84</v>
      </c>
      <c r="C58" s="6">
        <v>1900</v>
      </c>
      <c r="D58" s="6">
        <v>800</v>
      </c>
    </row>
    <row r="59" spans="1:4" x14ac:dyDescent="0.25">
      <c r="A59" s="9" t="s">
        <v>52</v>
      </c>
      <c r="B59" s="18">
        <v>7.0000000000000007E-2</v>
      </c>
      <c r="C59" s="6">
        <v>240</v>
      </c>
      <c r="D59" s="6">
        <v>1420</v>
      </c>
    </row>
    <row r="60" spans="1:4" x14ac:dyDescent="0.25">
      <c r="A60" s="9" t="s">
        <v>53</v>
      </c>
      <c r="B60" s="18">
        <v>0.14000000000000001</v>
      </c>
      <c r="C60" s="6">
        <v>640</v>
      </c>
      <c r="D60" s="6">
        <v>1200</v>
      </c>
    </row>
    <row r="61" spans="1:4" x14ac:dyDescent="0.25">
      <c r="A61" s="9" t="s">
        <v>54</v>
      </c>
      <c r="B61" s="18">
        <v>0.14000000000000001</v>
      </c>
      <c r="C61" s="6">
        <v>650</v>
      </c>
      <c r="D61" s="6">
        <v>1200</v>
      </c>
    </row>
    <row r="62" spans="1:4" x14ac:dyDescent="0.25">
      <c r="A62" s="9" t="s">
        <v>55</v>
      </c>
      <c r="B62" s="18">
        <v>1.6</v>
      </c>
      <c r="C62" s="6">
        <v>2440</v>
      </c>
      <c r="D62" s="6">
        <v>1000</v>
      </c>
    </row>
    <row r="63" spans="1:4" x14ac:dyDescent="0.25">
      <c r="A63" s="1"/>
      <c r="B63" s="2"/>
      <c r="C63" s="1"/>
      <c r="D63" s="1"/>
    </row>
    <row r="64" spans="1:4" ht="30" x14ac:dyDescent="0.25">
      <c r="A64" s="20" t="s">
        <v>56</v>
      </c>
      <c r="B64" s="21" t="s">
        <v>153</v>
      </c>
      <c r="C64" s="21" t="s">
        <v>142</v>
      </c>
      <c r="D64" s="21" t="s">
        <v>154</v>
      </c>
    </row>
    <row r="65" spans="1:4" x14ac:dyDescent="0.25">
      <c r="A65" s="9" t="s">
        <v>57</v>
      </c>
      <c r="B65" s="18">
        <v>3.7999999999999999E-2</v>
      </c>
      <c r="C65" s="6">
        <v>144</v>
      </c>
      <c r="D65" s="6">
        <v>1800</v>
      </c>
    </row>
    <row r="66" spans="1:4" x14ac:dyDescent="0.25">
      <c r="A66" s="9" t="s">
        <v>58</v>
      </c>
      <c r="B66" s="18">
        <v>4.9000000000000002E-2</v>
      </c>
      <c r="C66" s="6">
        <v>224</v>
      </c>
      <c r="D66" s="6">
        <v>1800</v>
      </c>
    </row>
    <row r="67" spans="1:4" x14ac:dyDescent="0.25">
      <c r="A67" s="9" t="s">
        <v>59</v>
      </c>
      <c r="B67" s="18">
        <v>4.2000000000000003E-2</v>
      </c>
      <c r="C67" s="6">
        <v>150</v>
      </c>
      <c r="D67" s="6">
        <v>1340</v>
      </c>
    </row>
    <row r="68" spans="1:4" x14ac:dyDescent="0.25">
      <c r="A68" s="9" t="s">
        <v>60</v>
      </c>
      <c r="B68" s="18">
        <v>3.5000000000000003E-2</v>
      </c>
      <c r="C68" s="6">
        <v>25</v>
      </c>
      <c r="D68" s="6">
        <v>1400</v>
      </c>
    </row>
    <row r="69" spans="1:4" x14ac:dyDescent="0.25">
      <c r="A69" s="9" t="s">
        <v>61</v>
      </c>
      <c r="B69" s="18">
        <v>3.7999999999999999E-2</v>
      </c>
      <c r="C69" s="6">
        <v>50</v>
      </c>
      <c r="D69" s="6">
        <v>1675</v>
      </c>
    </row>
    <row r="70" spans="1:4" x14ac:dyDescent="0.25">
      <c r="A70" s="9" t="s">
        <v>62</v>
      </c>
      <c r="B70" s="18">
        <v>0.04</v>
      </c>
      <c r="C70" s="6">
        <v>12</v>
      </c>
      <c r="D70" s="6">
        <v>840</v>
      </c>
    </row>
    <row r="71" spans="1:4" x14ac:dyDescent="0.25">
      <c r="A71" s="9" t="s">
        <v>63</v>
      </c>
      <c r="B71" s="18">
        <v>3.5000000000000003E-2</v>
      </c>
      <c r="C71" s="6">
        <v>25</v>
      </c>
      <c r="D71" s="6">
        <v>880</v>
      </c>
    </row>
    <row r="72" spans="1:4" x14ac:dyDescent="0.25">
      <c r="A72" s="9" t="s">
        <v>61</v>
      </c>
      <c r="B72" s="18">
        <v>0.04</v>
      </c>
      <c r="C72" s="6">
        <v>80</v>
      </c>
      <c r="D72" s="6">
        <v>880</v>
      </c>
    </row>
    <row r="73" spans="1:4" x14ac:dyDescent="0.25">
      <c r="A73" s="9" t="s">
        <v>64</v>
      </c>
      <c r="B73" s="18">
        <v>3.5000000000000003E-2</v>
      </c>
      <c r="C73" s="6">
        <v>35</v>
      </c>
      <c r="D73" s="6">
        <v>1000</v>
      </c>
    </row>
    <row r="74" spans="1:4" x14ac:dyDescent="0.25">
      <c r="A74" s="9" t="s">
        <v>65</v>
      </c>
      <c r="B74" s="18">
        <v>4.3999999999999997E-2</v>
      </c>
      <c r="C74" s="6">
        <v>150</v>
      </c>
      <c r="D74" s="6">
        <v>920</v>
      </c>
    </row>
    <row r="75" spans="1:4" x14ac:dyDescent="0.25">
      <c r="A75" s="9" t="s">
        <v>66</v>
      </c>
      <c r="B75" s="18">
        <v>0.04</v>
      </c>
      <c r="C75" s="6">
        <v>30</v>
      </c>
      <c r="D75" s="6">
        <v>1400</v>
      </c>
    </row>
    <row r="76" spans="1:4" x14ac:dyDescent="0.25">
      <c r="A76" s="9" t="s">
        <v>67</v>
      </c>
      <c r="B76" s="18">
        <v>2.5000000000000001E-2</v>
      </c>
      <c r="C76" s="6">
        <v>30</v>
      </c>
      <c r="D76" s="6">
        <v>1400</v>
      </c>
    </row>
    <row r="77" spans="1:4" x14ac:dyDescent="0.25">
      <c r="A77" s="9" t="s">
        <v>68</v>
      </c>
      <c r="B77" s="18">
        <v>0.04</v>
      </c>
      <c r="C77" s="6">
        <v>10</v>
      </c>
      <c r="D77" s="6">
        <v>1400</v>
      </c>
    </row>
    <row r="78" spans="1:4" x14ac:dyDescent="0.25">
      <c r="A78" s="9" t="s">
        <v>69</v>
      </c>
      <c r="B78" s="18">
        <v>3.6999999999999998E-2</v>
      </c>
      <c r="C78" s="6">
        <v>250</v>
      </c>
      <c r="D78" s="6">
        <v>1050</v>
      </c>
    </row>
    <row r="79" spans="1:4" x14ac:dyDescent="0.25">
      <c r="A79" s="9" t="s">
        <v>70</v>
      </c>
      <c r="B79" s="18">
        <v>4.5999999999999999E-2</v>
      </c>
      <c r="C79" s="6">
        <v>21</v>
      </c>
      <c r="D79" s="6"/>
    </row>
    <row r="80" spans="1:4" x14ac:dyDescent="0.25">
      <c r="A80" s="9" t="s">
        <v>71</v>
      </c>
      <c r="B80" s="18">
        <v>8.1000000000000003E-2</v>
      </c>
      <c r="C80" s="6">
        <v>320</v>
      </c>
      <c r="D80" s="6">
        <v>1450</v>
      </c>
    </row>
    <row r="81" spans="1:4" x14ac:dyDescent="0.25">
      <c r="A81" s="9" t="s">
        <v>72</v>
      </c>
      <c r="B81" s="18">
        <v>3.5000000000000003E-2</v>
      </c>
      <c r="C81" s="6">
        <v>12</v>
      </c>
      <c r="D81" s="6" t="s">
        <v>73</v>
      </c>
    </row>
    <row r="82" spans="1:4" x14ac:dyDescent="0.25">
      <c r="A82" s="9" t="s">
        <v>61</v>
      </c>
      <c r="B82" s="18">
        <v>4.4999999999999998E-2</v>
      </c>
      <c r="C82" s="6">
        <v>48</v>
      </c>
      <c r="D82" s="6"/>
    </row>
    <row r="83" spans="1:4" x14ac:dyDescent="0.25">
      <c r="A83" s="9" t="s">
        <v>74</v>
      </c>
      <c r="B83" s="18">
        <v>0.1</v>
      </c>
      <c r="C83" s="6">
        <v>500</v>
      </c>
      <c r="D83" s="6">
        <v>1000</v>
      </c>
    </row>
    <row r="84" spans="1:4" x14ac:dyDescent="0.25">
      <c r="A84" s="9" t="s">
        <v>75</v>
      </c>
      <c r="B84" s="18">
        <v>0.16</v>
      </c>
      <c r="C84" s="6">
        <v>930</v>
      </c>
      <c r="D84" s="6">
        <v>2010</v>
      </c>
    </row>
    <row r="85" spans="1:4" x14ac:dyDescent="0.25">
      <c r="A85" s="9" t="s">
        <v>76</v>
      </c>
      <c r="B85" s="18">
        <v>0.04</v>
      </c>
      <c r="C85" s="6">
        <v>80</v>
      </c>
      <c r="D85" s="6">
        <v>1670</v>
      </c>
    </row>
    <row r="86" spans="1:4" x14ac:dyDescent="0.25">
      <c r="A86" s="9" t="s">
        <v>61</v>
      </c>
      <c r="B86" s="18">
        <v>8.4000000000000005E-2</v>
      </c>
      <c r="C86" s="6">
        <v>480</v>
      </c>
      <c r="D86" s="6">
        <v>1670</v>
      </c>
    </row>
    <row r="87" spans="1:4" s="1" customFormat="1" x14ac:dyDescent="0.25">
      <c r="A87" s="24" t="s">
        <v>158</v>
      </c>
      <c r="B87" s="18">
        <v>2.1000000000000001E-2</v>
      </c>
      <c r="C87" s="25"/>
      <c r="D87" s="25"/>
    </row>
    <row r="88" spans="1:4" x14ac:dyDescent="0.25">
      <c r="A88" s="1"/>
      <c r="B88" s="2"/>
      <c r="C88" s="1"/>
      <c r="D88" s="1"/>
    </row>
    <row r="89" spans="1:4" ht="30" x14ac:dyDescent="0.25">
      <c r="A89" s="20" t="s">
        <v>77</v>
      </c>
      <c r="B89" s="21" t="s">
        <v>153</v>
      </c>
      <c r="C89" s="21" t="s">
        <v>142</v>
      </c>
      <c r="D89" s="21" t="s">
        <v>154</v>
      </c>
    </row>
    <row r="90" spans="1:4" x14ac:dyDescent="0.25">
      <c r="A90" s="9" t="s">
        <v>78</v>
      </c>
      <c r="B90" s="18">
        <v>5.8999999999999997E-2</v>
      </c>
      <c r="C90" s="6">
        <v>192</v>
      </c>
      <c r="D90" s="1"/>
    </row>
    <row r="91" spans="1:4" x14ac:dyDescent="0.25">
      <c r="A91" s="9" t="s">
        <v>79</v>
      </c>
      <c r="B91" s="18">
        <v>3.5999999999999997E-2</v>
      </c>
      <c r="C91" s="6">
        <v>107</v>
      </c>
      <c r="D91" s="1"/>
    </row>
    <row r="92" spans="1:4" x14ac:dyDescent="0.25">
      <c r="A92" s="9" t="s">
        <v>80</v>
      </c>
      <c r="B92" s="18">
        <v>3.9E-2</v>
      </c>
      <c r="C92" s="6">
        <v>42</v>
      </c>
      <c r="D92" s="1"/>
    </row>
    <row r="93" spans="1:4" x14ac:dyDescent="0.25">
      <c r="A93" s="9" t="s">
        <v>65</v>
      </c>
      <c r="B93" s="18">
        <v>4.7E-2</v>
      </c>
      <c r="C93" s="6">
        <v>83</v>
      </c>
      <c r="D93" s="1"/>
    </row>
    <row r="94" spans="1:4" x14ac:dyDescent="0.25">
      <c r="A94" s="9" t="s">
        <v>81</v>
      </c>
      <c r="B94" s="18">
        <v>5.2999999999999999E-2</v>
      </c>
      <c r="C94" s="6">
        <v>48</v>
      </c>
      <c r="D94" s="1"/>
    </row>
    <row r="95" spans="1:4" x14ac:dyDescent="0.25">
      <c r="A95" s="9" t="s">
        <v>82</v>
      </c>
      <c r="B95" s="18">
        <v>4.5999999999999999E-2</v>
      </c>
      <c r="C95" s="6">
        <v>65</v>
      </c>
      <c r="D95" s="1"/>
    </row>
    <row r="96" spans="1:4" x14ac:dyDescent="0.25">
      <c r="A96" s="9" t="s">
        <v>83</v>
      </c>
      <c r="B96" s="18">
        <v>6.9000000000000006E-2</v>
      </c>
      <c r="C96" s="6">
        <v>128</v>
      </c>
      <c r="D96" s="1"/>
    </row>
    <row r="97" spans="1:12" x14ac:dyDescent="0.25">
      <c r="A97" s="9" t="s">
        <v>61</v>
      </c>
      <c r="B97" s="18">
        <v>0.11</v>
      </c>
      <c r="C97" s="6">
        <v>270</v>
      </c>
      <c r="D97" s="1"/>
    </row>
    <row r="98" spans="1:12" x14ac:dyDescent="0.25">
      <c r="A98" s="1"/>
      <c r="B98" s="2"/>
      <c r="C98" s="1"/>
      <c r="D98" s="1"/>
    </row>
    <row r="99" spans="1:12" ht="30" x14ac:dyDescent="0.25">
      <c r="A99" s="20" t="s">
        <v>84</v>
      </c>
      <c r="B99" s="21" t="s">
        <v>153</v>
      </c>
      <c r="C99" s="21" t="s">
        <v>142</v>
      </c>
      <c r="D99" s="21" t="s">
        <v>154</v>
      </c>
      <c r="L99" s="1" t="s">
        <v>73</v>
      </c>
    </row>
    <row r="100" spans="1:12" x14ac:dyDescent="0.25">
      <c r="A100" s="9" t="s">
        <v>85</v>
      </c>
      <c r="B100" s="18">
        <v>236</v>
      </c>
      <c r="C100" s="6">
        <v>2700</v>
      </c>
      <c r="D100" s="6">
        <v>877</v>
      </c>
    </row>
    <row r="101" spans="1:12" x14ac:dyDescent="0.25">
      <c r="A101" s="9" t="s">
        <v>86</v>
      </c>
      <c r="B101" s="18">
        <v>384</v>
      </c>
      <c r="C101" s="6">
        <v>8900</v>
      </c>
      <c r="D101" s="6">
        <v>380</v>
      </c>
    </row>
    <row r="102" spans="1:12" x14ac:dyDescent="0.25">
      <c r="A102" s="9" t="s">
        <v>87</v>
      </c>
      <c r="B102" s="18">
        <v>112</v>
      </c>
      <c r="C102" s="6">
        <v>7200</v>
      </c>
      <c r="D102" s="6">
        <v>390</v>
      </c>
    </row>
    <row r="103" spans="1:12" x14ac:dyDescent="0.25">
      <c r="A103" s="9" t="s">
        <v>88</v>
      </c>
      <c r="B103" s="18">
        <v>78</v>
      </c>
      <c r="C103" s="6">
        <v>7900</v>
      </c>
      <c r="D103" s="6">
        <v>437</v>
      </c>
    </row>
    <row r="104" spans="1:12" x14ac:dyDescent="0.25">
      <c r="A104" s="9" t="s">
        <v>89</v>
      </c>
      <c r="B104" s="18">
        <v>64</v>
      </c>
      <c r="C104" s="6">
        <v>7300</v>
      </c>
      <c r="D104" s="6">
        <v>230</v>
      </c>
    </row>
    <row r="105" spans="1:12" x14ac:dyDescent="0.25">
      <c r="A105" s="9" t="s">
        <v>90</v>
      </c>
      <c r="B105" s="18">
        <v>59</v>
      </c>
      <c r="C105" s="6">
        <v>8890</v>
      </c>
      <c r="D105" s="6">
        <v>440</v>
      </c>
    </row>
    <row r="106" spans="1:12" x14ac:dyDescent="0.25">
      <c r="A106" s="9" t="s">
        <v>91</v>
      </c>
      <c r="B106" s="18">
        <v>47</v>
      </c>
      <c r="C106" s="6">
        <v>7800</v>
      </c>
      <c r="D106" s="6">
        <v>480</v>
      </c>
    </row>
    <row r="107" spans="1:12" x14ac:dyDescent="0.25">
      <c r="A107" s="9" t="s">
        <v>92</v>
      </c>
      <c r="B107" s="18">
        <v>24</v>
      </c>
      <c r="C107" s="6">
        <v>7900</v>
      </c>
      <c r="D107" s="6">
        <v>510</v>
      </c>
    </row>
    <row r="108" spans="1:12" x14ac:dyDescent="0.25">
      <c r="A108" s="9" t="s">
        <v>93</v>
      </c>
      <c r="B108" s="18">
        <v>37</v>
      </c>
      <c r="C108" s="6">
        <v>11300</v>
      </c>
      <c r="D108" s="6">
        <v>126</v>
      </c>
    </row>
    <row r="109" spans="1:12" x14ac:dyDescent="0.25">
      <c r="A109" s="1"/>
      <c r="B109" s="2"/>
      <c r="C109" s="1"/>
      <c r="D109" s="1"/>
    </row>
    <row r="110" spans="1:12" ht="30" x14ac:dyDescent="0.25">
      <c r="A110" s="20" t="s">
        <v>94</v>
      </c>
      <c r="B110" s="21" t="s">
        <v>153</v>
      </c>
      <c r="C110" s="21" t="s">
        <v>142</v>
      </c>
      <c r="D110" s="21" t="s">
        <v>154</v>
      </c>
    </row>
    <row r="111" spans="1:12" x14ac:dyDescent="0.25">
      <c r="A111" s="9" t="s">
        <v>95</v>
      </c>
      <c r="B111" s="18">
        <v>2.5000000000000001E-2</v>
      </c>
      <c r="C111" s="6">
        <v>1.1499999999999999</v>
      </c>
      <c r="D111" s="6">
        <v>1063</v>
      </c>
    </row>
    <row r="112" spans="1:12" x14ac:dyDescent="0.25">
      <c r="A112" s="9" t="s">
        <v>96</v>
      </c>
      <c r="B112" s="18">
        <v>0.57999999999999996</v>
      </c>
      <c r="C112" s="6">
        <v>1000</v>
      </c>
      <c r="D112" s="6">
        <v>4187</v>
      </c>
    </row>
    <row r="113" spans="1:16" x14ac:dyDescent="0.25">
      <c r="A113" s="9" t="s">
        <v>97</v>
      </c>
      <c r="B113" s="18">
        <v>2.2000000000000002</v>
      </c>
      <c r="C113" s="6">
        <v>918</v>
      </c>
      <c r="D113" s="6"/>
    </row>
    <row r="114" spans="1:16" x14ac:dyDescent="0.25">
      <c r="A114" s="9" t="s">
        <v>98</v>
      </c>
      <c r="B114" s="18">
        <v>0.37</v>
      </c>
      <c r="C114" s="6">
        <v>1200</v>
      </c>
      <c r="D114" s="6">
        <v>1100</v>
      </c>
    </row>
    <row r="115" spans="1:16" x14ac:dyDescent="0.25">
      <c r="A115" s="9" t="s">
        <v>99</v>
      </c>
      <c r="B115" s="18">
        <v>0.71</v>
      </c>
      <c r="C115" s="6">
        <v>1300</v>
      </c>
      <c r="D115" s="6">
        <v>1170</v>
      </c>
    </row>
    <row r="116" spans="1:16" x14ac:dyDescent="0.25">
      <c r="A116" s="9" t="s">
        <v>11</v>
      </c>
      <c r="B116" s="18">
        <v>1.21</v>
      </c>
      <c r="C116" s="6">
        <v>1500</v>
      </c>
      <c r="D116" s="6">
        <v>1260</v>
      </c>
    </row>
    <row r="118" spans="1:16" x14ac:dyDescent="0.25">
      <c r="A118" s="20" t="s">
        <v>116</v>
      </c>
      <c r="F118" s="1"/>
    </row>
    <row r="119" spans="1:16" x14ac:dyDescent="0.25">
      <c r="A119" s="6"/>
      <c r="B119" s="6" t="s">
        <v>117</v>
      </c>
      <c r="C119" s="6" t="s">
        <v>118</v>
      </c>
    </row>
    <row r="120" spans="1:16" x14ac:dyDescent="0.25">
      <c r="A120" s="9" t="s">
        <v>115</v>
      </c>
      <c r="B120" s="6"/>
      <c r="C120" s="6"/>
    </row>
    <row r="121" spans="1:16" x14ac:dyDescent="0.25">
      <c r="A121" s="9" t="s">
        <v>102</v>
      </c>
      <c r="B121" s="8">
        <v>0.12</v>
      </c>
      <c r="C121" s="8">
        <v>0.3</v>
      </c>
    </row>
    <row r="122" spans="1:16" x14ac:dyDescent="0.25">
      <c r="A122" s="9" t="s">
        <v>103</v>
      </c>
      <c r="B122" s="8">
        <v>0.1</v>
      </c>
      <c r="C122" s="8">
        <v>0.22</v>
      </c>
      <c r="M122" s="1" t="s">
        <v>73</v>
      </c>
      <c r="P122" s="1" t="s">
        <v>73</v>
      </c>
    </row>
    <row r="123" spans="1:16" x14ac:dyDescent="0.25">
      <c r="A123" s="9" t="s">
        <v>104</v>
      </c>
      <c r="B123" s="8">
        <v>0.14000000000000001</v>
      </c>
      <c r="C123" s="8">
        <v>0.55000000000000004</v>
      </c>
      <c r="I123" s="1"/>
      <c r="J123" s="1"/>
    </row>
    <row r="124" spans="1:16" x14ac:dyDescent="0.25">
      <c r="A124" s="9" t="s">
        <v>105</v>
      </c>
      <c r="B124" s="8"/>
      <c r="C124" s="8"/>
      <c r="O124" s="1" t="s">
        <v>73</v>
      </c>
    </row>
    <row r="125" spans="1:16" x14ac:dyDescent="0.25">
      <c r="A125" s="9" t="s">
        <v>106</v>
      </c>
      <c r="B125" s="8">
        <v>0.11</v>
      </c>
      <c r="C125" s="8">
        <v>0.24</v>
      </c>
    </row>
    <row r="126" spans="1:16" x14ac:dyDescent="0.25">
      <c r="A126" s="9" t="s">
        <v>104</v>
      </c>
      <c r="B126" s="8">
        <v>0.13</v>
      </c>
      <c r="C126" s="8">
        <v>0.39</v>
      </c>
    </row>
    <row r="127" spans="1:16" x14ac:dyDescent="0.25">
      <c r="A127" s="9" t="s">
        <v>114</v>
      </c>
      <c r="B127" s="8"/>
      <c r="C127" s="8"/>
    </row>
    <row r="128" spans="1:16" x14ac:dyDescent="0.25">
      <c r="A128" s="9" t="s">
        <v>107</v>
      </c>
      <c r="B128" s="8">
        <v>0.08</v>
      </c>
      <c r="C128" s="8">
        <v>0.11</v>
      </c>
      <c r="J128" s="1"/>
    </row>
    <row r="129" spans="1:23" x14ac:dyDescent="0.25">
      <c r="A129" s="9" t="s">
        <v>108</v>
      </c>
      <c r="B129" s="8">
        <v>0.06</v>
      </c>
      <c r="C129" s="8">
        <v>7.0000000000000007E-2</v>
      </c>
      <c r="I129" s="1"/>
      <c r="J129" s="1"/>
      <c r="Q129" s="1" t="s">
        <v>73</v>
      </c>
      <c r="V129" s="1" t="s">
        <v>73</v>
      </c>
    </row>
    <row r="130" spans="1:23" x14ac:dyDescent="0.25">
      <c r="A130" s="9" t="s">
        <v>109</v>
      </c>
      <c r="B130" s="8">
        <v>0.03</v>
      </c>
      <c r="C130" s="8">
        <v>0.03</v>
      </c>
    </row>
    <row r="131" spans="1:23" x14ac:dyDescent="0.25">
      <c r="A131" s="9" t="s">
        <v>113</v>
      </c>
      <c r="B131" s="8"/>
      <c r="C131" s="8"/>
    </row>
    <row r="132" spans="1:23" x14ac:dyDescent="0.25">
      <c r="A132" s="9" t="s">
        <v>110</v>
      </c>
      <c r="B132" s="8">
        <v>7.0000000000000007E-2</v>
      </c>
      <c r="C132" s="8">
        <v>0.09</v>
      </c>
      <c r="M132" s="1" t="s">
        <v>73</v>
      </c>
      <c r="W132" s="1" t="s">
        <v>73</v>
      </c>
    </row>
    <row r="133" spans="1:23" x14ac:dyDescent="0.25">
      <c r="A133" s="9" t="s">
        <v>111</v>
      </c>
      <c r="B133" s="8">
        <v>0.04</v>
      </c>
      <c r="C133" s="8">
        <v>0.05</v>
      </c>
    </row>
    <row r="134" spans="1:23" x14ac:dyDescent="0.25">
      <c r="A134" s="9" t="s">
        <v>112</v>
      </c>
      <c r="B134" s="8">
        <v>0.02</v>
      </c>
      <c r="C134" s="8">
        <v>0.02</v>
      </c>
      <c r="J134" s="1"/>
    </row>
    <row r="136" spans="1:23" x14ac:dyDescent="0.25">
      <c r="A136" s="20" t="s">
        <v>155</v>
      </c>
      <c r="B136" s="6" t="s">
        <v>135</v>
      </c>
      <c r="C136" s="6" t="s">
        <v>136</v>
      </c>
    </row>
    <row r="137" spans="1:23" x14ac:dyDescent="0.25">
      <c r="A137" s="9" t="s">
        <v>119</v>
      </c>
      <c r="B137" s="6" t="s">
        <v>135</v>
      </c>
      <c r="C137" s="6" t="s">
        <v>136</v>
      </c>
    </row>
    <row r="138" spans="1:23" x14ac:dyDescent="0.25">
      <c r="A138" s="9" t="s">
        <v>134</v>
      </c>
      <c r="B138" s="8">
        <v>0.1</v>
      </c>
      <c r="C138" s="8">
        <v>0.18</v>
      </c>
    </row>
    <row r="139" spans="1:23" x14ac:dyDescent="0.25">
      <c r="A139" s="9" t="s">
        <v>129</v>
      </c>
      <c r="B139" s="8">
        <v>0.18</v>
      </c>
      <c r="C139" s="8">
        <v>0.35</v>
      </c>
    </row>
    <row r="140" spans="1:23" x14ac:dyDescent="0.25">
      <c r="A140" s="9" t="s">
        <v>130</v>
      </c>
      <c r="B140" s="8">
        <v>0.17</v>
      </c>
      <c r="C140" s="8">
        <v>0.35</v>
      </c>
    </row>
    <row r="141" spans="1:23" x14ac:dyDescent="0.25">
      <c r="A141" s="9" t="s">
        <v>131</v>
      </c>
      <c r="B141" s="8">
        <v>0.22</v>
      </c>
      <c r="C141" s="8">
        <v>1.06</v>
      </c>
    </row>
    <row r="142" spans="1:23" x14ac:dyDescent="0.25">
      <c r="A142" s="9" t="s">
        <v>132</v>
      </c>
      <c r="B142" s="8">
        <v>0.19</v>
      </c>
      <c r="C142" s="8">
        <v>0.4</v>
      </c>
    </row>
    <row r="143" spans="1:23" x14ac:dyDescent="0.25">
      <c r="A143" s="9" t="s">
        <v>133</v>
      </c>
      <c r="B143" s="8">
        <v>0.2</v>
      </c>
      <c r="C143" s="8">
        <v>0.98</v>
      </c>
    </row>
    <row r="144" spans="1:23" x14ac:dyDescent="0.25">
      <c r="A144" s="9" t="s">
        <v>128</v>
      </c>
      <c r="B144" s="8" t="s">
        <v>145</v>
      </c>
      <c r="C144" s="8">
        <v>0.62</v>
      </c>
    </row>
    <row r="145" spans="1:3" x14ac:dyDescent="0.25">
      <c r="A145" s="9" t="s">
        <v>127</v>
      </c>
      <c r="B145" s="8" t="s">
        <v>145</v>
      </c>
      <c r="C145" s="8">
        <v>1.76</v>
      </c>
    </row>
    <row r="146" spans="1:3" x14ac:dyDescent="0.25">
      <c r="A146" s="9"/>
      <c r="B146" s="9"/>
      <c r="C146" s="9"/>
    </row>
    <row r="147" spans="1:3" x14ac:dyDescent="0.25">
      <c r="A147" s="9" t="s">
        <v>120</v>
      </c>
      <c r="B147" s="6" t="s">
        <v>135</v>
      </c>
      <c r="C147" s="6" t="s">
        <v>136</v>
      </c>
    </row>
    <row r="148" spans="1:3" x14ac:dyDescent="0.25">
      <c r="A148" s="9" t="s">
        <v>121</v>
      </c>
      <c r="B148" s="8">
        <v>0.16</v>
      </c>
      <c r="C148" s="8">
        <v>0.3</v>
      </c>
    </row>
    <row r="149" spans="1:3" x14ac:dyDescent="0.25">
      <c r="A149" s="9" t="s">
        <v>122</v>
      </c>
      <c r="B149" s="8">
        <v>0.14000000000000001</v>
      </c>
      <c r="C149" s="8">
        <v>0.25</v>
      </c>
    </row>
    <row r="150" spans="1:3" x14ac:dyDescent="0.25">
      <c r="A150" s="9" t="s">
        <v>123</v>
      </c>
      <c r="B150" s="8">
        <v>0.18</v>
      </c>
      <c r="C150" s="8">
        <v>0.26</v>
      </c>
    </row>
    <row r="151" spans="1:3" x14ac:dyDescent="0.25">
      <c r="A151" s="9" t="s">
        <v>124</v>
      </c>
      <c r="B151" s="8">
        <v>0.12</v>
      </c>
      <c r="C151" s="8" t="s">
        <v>145</v>
      </c>
    </row>
    <row r="152" spans="1:3" x14ac:dyDescent="0.25">
      <c r="A152" s="9" t="s">
        <v>125</v>
      </c>
      <c r="B152" s="8">
        <v>0.12</v>
      </c>
      <c r="C152" s="8" t="s">
        <v>145</v>
      </c>
    </row>
    <row r="153" spans="1:3" x14ac:dyDescent="0.25">
      <c r="A153" s="9" t="s">
        <v>126</v>
      </c>
      <c r="B153" s="8">
        <v>0.18</v>
      </c>
      <c r="C153" s="8" t="s">
        <v>145</v>
      </c>
    </row>
  </sheetData>
  <mergeCells count="12">
    <mergeCell ref="G6:K6"/>
    <mergeCell ref="A2:D2"/>
    <mergeCell ref="G2:G3"/>
    <mergeCell ref="G22:J22"/>
    <mergeCell ref="G23:J23"/>
    <mergeCell ref="I7:J7"/>
    <mergeCell ref="G7:G8"/>
    <mergeCell ref="I19:J19"/>
    <mergeCell ref="G19:G20"/>
    <mergeCell ref="I8:J8"/>
    <mergeCell ref="G10:G17"/>
    <mergeCell ref="I20:J20"/>
  </mergeCells>
  <dataValidations count="5">
    <dataValidation type="list" allowBlank="1" showInputMessage="1" showErrorMessage="1" sqref="H11:H17">
      <formula1>$A$3:$A$116</formula1>
    </dataValidation>
    <dataValidation type="list" allowBlank="1" showInputMessage="1" showErrorMessage="1" sqref="I8 I20">
      <formula1>$B$119:$C$119</formula1>
    </dataValidation>
    <dataValidation type="list" allowBlank="1" showInputMessage="1" showErrorMessage="1" sqref="H8 H20">
      <formula1>$A$120:$A$134</formula1>
    </dataValidation>
    <dataValidation type="list" allowBlank="1" showInputMessage="1" showErrorMessage="1" sqref="H3">
      <formula1>$A$137:$A$153</formula1>
    </dataValidation>
    <dataValidation type="list" allowBlank="1" showInputMessage="1" showErrorMessage="1" sqref="J3">
      <formula1>$B$136:$C$136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Component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dcterms:created xsi:type="dcterms:W3CDTF">2012-02-02T10:29:04Z</dcterms:created>
  <dcterms:modified xsi:type="dcterms:W3CDTF">2012-02-03T12:16:54Z</dcterms:modified>
</cp:coreProperties>
</file>