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075"/>
  </bookViews>
  <sheets>
    <sheet name="Plan1" sheetId="1" r:id="rId1"/>
    <sheet name="Plan2" sheetId="2" r:id="rId2"/>
    <sheet name="Plan3" sheetId="3" r:id="rId3"/>
  </sheets>
  <definedNames>
    <definedName name="solver_adj" localSheetId="0" hidden="1">Plan1!$F$6:$F$8,Plan1!$F$10:$F$12,Plan1!$F$14:$F$16,Plan1!$F$18:$F$20,Plan1!$F$22:$F$24,Plan1!$F$26:$F$28,Plan1!$F$30:$F$32,Plan1!$F$34:$F$36</definedName>
    <definedName name="solver_cvg" localSheetId="0" hidden="1">0.0001</definedName>
    <definedName name="solver_drv" localSheetId="0" hidden="1">1</definedName>
    <definedName name="solver_eng" localSheetId="0" hidden="1">2</definedName>
    <definedName name="solver_est" localSheetId="0" hidden="1">1</definedName>
    <definedName name="solver_itr" localSheetId="0" hidden="1">2147483647</definedName>
    <definedName name="solver_lhs1" localSheetId="0" hidden="1">Plan1!$F$10:$F$12</definedName>
    <definedName name="solver_lhs10" localSheetId="0" hidden="1">Plan1!$F$29</definedName>
    <definedName name="solver_lhs11" localSheetId="0" hidden="1">Plan1!$F$30:$F$32</definedName>
    <definedName name="solver_lhs12" localSheetId="0" hidden="1">Plan1!$F$33</definedName>
    <definedName name="solver_lhs13" localSheetId="0" hidden="1">Plan1!$F$34:$F$36</definedName>
    <definedName name="solver_lhs14" localSheetId="0" hidden="1">Plan1!$F$37</definedName>
    <definedName name="solver_lhs15" localSheetId="0" hidden="1">Plan1!$F$6:$F$8</definedName>
    <definedName name="solver_lhs16" localSheetId="0" hidden="1">Plan1!$F$9</definedName>
    <definedName name="solver_lhs17" localSheetId="0" hidden="1">Plan1!$H$42:$M$42</definedName>
    <definedName name="solver_lhs2" localSheetId="0" hidden="1">Plan1!$F$13</definedName>
    <definedName name="solver_lhs3" localSheetId="0" hidden="1">Plan1!$F$14:$F$16</definedName>
    <definedName name="solver_lhs4" localSheetId="0" hidden="1">Plan1!$F$17</definedName>
    <definedName name="solver_lhs5" localSheetId="0" hidden="1">Plan1!$F$18:$F$20</definedName>
    <definedName name="solver_lhs6" localSheetId="0" hidden="1">Plan1!$F$21</definedName>
    <definedName name="solver_lhs7" localSheetId="0" hidden="1">Plan1!$F$22:$F$24</definedName>
    <definedName name="solver_lhs8" localSheetId="0" hidden="1">Plan1!$F$25</definedName>
    <definedName name="solver_lhs9" localSheetId="0" hidden="1">Plan1!$F$26:$F$28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17</definedName>
    <definedName name="solver_nwt" localSheetId="0" hidden="1">1</definedName>
    <definedName name="solver_opt" localSheetId="0" hidden="1">Plan1!$G$42</definedName>
    <definedName name="solver_pre" localSheetId="0" hidden="1">0.000001</definedName>
    <definedName name="solver_rbv" localSheetId="0" hidden="1">1</definedName>
    <definedName name="solver_rel1" localSheetId="0" hidden="1">5</definedName>
    <definedName name="solver_rel10" localSheetId="0" hidden="1">1</definedName>
    <definedName name="solver_rel11" localSheetId="0" hidden="1">5</definedName>
    <definedName name="solver_rel12" localSheetId="0" hidden="1">1</definedName>
    <definedName name="solver_rel13" localSheetId="0" hidden="1">5</definedName>
    <definedName name="solver_rel14" localSheetId="0" hidden="1">1</definedName>
    <definedName name="solver_rel15" localSheetId="0" hidden="1">5</definedName>
    <definedName name="solver_rel16" localSheetId="0" hidden="1">1</definedName>
    <definedName name="solver_rel17" localSheetId="0" hidden="1">1</definedName>
    <definedName name="solver_rel2" localSheetId="0" hidden="1">1</definedName>
    <definedName name="solver_rel3" localSheetId="0" hidden="1">5</definedName>
    <definedName name="solver_rel4" localSheetId="0" hidden="1">1</definedName>
    <definedName name="solver_rel5" localSheetId="0" hidden="1">5</definedName>
    <definedName name="solver_rel6" localSheetId="0" hidden="1">1</definedName>
    <definedName name="solver_rel7" localSheetId="0" hidden="1">5</definedName>
    <definedName name="solver_rel8" localSheetId="0" hidden="1">1</definedName>
    <definedName name="solver_rel9" localSheetId="0" hidden="1">5</definedName>
    <definedName name="solver_rhs1" localSheetId="0" hidden="1">binário</definedName>
    <definedName name="solver_rhs10" localSheetId="0" hidden="1">1</definedName>
    <definedName name="solver_rhs11" localSheetId="0" hidden="1">binário</definedName>
    <definedName name="solver_rhs12" localSheetId="0" hidden="1">1</definedName>
    <definedName name="solver_rhs13" localSheetId="0" hidden="1">binário</definedName>
    <definedName name="solver_rhs14" localSheetId="0" hidden="1">1</definedName>
    <definedName name="solver_rhs15" localSheetId="0" hidden="1">binário</definedName>
    <definedName name="solver_rhs16" localSheetId="0" hidden="1">1</definedName>
    <definedName name="solver_rhs17" localSheetId="0" hidden="1">Plan1!$H$44:$M$44</definedName>
    <definedName name="solver_rhs2" localSheetId="0" hidden="1">1</definedName>
    <definedName name="solver_rhs3" localSheetId="0" hidden="1">binário</definedName>
    <definedName name="solver_rhs4" localSheetId="0" hidden="1">1</definedName>
    <definedName name="solver_rhs5" localSheetId="0" hidden="1">binário</definedName>
    <definedName name="solver_rhs6" localSheetId="0" hidden="1">1</definedName>
    <definedName name="solver_rhs7" localSheetId="0" hidden="1">binário</definedName>
    <definedName name="solver_rhs8" localSheetId="0" hidden="1">1</definedName>
    <definedName name="solver_rhs9" localSheetId="0" hidden="1">binário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J51" i="1" l="1"/>
  <c r="J52" i="1"/>
  <c r="J53" i="1"/>
  <c r="M44" i="1"/>
  <c r="L44" i="1"/>
  <c r="K44" i="1"/>
  <c r="J44" i="1"/>
  <c r="I44" i="1"/>
  <c r="J57" i="1"/>
  <c r="J56" i="1"/>
  <c r="J55" i="1"/>
  <c r="J54" i="1"/>
  <c r="M37" i="1"/>
  <c r="L37" i="1"/>
  <c r="K37" i="1"/>
  <c r="J37" i="1"/>
  <c r="I37" i="1"/>
  <c r="G37" i="1"/>
  <c r="F37" i="1"/>
  <c r="M33" i="1"/>
  <c r="L33" i="1"/>
  <c r="K33" i="1"/>
  <c r="J33" i="1"/>
  <c r="I33" i="1"/>
  <c r="H33" i="1"/>
  <c r="G33" i="1"/>
  <c r="F33" i="1"/>
  <c r="M29" i="1"/>
  <c r="L29" i="1"/>
  <c r="K29" i="1"/>
  <c r="J29" i="1"/>
  <c r="I29" i="1"/>
  <c r="H29" i="1"/>
  <c r="G29" i="1"/>
  <c r="F29" i="1"/>
  <c r="M25" i="1"/>
  <c r="L25" i="1"/>
  <c r="K25" i="1"/>
  <c r="J25" i="1"/>
  <c r="I25" i="1"/>
  <c r="H25" i="1"/>
  <c r="G25" i="1"/>
  <c r="F25" i="1"/>
  <c r="M21" i="1"/>
  <c r="L21" i="1"/>
  <c r="K21" i="1"/>
  <c r="J21" i="1"/>
  <c r="I21" i="1"/>
  <c r="G21" i="1"/>
  <c r="F21" i="1"/>
  <c r="M17" i="1"/>
  <c r="L17" i="1"/>
  <c r="K17" i="1"/>
  <c r="J17" i="1"/>
  <c r="I17" i="1"/>
  <c r="H17" i="1"/>
  <c r="G17" i="1"/>
  <c r="F17" i="1"/>
  <c r="M13" i="1"/>
  <c r="L13" i="1"/>
  <c r="K13" i="1"/>
  <c r="J13" i="1"/>
  <c r="I13" i="1"/>
  <c r="H13" i="1"/>
  <c r="G13" i="1"/>
  <c r="F13" i="1"/>
  <c r="M9" i="1"/>
  <c r="L9" i="1"/>
  <c r="K9" i="1"/>
  <c r="J9" i="1"/>
  <c r="I9" i="1"/>
  <c r="F9" i="1"/>
  <c r="H32" i="1"/>
  <c r="H31" i="1"/>
  <c r="H28" i="1"/>
  <c r="H27" i="1"/>
  <c r="H24" i="1"/>
  <c r="H23" i="1"/>
  <c r="H22" i="1"/>
  <c r="H20" i="1"/>
  <c r="H21" i="1" s="1"/>
  <c r="H19" i="1"/>
  <c r="H18" i="1"/>
  <c r="H16" i="1"/>
  <c r="H15" i="1"/>
  <c r="H14" i="1"/>
  <c r="H12" i="1"/>
  <c r="H11" i="1"/>
  <c r="H10" i="1"/>
  <c r="H30" i="1"/>
  <c r="H7" i="1"/>
  <c r="H8" i="1"/>
  <c r="D34" i="1"/>
  <c r="D30" i="1"/>
  <c r="G30" i="1" s="1"/>
  <c r="D26" i="1"/>
  <c r="G26" i="1" s="1"/>
  <c r="D22" i="1"/>
  <c r="G22" i="1" s="1"/>
  <c r="D18" i="1"/>
  <c r="D14" i="1"/>
  <c r="D10" i="1"/>
  <c r="D6" i="1"/>
  <c r="G6" i="1" s="1"/>
  <c r="G9" i="1" s="1"/>
  <c r="M42" i="1" l="1"/>
  <c r="L42" i="1"/>
  <c r="I42" i="1"/>
  <c r="J42" i="1"/>
  <c r="K42" i="1"/>
  <c r="G42" i="1"/>
  <c r="H6" i="1"/>
  <c r="H9" i="1" s="1"/>
  <c r="G34" i="1"/>
  <c r="H34" i="1"/>
  <c r="H36" i="1"/>
  <c r="H37" i="1" s="1"/>
  <c r="H35" i="1"/>
  <c r="H26" i="1"/>
  <c r="H42" i="1" l="1"/>
</calcChain>
</file>

<file path=xl/sharedStrings.xml><?xml version="1.0" encoding="utf-8"?>
<sst xmlns="http://schemas.openxmlformats.org/spreadsheetml/2006/main" count="39" uniqueCount="21">
  <si>
    <t>Rodovia</t>
  </si>
  <si>
    <t>SP-270</t>
  </si>
  <si>
    <t>Km Inicial</t>
  </si>
  <si>
    <t>Km Final</t>
  </si>
  <si>
    <t>Altern</t>
  </si>
  <si>
    <t>SP-280</t>
  </si>
  <si>
    <t>SP-330</t>
  </si>
  <si>
    <t>Ext (km)</t>
  </si>
  <si>
    <t>VPL</t>
  </si>
  <si>
    <t>Ano 1</t>
  </si>
  <si>
    <t>Ano 2</t>
  </si>
  <si>
    <t>Ano 3</t>
  </si>
  <si>
    <t>Ano 4</t>
  </si>
  <si>
    <t>Ano 5</t>
  </si>
  <si>
    <t>Investimento</t>
  </si>
  <si>
    <t>Total</t>
  </si>
  <si>
    <t>SP-55</t>
  </si>
  <si>
    <t>Selecion?</t>
  </si>
  <si>
    <t>&lt;=</t>
  </si>
  <si>
    <t>TOTAIS</t>
  </si>
  <si>
    <t>Invest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</si>
</sst>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2" borderId="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0" xfId="0" applyNumberFormat="1" applyAlignment="1">
      <alignment horizontal="center"/>
    </xf>
    <xf numFmtId="9" fontId="2" fillId="0" borderId="0" xfId="1" applyFont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9" xfId="0" applyFont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</cellXfs>
  <cellStyles count="2">
    <cellStyle name="Normal" xfId="0" builtinId="0"/>
    <cellStyle name="Porcentagem" xfId="1" builtinId="5"/>
  </cellStyles>
  <dxfs count="8"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  <dxf>
      <font>
        <color rgb="FFFF0000"/>
      </font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57"/>
  <sheetViews>
    <sheetView tabSelected="1" workbookViewId="0">
      <selection activeCell="Q14" sqref="Q14"/>
    </sheetView>
  </sheetViews>
  <sheetFormatPr defaultRowHeight="15" x14ac:dyDescent="0.25"/>
  <cols>
    <col min="4" max="4" width="8.140625" customWidth="1"/>
  </cols>
  <sheetData>
    <row r="4" spans="1:13" x14ac:dyDescent="0.25">
      <c r="F4" s="22" t="s">
        <v>17</v>
      </c>
      <c r="G4" s="22"/>
      <c r="H4" s="2" t="s">
        <v>14</v>
      </c>
      <c r="I4" s="3"/>
      <c r="J4" s="3"/>
      <c r="K4" s="3"/>
      <c r="L4" s="3"/>
      <c r="M4" s="4"/>
    </row>
    <row r="5" spans="1:13" x14ac:dyDescent="0.25">
      <c r="A5" s="1" t="s">
        <v>0</v>
      </c>
      <c r="B5" s="1" t="s">
        <v>2</v>
      </c>
      <c r="C5" s="1" t="s">
        <v>3</v>
      </c>
      <c r="D5" s="1" t="s">
        <v>7</v>
      </c>
      <c r="E5" s="1" t="s">
        <v>4</v>
      </c>
      <c r="F5" s="18"/>
      <c r="G5" s="18" t="s">
        <v>8</v>
      </c>
      <c r="H5" s="15" t="s">
        <v>15</v>
      </c>
      <c r="I5" s="19" t="s">
        <v>9</v>
      </c>
      <c r="J5" s="20" t="s">
        <v>10</v>
      </c>
      <c r="K5" s="20" t="s">
        <v>11</v>
      </c>
      <c r="L5" s="20" t="s">
        <v>12</v>
      </c>
      <c r="M5" s="21" t="s">
        <v>13</v>
      </c>
    </row>
    <row r="6" spans="1:13" x14ac:dyDescent="0.25">
      <c r="A6" s="8" t="s">
        <v>1</v>
      </c>
      <c r="B6" s="9">
        <v>30</v>
      </c>
      <c r="C6" s="9">
        <v>45</v>
      </c>
      <c r="D6" s="9">
        <f>+C6-B6</f>
        <v>15</v>
      </c>
      <c r="E6" s="10">
        <v>1</v>
      </c>
      <c r="F6" s="16"/>
      <c r="G6" s="16">
        <f>+D6*100</f>
        <v>1500</v>
      </c>
      <c r="H6" s="16">
        <f>SUM(I6:M6)</f>
        <v>1080</v>
      </c>
      <c r="I6" s="37">
        <v>300</v>
      </c>
      <c r="J6" s="37"/>
      <c r="K6" s="37">
        <v>360</v>
      </c>
      <c r="L6" s="38"/>
      <c r="M6" s="39">
        <v>420</v>
      </c>
    </row>
    <row r="7" spans="1:13" x14ac:dyDescent="0.25">
      <c r="A7" s="11"/>
      <c r="B7" s="12"/>
      <c r="C7" s="12"/>
      <c r="D7" s="12"/>
      <c r="E7" s="23">
        <v>2</v>
      </c>
      <c r="F7" s="17"/>
      <c r="G7" s="17">
        <v>11250</v>
      </c>
      <c r="H7" s="17">
        <f t="shared" ref="H7:H8" si="0">SUM(I7:M7)</f>
        <v>3750</v>
      </c>
      <c r="I7" s="40">
        <v>3750</v>
      </c>
      <c r="J7" s="41"/>
      <c r="K7" s="41"/>
      <c r="L7" s="41"/>
      <c r="M7" s="42"/>
    </row>
    <row r="8" spans="1:13" x14ac:dyDescent="0.25">
      <c r="A8" s="5"/>
      <c r="B8" s="6"/>
      <c r="C8" s="6"/>
      <c r="D8" s="6"/>
      <c r="E8" s="7">
        <v>3</v>
      </c>
      <c r="F8" s="18"/>
      <c r="G8" s="18">
        <v>36000</v>
      </c>
      <c r="H8" s="18">
        <f t="shared" si="0"/>
        <v>6000</v>
      </c>
      <c r="I8" s="43">
        <v>6000</v>
      </c>
      <c r="J8" s="44"/>
      <c r="K8" s="44"/>
      <c r="L8" s="44"/>
      <c r="M8" s="45"/>
    </row>
    <row r="9" spans="1:13" ht="15.75" thickBot="1" x14ac:dyDescent="0.3">
      <c r="F9" s="30">
        <f>SUM(F6:F8)</f>
        <v>0</v>
      </c>
      <c r="G9" s="30">
        <f>SUMPRODUCT($F6:$F8,G6:G8)</f>
        <v>0</v>
      </c>
      <c r="H9" s="30">
        <f t="shared" ref="H9:M9" si="1">SUMPRODUCT($F6:$F8,H6:H8)</f>
        <v>0</v>
      </c>
      <c r="I9" s="46">
        <f t="shared" si="1"/>
        <v>0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8">
        <f t="shared" si="1"/>
        <v>0</v>
      </c>
    </row>
    <row r="10" spans="1:13" x14ac:dyDescent="0.25">
      <c r="A10" s="31" t="s">
        <v>1</v>
      </c>
      <c r="B10" s="32">
        <v>45</v>
      </c>
      <c r="C10" s="32">
        <v>70</v>
      </c>
      <c r="D10" s="32">
        <f>+C10-B10</f>
        <v>25</v>
      </c>
      <c r="E10" s="33">
        <v>1</v>
      </c>
      <c r="F10" s="34"/>
      <c r="G10" s="34">
        <v>2800</v>
      </c>
      <c r="H10" s="34">
        <f>SUM(I10:M10)</f>
        <v>1700</v>
      </c>
      <c r="I10" s="49">
        <v>300</v>
      </c>
      <c r="J10" s="49">
        <v>600</v>
      </c>
      <c r="K10" s="49"/>
      <c r="L10" s="50"/>
      <c r="M10" s="51">
        <v>800</v>
      </c>
    </row>
    <row r="11" spans="1:13" x14ac:dyDescent="0.25">
      <c r="A11" s="11"/>
      <c r="B11" s="12"/>
      <c r="C11" s="12"/>
      <c r="D11" s="12"/>
      <c r="E11" s="23">
        <v>2</v>
      </c>
      <c r="F11" s="17"/>
      <c r="G11" s="17">
        <v>19000</v>
      </c>
      <c r="H11" s="17">
        <f t="shared" ref="H11:H12" si="2">SUM(I11:M11)</f>
        <v>6500</v>
      </c>
      <c r="I11" s="40"/>
      <c r="J11" s="40">
        <v>6500</v>
      </c>
      <c r="K11" s="41"/>
      <c r="L11" s="41"/>
      <c r="M11" s="42"/>
    </row>
    <row r="12" spans="1:13" x14ac:dyDescent="0.25">
      <c r="A12" s="5"/>
      <c r="B12" s="6"/>
      <c r="C12" s="6"/>
      <c r="D12" s="6"/>
      <c r="E12" s="7">
        <v>3</v>
      </c>
      <c r="F12" s="18"/>
      <c r="G12" s="18">
        <v>62000</v>
      </c>
      <c r="H12" s="18">
        <f t="shared" si="2"/>
        <v>10000</v>
      </c>
      <c r="I12" s="43"/>
      <c r="J12" s="44"/>
      <c r="K12" s="43">
        <v>10000</v>
      </c>
      <c r="L12" s="44"/>
      <c r="M12" s="45"/>
    </row>
    <row r="13" spans="1:13" ht="15.75" thickBot="1" x14ac:dyDescent="0.3">
      <c r="F13" s="30">
        <f>SUM(F10:F12)</f>
        <v>0</v>
      </c>
      <c r="G13" s="30">
        <f>SUMPRODUCT($F10:$F12,G10:G12)</f>
        <v>0</v>
      </c>
      <c r="H13" s="30">
        <f t="shared" ref="H13" si="3">SUMPRODUCT($F10:$F12,H10:H12)</f>
        <v>0</v>
      </c>
      <c r="I13" s="46">
        <f t="shared" ref="I13" si="4">SUMPRODUCT($F10:$F12,I10:I12)</f>
        <v>0</v>
      </c>
      <c r="J13" s="47">
        <f t="shared" ref="J13" si="5">SUMPRODUCT($F10:$F12,J10:J12)</f>
        <v>0</v>
      </c>
      <c r="K13" s="47">
        <f t="shared" ref="K13" si="6">SUMPRODUCT($F10:$F12,K10:K12)</f>
        <v>0</v>
      </c>
      <c r="L13" s="47">
        <f t="shared" ref="L13" si="7">SUMPRODUCT($F10:$F12,L10:L12)</f>
        <v>0</v>
      </c>
      <c r="M13" s="48">
        <f t="shared" ref="M13" si="8">SUMPRODUCT($F10:$F12,M10:M12)</f>
        <v>0</v>
      </c>
    </row>
    <row r="14" spans="1:13" x14ac:dyDescent="0.25">
      <c r="A14" s="31" t="s">
        <v>5</v>
      </c>
      <c r="B14" s="32">
        <v>110</v>
      </c>
      <c r="C14" s="32">
        <v>138</v>
      </c>
      <c r="D14" s="32">
        <f>+C14-B14</f>
        <v>28</v>
      </c>
      <c r="E14" s="33">
        <v>1</v>
      </c>
      <c r="F14" s="34"/>
      <c r="G14" s="34">
        <v>3100</v>
      </c>
      <c r="H14" s="34">
        <f>SUM(I14:M14)</f>
        <v>2016</v>
      </c>
      <c r="I14" s="49">
        <v>560</v>
      </c>
      <c r="J14" s="49">
        <v>672</v>
      </c>
      <c r="K14" s="49"/>
      <c r="L14" s="49">
        <v>784</v>
      </c>
      <c r="M14" s="51"/>
    </row>
    <row r="15" spans="1:13" x14ac:dyDescent="0.25">
      <c r="A15" s="24"/>
      <c r="B15" s="13"/>
      <c r="C15" s="13"/>
      <c r="D15" s="13"/>
      <c r="E15" s="23">
        <v>2</v>
      </c>
      <c r="F15" s="17"/>
      <c r="G15" s="17">
        <v>22800</v>
      </c>
      <c r="H15" s="17">
        <f t="shared" ref="H15:H16" si="9">SUM(I15:M15)</f>
        <v>7500</v>
      </c>
      <c r="I15" s="40">
        <v>7500</v>
      </c>
      <c r="J15" s="41"/>
      <c r="K15" s="41"/>
      <c r="L15" s="41"/>
      <c r="M15" s="42"/>
    </row>
    <row r="16" spans="1:13" x14ac:dyDescent="0.25">
      <c r="A16" s="25"/>
      <c r="B16" s="14"/>
      <c r="C16" s="14"/>
      <c r="D16" s="14"/>
      <c r="E16" s="7">
        <v>3</v>
      </c>
      <c r="F16" s="18"/>
      <c r="G16" s="18">
        <v>70000</v>
      </c>
      <c r="H16" s="18">
        <f t="shared" si="9"/>
        <v>16000</v>
      </c>
      <c r="I16" s="43">
        <v>16000</v>
      </c>
      <c r="J16" s="44"/>
      <c r="K16" s="44"/>
      <c r="L16" s="44"/>
      <c r="M16" s="45"/>
    </row>
    <row r="17" spans="1:13" ht="15.75" thickBot="1" x14ac:dyDescent="0.3">
      <c r="F17" s="30">
        <f>SUM(F14:F16)</f>
        <v>0</v>
      </c>
      <c r="G17" s="30">
        <f>SUMPRODUCT($F14:$F16,G14:G16)</f>
        <v>0</v>
      </c>
      <c r="H17" s="30">
        <f t="shared" ref="H17" si="10">SUMPRODUCT($F14:$F16,H14:H16)</f>
        <v>0</v>
      </c>
      <c r="I17" s="46">
        <f t="shared" ref="I17" si="11">SUMPRODUCT($F14:$F16,I14:I16)</f>
        <v>0</v>
      </c>
      <c r="J17" s="47">
        <f t="shared" ref="J17" si="12">SUMPRODUCT($F14:$F16,J14:J16)</f>
        <v>0</v>
      </c>
      <c r="K17" s="47">
        <f t="shared" ref="K17" si="13">SUMPRODUCT($F14:$F16,K14:K16)</f>
        <v>0</v>
      </c>
      <c r="L17" s="47">
        <f t="shared" ref="L17" si="14">SUMPRODUCT($F14:$F16,L14:L16)</f>
        <v>0</v>
      </c>
      <c r="M17" s="48">
        <f t="shared" ref="M17" si="15">SUMPRODUCT($F14:$F16,M14:M16)</f>
        <v>0</v>
      </c>
    </row>
    <row r="18" spans="1:13" x14ac:dyDescent="0.25">
      <c r="A18" s="31" t="s">
        <v>5</v>
      </c>
      <c r="B18" s="32">
        <v>230</v>
      </c>
      <c r="C18" s="32">
        <v>253</v>
      </c>
      <c r="D18" s="32">
        <f>+C18-B18</f>
        <v>23</v>
      </c>
      <c r="E18" s="33">
        <v>1</v>
      </c>
      <c r="F18" s="34"/>
      <c r="G18" s="34">
        <v>2100</v>
      </c>
      <c r="H18" s="34">
        <f>SUM(I18:M18)</f>
        <v>1010</v>
      </c>
      <c r="I18" s="49"/>
      <c r="J18" s="49">
        <v>480</v>
      </c>
      <c r="K18" s="49"/>
      <c r="L18" s="50"/>
      <c r="M18" s="51">
        <v>530</v>
      </c>
    </row>
    <row r="19" spans="1:13" x14ac:dyDescent="0.25">
      <c r="A19" s="24"/>
      <c r="B19" s="13"/>
      <c r="C19" s="13"/>
      <c r="D19" s="13"/>
      <c r="E19" s="23">
        <v>2</v>
      </c>
      <c r="F19" s="17"/>
      <c r="G19" s="17">
        <v>23400</v>
      </c>
      <c r="H19" s="17">
        <f t="shared" ref="H19:H20" si="16">SUM(I19:M19)</f>
        <v>5800</v>
      </c>
      <c r="I19" s="40"/>
      <c r="J19" s="41"/>
      <c r="K19" s="41"/>
      <c r="L19" s="40">
        <v>5800</v>
      </c>
      <c r="M19" s="42"/>
    </row>
    <row r="20" spans="1:13" x14ac:dyDescent="0.25">
      <c r="A20" s="25"/>
      <c r="B20" s="14"/>
      <c r="C20" s="14"/>
      <c r="D20" s="14"/>
      <c r="E20" s="7">
        <v>3</v>
      </c>
      <c r="F20" s="18"/>
      <c r="G20" s="18">
        <v>56000</v>
      </c>
      <c r="H20" s="18">
        <f t="shared" si="16"/>
        <v>11200</v>
      </c>
      <c r="I20" s="43"/>
      <c r="J20" s="44"/>
      <c r="K20" s="44"/>
      <c r="L20" s="44"/>
      <c r="M20" s="52">
        <v>11200</v>
      </c>
    </row>
    <row r="21" spans="1:13" ht="15.75" thickBot="1" x14ac:dyDescent="0.3">
      <c r="F21" s="30">
        <f>SUM(F18:F20)</f>
        <v>0</v>
      </c>
      <c r="G21" s="30">
        <f>SUMPRODUCT($F18:$F20,G18:G20)</f>
        <v>0</v>
      </c>
      <c r="H21" s="30">
        <f t="shared" ref="H21" si="17">SUMPRODUCT($F18:$F20,H18:H20)</f>
        <v>0</v>
      </c>
      <c r="I21" s="46">
        <f t="shared" ref="I21" si="18">SUMPRODUCT($F18:$F20,I18:I20)</f>
        <v>0</v>
      </c>
      <c r="J21" s="47">
        <f t="shared" ref="J21" si="19">SUMPRODUCT($F18:$F20,J18:J20)</f>
        <v>0</v>
      </c>
      <c r="K21" s="47">
        <f t="shared" ref="K21" si="20">SUMPRODUCT($F18:$F20,K18:K20)</f>
        <v>0</v>
      </c>
      <c r="L21" s="47">
        <f t="shared" ref="L21" si="21">SUMPRODUCT($F18:$F20,L18:L20)</f>
        <v>0</v>
      </c>
      <c r="M21" s="48">
        <f t="shared" ref="M21" si="22">SUMPRODUCT($F18:$F20,M18:M20)</f>
        <v>0</v>
      </c>
    </row>
    <row r="22" spans="1:13" x14ac:dyDescent="0.25">
      <c r="A22" s="31" t="s">
        <v>6</v>
      </c>
      <c r="B22" s="32">
        <v>126</v>
      </c>
      <c r="C22" s="32">
        <v>143</v>
      </c>
      <c r="D22" s="32">
        <f>+C22-B22</f>
        <v>17</v>
      </c>
      <c r="E22" s="33">
        <v>1</v>
      </c>
      <c r="F22" s="34"/>
      <c r="G22" s="34">
        <f>+D22*100</f>
        <v>1700</v>
      </c>
      <c r="H22" s="34">
        <f>SUM(I22:M22)</f>
        <v>820</v>
      </c>
      <c r="I22" s="49">
        <v>350</v>
      </c>
      <c r="J22" s="49"/>
      <c r="K22" s="49"/>
      <c r="L22" s="49">
        <v>470</v>
      </c>
      <c r="M22" s="51"/>
    </row>
    <row r="23" spans="1:13" x14ac:dyDescent="0.25">
      <c r="A23" s="24"/>
      <c r="B23" s="13"/>
      <c r="C23" s="13"/>
      <c r="D23" s="13"/>
      <c r="E23" s="23">
        <v>2</v>
      </c>
      <c r="F23" s="17"/>
      <c r="G23" s="17">
        <v>10300</v>
      </c>
      <c r="H23" s="17">
        <f t="shared" ref="H23:H24" si="23">SUM(I23:M23)</f>
        <v>4250</v>
      </c>
      <c r="I23" s="40">
        <v>4250</v>
      </c>
      <c r="J23" s="41"/>
      <c r="K23" s="41"/>
      <c r="L23" s="41"/>
      <c r="M23" s="42"/>
    </row>
    <row r="24" spans="1:13" x14ac:dyDescent="0.25">
      <c r="A24" s="25"/>
      <c r="B24" s="14"/>
      <c r="C24" s="14"/>
      <c r="D24" s="14"/>
      <c r="E24" s="7">
        <v>3</v>
      </c>
      <c r="F24" s="18"/>
      <c r="G24" s="18">
        <v>38700</v>
      </c>
      <c r="H24" s="18">
        <f t="shared" si="23"/>
        <v>7000</v>
      </c>
      <c r="I24" s="43"/>
      <c r="J24" s="43">
        <v>7000</v>
      </c>
      <c r="K24" s="44"/>
      <c r="L24" s="44"/>
      <c r="M24" s="45"/>
    </row>
    <row r="25" spans="1:13" ht="15.75" thickBot="1" x14ac:dyDescent="0.3">
      <c r="F25" s="30">
        <f>SUM(F22:F24)</f>
        <v>0</v>
      </c>
      <c r="G25" s="30">
        <f>SUMPRODUCT($F22:$F24,G22:G24)</f>
        <v>0</v>
      </c>
      <c r="H25" s="30">
        <f t="shared" ref="H25" si="24">SUMPRODUCT($F22:$F24,H22:H24)</f>
        <v>0</v>
      </c>
      <c r="I25" s="46">
        <f t="shared" ref="I25" si="25">SUMPRODUCT($F22:$F24,I22:I24)</f>
        <v>0</v>
      </c>
      <c r="J25" s="47">
        <f t="shared" ref="J25" si="26">SUMPRODUCT($F22:$F24,J22:J24)</f>
        <v>0</v>
      </c>
      <c r="K25" s="47">
        <f t="shared" ref="K25" si="27">SUMPRODUCT($F22:$F24,K22:K24)</f>
        <v>0</v>
      </c>
      <c r="L25" s="47">
        <f t="shared" ref="L25" si="28">SUMPRODUCT($F22:$F24,L22:L24)</f>
        <v>0</v>
      </c>
      <c r="M25" s="48">
        <f t="shared" ref="M25" si="29">SUMPRODUCT($F22:$F24,M22:M24)</f>
        <v>0</v>
      </c>
    </row>
    <row r="26" spans="1:13" x14ac:dyDescent="0.25">
      <c r="A26" s="31" t="s">
        <v>6</v>
      </c>
      <c r="B26" s="32">
        <v>203</v>
      </c>
      <c r="C26" s="32">
        <v>241</v>
      </c>
      <c r="D26" s="32">
        <f>+C26-B26</f>
        <v>38</v>
      </c>
      <c r="E26" s="33">
        <v>1</v>
      </c>
      <c r="F26" s="34"/>
      <c r="G26" s="34">
        <f>+D26*100</f>
        <v>3800</v>
      </c>
      <c r="H26" s="34">
        <f>SUM(I26:M26)</f>
        <v>2736</v>
      </c>
      <c r="I26" s="49">
        <v>760</v>
      </c>
      <c r="J26" s="49"/>
      <c r="K26" s="49">
        <v>912</v>
      </c>
      <c r="L26" s="50"/>
      <c r="M26" s="51">
        <v>1064</v>
      </c>
    </row>
    <row r="27" spans="1:13" x14ac:dyDescent="0.25">
      <c r="A27" s="24"/>
      <c r="B27" s="13"/>
      <c r="C27" s="13"/>
      <c r="D27" s="13"/>
      <c r="E27" s="23">
        <v>2</v>
      </c>
      <c r="F27" s="17"/>
      <c r="G27" s="17">
        <v>29000</v>
      </c>
      <c r="H27" s="17">
        <f t="shared" ref="H27:H28" si="30">SUM(I27:M27)</f>
        <v>9500</v>
      </c>
      <c r="I27" s="40">
        <v>9500</v>
      </c>
      <c r="J27" s="41"/>
      <c r="K27" s="41"/>
      <c r="L27" s="41"/>
      <c r="M27" s="42"/>
    </row>
    <row r="28" spans="1:13" x14ac:dyDescent="0.25">
      <c r="A28" s="25"/>
      <c r="B28" s="14"/>
      <c r="C28" s="14"/>
      <c r="D28" s="14"/>
      <c r="E28" s="7">
        <v>3</v>
      </c>
      <c r="F28" s="18"/>
      <c r="G28" s="18">
        <v>86700</v>
      </c>
      <c r="H28" s="18">
        <f t="shared" si="30"/>
        <v>15200</v>
      </c>
      <c r="I28" s="43">
        <v>15200</v>
      </c>
      <c r="J28" s="44"/>
      <c r="K28" s="44"/>
      <c r="L28" s="44"/>
      <c r="M28" s="45"/>
    </row>
    <row r="29" spans="1:13" ht="15.75" thickBot="1" x14ac:dyDescent="0.3">
      <c r="F29" s="30">
        <f>SUM(F26:F28)</f>
        <v>0</v>
      </c>
      <c r="G29" s="30">
        <f>SUMPRODUCT($F26:$F28,G26:G28)</f>
        <v>0</v>
      </c>
      <c r="H29" s="30">
        <f t="shared" ref="H29" si="31">SUMPRODUCT($F26:$F28,H26:H28)</f>
        <v>0</v>
      </c>
      <c r="I29" s="46">
        <f t="shared" ref="I29" si="32">SUMPRODUCT($F26:$F28,I26:I28)</f>
        <v>0</v>
      </c>
      <c r="J29" s="47">
        <f t="shared" ref="J29" si="33">SUMPRODUCT($F26:$F28,J26:J28)</f>
        <v>0</v>
      </c>
      <c r="K29" s="47">
        <f t="shared" ref="K29" si="34">SUMPRODUCT($F26:$F28,K26:K28)</f>
        <v>0</v>
      </c>
      <c r="L29" s="47">
        <f t="shared" ref="L29" si="35">SUMPRODUCT($F26:$F28,L26:L28)</f>
        <v>0</v>
      </c>
      <c r="M29" s="48">
        <f t="shared" ref="M29" si="36">SUMPRODUCT($F26:$F28,M26:M28)</f>
        <v>0</v>
      </c>
    </row>
    <row r="30" spans="1:13" x14ac:dyDescent="0.25">
      <c r="A30" s="31" t="s">
        <v>6</v>
      </c>
      <c r="B30" s="32">
        <v>241</v>
      </c>
      <c r="C30" s="32">
        <v>250</v>
      </c>
      <c r="D30" s="32">
        <f>+C30-B30</f>
        <v>9</v>
      </c>
      <c r="E30" s="33">
        <v>1</v>
      </c>
      <c r="F30" s="34"/>
      <c r="G30" s="34">
        <f>+D30*100</f>
        <v>900</v>
      </c>
      <c r="H30" s="34">
        <f>SUM(I30:M30)</f>
        <v>530</v>
      </c>
      <c r="I30" s="49">
        <v>180</v>
      </c>
      <c r="J30" s="49"/>
      <c r="K30" s="49"/>
      <c r="L30" s="50"/>
      <c r="M30" s="51">
        <v>350</v>
      </c>
    </row>
    <row r="31" spans="1:13" x14ac:dyDescent="0.25">
      <c r="A31" s="24"/>
      <c r="B31" s="13"/>
      <c r="C31" s="13"/>
      <c r="D31" s="13"/>
      <c r="E31" s="23">
        <v>2</v>
      </c>
      <c r="F31" s="17"/>
      <c r="G31" s="17">
        <v>13000</v>
      </c>
      <c r="H31" s="17">
        <f t="shared" ref="H31:H32" si="37">SUM(I31:M31)</f>
        <v>2300</v>
      </c>
      <c r="I31" s="40"/>
      <c r="J31" s="40">
        <v>2300</v>
      </c>
      <c r="K31" s="40"/>
      <c r="L31" s="40"/>
      <c r="M31" s="42"/>
    </row>
    <row r="32" spans="1:13" x14ac:dyDescent="0.25">
      <c r="A32" s="25"/>
      <c r="B32" s="14"/>
      <c r="C32" s="14"/>
      <c r="D32" s="14"/>
      <c r="E32" s="7">
        <v>3</v>
      </c>
      <c r="F32" s="18"/>
      <c r="G32" s="18">
        <v>19600</v>
      </c>
      <c r="H32" s="18">
        <f t="shared" si="37"/>
        <v>14000</v>
      </c>
      <c r="I32" s="43"/>
      <c r="J32" s="43"/>
      <c r="K32" s="43"/>
      <c r="L32" s="43">
        <v>14000</v>
      </c>
      <c r="M32" s="45"/>
    </row>
    <row r="33" spans="1:13" ht="15.75" thickBot="1" x14ac:dyDescent="0.3">
      <c r="F33" s="30">
        <f>SUM(F30:F32)</f>
        <v>0</v>
      </c>
      <c r="G33" s="30">
        <f>SUMPRODUCT($F30:$F32,G30:G32)</f>
        <v>0</v>
      </c>
      <c r="H33" s="30">
        <f t="shared" ref="H33" si="38">SUMPRODUCT($F30:$F32,H30:H32)</f>
        <v>0</v>
      </c>
      <c r="I33" s="46">
        <f t="shared" ref="I33" si="39">SUMPRODUCT($F30:$F32,I30:I32)</f>
        <v>0</v>
      </c>
      <c r="J33" s="47">
        <f t="shared" ref="J33" si="40">SUMPRODUCT($F30:$F32,J30:J32)</f>
        <v>0</v>
      </c>
      <c r="K33" s="47">
        <f t="shared" ref="K33" si="41">SUMPRODUCT($F30:$F32,K30:K32)</f>
        <v>0</v>
      </c>
      <c r="L33" s="47">
        <f t="shared" ref="L33" si="42">SUMPRODUCT($F30:$F32,L30:L32)</f>
        <v>0</v>
      </c>
      <c r="M33" s="48">
        <f t="shared" ref="M33" si="43">SUMPRODUCT($F30:$F32,M30:M32)</f>
        <v>0</v>
      </c>
    </row>
    <row r="34" spans="1:13" x14ac:dyDescent="0.25">
      <c r="A34" s="31" t="s">
        <v>16</v>
      </c>
      <c r="B34" s="32">
        <v>58</v>
      </c>
      <c r="C34" s="32">
        <v>92</v>
      </c>
      <c r="D34" s="32">
        <f>+C34-B34</f>
        <v>34</v>
      </c>
      <c r="E34" s="33">
        <v>1</v>
      </c>
      <c r="F34" s="34"/>
      <c r="G34" s="34">
        <f>+D34*100</f>
        <v>3400</v>
      </c>
      <c r="H34" s="34">
        <f>SUM(I34:M34)</f>
        <v>1480</v>
      </c>
      <c r="I34" s="49"/>
      <c r="J34" s="49">
        <v>680</v>
      </c>
      <c r="K34" s="49"/>
      <c r="L34" s="50"/>
      <c r="M34" s="51">
        <v>800</v>
      </c>
    </row>
    <row r="35" spans="1:13" x14ac:dyDescent="0.25">
      <c r="A35" s="24"/>
      <c r="B35" s="13"/>
      <c r="C35" s="13"/>
      <c r="D35" s="13"/>
      <c r="E35" s="23">
        <v>2</v>
      </c>
      <c r="F35" s="17"/>
      <c r="G35" s="17">
        <v>38000</v>
      </c>
      <c r="H35" s="17">
        <f t="shared" ref="H35:H36" si="44">SUM(I35:M35)</f>
        <v>8500</v>
      </c>
      <c r="I35" s="40"/>
      <c r="J35" s="41"/>
      <c r="K35" s="40">
        <v>8500</v>
      </c>
      <c r="L35" s="41"/>
      <c r="M35" s="42"/>
    </row>
    <row r="36" spans="1:13" x14ac:dyDescent="0.25">
      <c r="A36" s="25"/>
      <c r="B36" s="14"/>
      <c r="C36" s="14"/>
      <c r="D36" s="14"/>
      <c r="E36" s="7">
        <v>3</v>
      </c>
      <c r="F36" s="18"/>
      <c r="G36" s="18">
        <v>81600</v>
      </c>
      <c r="H36" s="18">
        <f t="shared" si="44"/>
        <v>19000</v>
      </c>
      <c r="I36" s="43"/>
      <c r="J36" s="44"/>
      <c r="K36" s="44"/>
      <c r="L36" s="44"/>
      <c r="M36" s="52">
        <v>19000</v>
      </c>
    </row>
    <row r="37" spans="1:13" x14ac:dyDescent="0.25">
      <c r="F37" s="26">
        <f>SUM(F34:F36)</f>
        <v>0</v>
      </c>
      <c r="G37" s="26">
        <f>SUMPRODUCT($F34:$F36,G34:G36)</f>
        <v>0</v>
      </c>
      <c r="H37" s="26">
        <f t="shared" ref="H37" si="45">SUMPRODUCT($F34:$F36,H34:H36)</f>
        <v>0</v>
      </c>
      <c r="I37" s="53">
        <f t="shared" ref="I37" si="46">SUMPRODUCT($F34:$F36,I34:I36)</f>
        <v>0</v>
      </c>
      <c r="J37" s="54">
        <f t="shared" ref="J37" si="47">SUMPRODUCT($F34:$F36,J34:J36)</f>
        <v>0</v>
      </c>
      <c r="K37" s="54">
        <f t="shared" ref="K37" si="48">SUMPRODUCT($F34:$F36,K34:K36)</f>
        <v>0</v>
      </c>
      <c r="L37" s="54">
        <f t="shared" ref="L37" si="49">SUMPRODUCT($F34:$F36,L34:L36)</f>
        <v>0</v>
      </c>
      <c r="M37" s="55">
        <f t="shared" ref="M37" si="50">SUMPRODUCT($F34:$F36,M34:M36)</f>
        <v>0</v>
      </c>
    </row>
    <row r="40" spans="1:13" x14ac:dyDescent="0.25">
      <c r="G40" s="22"/>
      <c r="H40" s="2" t="s">
        <v>14</v>
      </c>
      <c r="I40" s="3"/>
      <c r="J40" s="3"/>
      <c r="K40" s="3"/>
      <c r="L40" s="3"/>
      <c r="M40" s="4"/>
    </row>
    <row r="41" spans="1:13" x14ac:dyDescent="0.25">
      <c r="G41" s="18" t="s">
        <v>8</v>
      </c>
      <c r="H41" s="15" t="s">
        <v>15</v>
      </c>
      <c r="I41" s="19" t="s">
        <v>9</v>
      </c>
      <c r="J41" s="20" t="s">
        <v>10</v>
      </c>
      <c r="K41" s="20" t="s">
        <v>11</v>
      </c>
      <c r="L41" s="20" t="s">
        <v>12</v>
      </c>
      <c r="M41" s="21" t="s">
        <v>13</v>
      </c>
    </row>
    <row r="42" spans="1:13" x14ac:dyDescent="0.25">
      <c r="A42" t="s">
        <v>19</v>
      </c>
      <c r="G42" s="26">
        <f>SUM(G9,G13,G17,G21,G25,G29,G33,G37)</f>
        <v>0</v>
      </c>
      <c r="H42" s="26">
        <f t="shared" ref="H42:M42" si="51">SUM(H9,H13,H17,H21,H25,H29,H33,H37)</f>
        <v>0</v>
      </c>
      <c r="I42" s="27">
        <f t="shared" si="51"/>
        <v>0</v>
      </c>
      <c r="J42" s="28">
        <f t="shared" si="51"/>
        <v>0</v>
      </c>
      <c r="K42" s="28">
        <f t="shared" si="51"/>
        <v>0</v>
      </c>
      <c r="L42" s="28">
        <f t="shared" si="51"/>
        <v>0</v>
      </c>
      <c r="M42" s="29">
        <f t="shared" si="51"/>
        <v>0</v>
      </c>
    </row>
    <row r="43" spans="1:13" x14ac:dyDescent="0.25">
      <c r="H43" s="1" t="s">
        <v>18</v>
      </c>
      <c r="I43" s="1" t="s">
        <v>18</v>
      </c>
      <c r="J43" s="1" t="s">
        <v>18</v>
      </c>
      <c r="K43" s="1" t="s">
        <v>18</v>
      </c>
      <c r="L43" s="1" t="s">
        <v>18</v>
      </c>
      <c r="M43" s="1" t="s">
        <v>18</v>
      </c>
    </row>
    <row r="44" spans="1:13" x14ac:dyDescent="0.25">
      <c r="H44" s="1">
        <v>5000</v>
      </c>
      <c r="I44" s="1">
        <f>+$H$44*I45</f>
        <v>2000</v>
      </c>
      <c r="J44" s="1">
        <f t="shared" ref="J44:M44" si="52">+$H$44*J45</f>
        <v>2000</v>
      </c>
      <c r="K44" s="1">
        <f t="shared" si="52"/>
        <v>2500</v>
      </c>
      <c r="L44" s="1">
        <f t="shared" si="52"/>
        <v>3000</v>
      </c>
      <c r="M44" s="1">
        <f t="shared" si="52"/>
        <v>3000</v>
      </c>
    </row>
    <row r="45" spans="1:13" x14ac:dyDescent="0.25">
      <c r="I45" s="36">
        <v>0.4</v>
      </c>
      <c r="J45" s="36">
        <v>0.4</v>
      </c>
      <c r="K45" s="36">
        <v>0.5</v>
      </c>
      <c r="L45" s="36">
        <v>0.6</v>
      </c>
      <c r="M45" s="36">
        <v>0.6</v>
      </c>
    </row>
    <row r="50" spans="8:10" x14ac:dyDescent="0.25">
      <c r="H50" s="1" t="s">
        <v>20</v>
      </c>
      <c r="I50" s="1" t="s">
        <v>8</v>
      </c>
    </row>
    <row r="51" spans="8:10" x14ac:dyDescent="0.25">
      <c r="H51" s="1">
        <v>4920</v>
      </c>
      <c r="I51" s="1">
        <v>9600</v>
      </c>
      <c r="J51" s="35">
        <f>+I51/H51</f>
        <v>1.9512195121951219</v>
      </c>
    </row>
    <row r="52" spans="8:10" x14ac:dyDescent="0.25">
      <c r="H52" s="1">
        <v>9580</v>
      </c>
      <c r="I52" s="1">
        <v>39800</v>
      </c>
      <c r="J52" s="35">
        <f>+I52/H52</f>
        <v>4.1544885177453024</v>
      </c>
    </row>
    <row r="53" spans="8:10" x14ac:dyDescent="0.25">
      <c r="H53" s="1">
        <v>19780</v>
      </c>
      <c r="I53" s="1">
        <v>114400</v>
      </c>
      <c r="J53" s="35">
        <f>+I53/H53</f>
        <v>5.7836198179979776</v>
      </c>
    </row>
    <row r="54" spans="8:10" x14ac:dyDescent="0.25">
      <c r="H54" s="1">
        <v>29500</v>
      </c>
      <c r="I54" s="1">
        <v>167000</v>
      </c>
      <c r="J54" s="35">
        <f>+I54/H54</f>
        <v>5.6610169491525424</v>
      </c>
    </row>
    <row r="55" spans="8:10" x14ac:dyDescent="0.25">
      <c r="H55" s="1">
        <v>39520</v>
      </c>
      <c r="I55" s="1">
        <v>219400</v>
      </c>
      <c r="J55" s="35">
        <f>+I55/H55</f>
        <v>5.5516194331983808</v>
      </c>
    </row>
    <row r="56" spans="8:10" x14ac:dyDescent="0.25">
      <c r="H56" s="1">
        <v>49450</v>
      </c>
      <c r="I56" s="1">
        <v>267650</v>
      </c>
      <c r="J56" s="35">
        <f>+I56/H56</f>
        <v>5.4125379170879677</v>
      </c>
    </row>
    <row r="57" spans="8:10" x14ac:dyDescent="0.25">
      <c r="H57" s="1">
        <v>59916</v>
      </c>
      <c r="I57" s="1">
        <v>320500</v>
      </c>
      <c r="J57" s="35">
        <f>+I57/H57</f>
        <v>5.3491554843447497</v>
      </c>
    </row>
  </sheetData>
  <mergeCells count="2">
    <mergeCell ref="H4:M4"/>
    <mergeCell ref="H40:M40"/>
  </mergeCells>
  <conditionalFormatting sqref="F12">
    <cfRule type="cellIs" dxfId="7" priority="8" operator="equal">
      <formula>1</formula>
    </cfRule>
  </conditionalFormatting>
  <conditionalFormatting sqref="F6:F8">
    <cfRule type="cellIs" dxfId="6" priority="7" operator="equal">
      <formula>1</formula>
    </cfRule>
  </conditionalFormatting>
  <conditionalFormatting sqref="F18:F20">
    <cfRule type="cellIs" dxfId="5" priority="6" operator="equal">
      <formula>1</formula>
    </cfRule>
  </conditionalFormatting>
  <conditionalFormatting sqref="F22:F24">
    <cfRule type="cellIs" dxfId="4" priority="5" operator="equal">
      <formula>1</formula>
    </cfRule>
  </conditionalFormatting>
  <conditionalFormatting sqref="F26:F28">
    <cfRule type="cellIs" dxfId="3" priority="4" operator="equal">
      <formula>1</formula>
    </cfRule>
  </conditionalFormatting>
  <conditionalFormatting sqref="F30:F32">
    <cfRule type="cellIs" dxfId="2" priority="3" operator="equal">
      <formula>1</formula>
    </cfRule>
  </conditionalFormatting>
  <conditionalFormatting sqref="F34:F36">
    <cfRule type="cellIs" dxfId="1" priority="2" operator="equal">
      <formula>1</formula>
    </cfRule>
  </conditionalFormatting>
  <conditionalFormatting sqref="F14:F16">
    <cfRule type="cellIs" dxfId="0" priority="1" operator="equal">
      <formula>1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Barbieri da Cunha</dc:creator>
  <cp:lastModifiedBy>Claudio Barbieri da Cunha</cp:lastModifiedBy>
  <dcterms:created xsi:type="dcterms:W3CDTF">2014-10-08T10:09:00Z</dcterms:created>
  <dcterms:modified xsi:type="dcterms:W3CDTF">2014-10-08T11:37:53Z</dcterms:modified>
</cp:coreProperties>
</file>