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audioM\Google Drive\aulas\custos\"/>
    </mc:Choice>
  </mc:AlternateContent>
  <bookViews>
    <workbookView xWindow="0" yWindow="0" windowWidth="25200" windowHeight="11985" activeTab="3"/>
  </bookViews>
  <sheets>
    <sheet name="moveis" sheetId="1" r:id="rId1"/>
    <sheet name="alfaiate" sheetId="2" r:id="rId2"/>
    <sheet name="televisao" sheetId="3" r:id="rId3"/>
    <sheet name="refinaria" sheetId="4" r:id="rId4"/>
  </sheets>
  <definedNames>
    <definedName name="solver_adj" localSheetId="1" hidden="1">alfaiate!$G$7:$H$7</definedName>
    <definedName name="solver_adj" localSheetId="0" hidden="1">moveis!$F$5:$G$5</definedName>
    <definedName name="solver_adj" localSheetId="3" hidden="1">refinaria!$E$16:$G$16</definedName>
    <definedName name="solver_adj" localSheetId="2" hidden="1">televisao!$H$5:$I$5</definedName>
    <definedName name="solver_cvg" localSheetId="1" hidden="1">0.0001</definedName>
    <definedName name="solver_cvg" localSheetId="0" hidden="1">0.0001</definedName>
    <definedName name="solver_cvg" localSheetId="3" hidden="1">0.0001</definedName>
    <definedName name="solver_cvg" localSheetId="2" hidden="1">0.0001</definedName>
    <definedName name="solver_drv" localSheetId="1" hidden="1">1</definedName>
    <definedName name="solver_drv" localSheetId="0" hidden="1">1</definedName>
    <definedName name="solver_drv" localSheetId="3" hidden="1">1</definedName>
    <definedName name="solver_drv" localSheetId="2" hidden="1">1</definedName>
    <definedName name="solver_eng" localSheetId="1" hidden="1">1</definedName>
    <definedName name="solver_eng" localSheetId="0" hidden="1">1</definedName>
    <definedName name="solver_eng" localSheetId="3" hidden="1">1</definedName>
    <definedName name="solver_eng" localSheetId="2" hidden="1">1</definedName>
    <definedName name="solver_est" localSheetId="1" hidden="1">1</definedName>
    <definedName name="solver_est" localSheetId="0" hidden="1">1</definedName>
    <definedName name="solver_est" localSheetId="3" hidden="1">1</definedName>
    <definedName name="solver_est" localSheetId="2" hidden="1">1</definedName>
    <definedName name="solver_itr" localSheetId="1" hidden="1">2147483647</definedName>
    <definedName name="solver_itr" localSheetId="0" hidden="1">2147483647</definedName>
    <definedName name="solver_itr" localSheetId="3" hidden="1">2147483647</definedName>
    <definedName name="solver_itr" localSheetId="2" hidden="1">2147483647</definedName>
    <definedName name="solver_lhs1" localSheetId="1" hidden="1">alfaiate!$G$7:$H$7</definedName>
    <definedName name="solver_lhs1" localSheetId="0" hidden="1">moveis!$F$5</definedName>
    <definedName name="solver_lhs1" localSheetId="3" hidden="1">refinaria!$E$16:$G$16</definedName>
    <definedName name="solver_lhs1" localSheetId="2" hidden="1">televisao!$H$5:$I$5</definedName>
    <definedName name="solver_lhs2" localSheetId="1" hidden="1">alfaiate!$G$7:$H$7</definedName>
    <definedName name="solver_lhs2" localSheetId="0" hidden="1">moveis!$F$5:$G$5</definedName>
    <definedName name="solver_lhs2" localSheetId="3" hidden="1">refinaria!$E$16:$G$16</definedName>
    <definedName name="solver_lhs2" localSheetId="2" hidden="1">televisao!$H$5:$I$5</definedName>
    <definedName name="solver_lhs3" localSheetId="1" hidden="1">alfaiate!$I$11</definedName>
    <definedName name="solver_lhs3" localSheetId="0" hidden="1">moveis!$F$5:$G$5</definedName>
    <definedName name="solver_lhs3" localSheetId="3" hidden="1">refinaria!$F$16</definedName>
    <definedName name="solver_lhs3" localSheetId="2" hidden="1">televisao!$J$11</definedName>
    <definedName name="solver_lhs4" localSheetId="1" hidden="1">alfaiate!$I$13</definedName>
    <definedName name="solver_lhs4" localSheetId="0" hidden="1">moveis!$H$10</definedName>
    <definedName name="solver_lhs4" localSheetId="3" hidden="1">refinaria!$H$20</definedName>
    <definedName name="solver_lhs4" localSheetId="2" hidden="1">televisao!$J$9</definedName>
    <definedName name="solver_lhs5" localSheetId="1" hidden="1">alfaiate!$I$15</definedName>
    <definedName name="solver_lhs5" localSheetId="0" hidden="1">moveis!$H$8</definedName>
    <definedName name="solver_lhs5" localSheetId="3" hidden="1">refinaria!$H$22</definedName>
    <definedName name="solver_lhs6" localSheetId="3" hidden="1">refinaria!$H$24</definedName>
    <definedName name="solver_lhs7" localSheetId="3" hidden="1">refinaria!$I$16</definedName>
    <definedName name="solver_mip" localSheetId="1" hidden="1">2147483647</definedName>
    <definedName name="solver_mip" localSheetId="0" hidden="1">2147483647</definedName>
    <definedName name="solver_mip" localSheetId="3" hidden="1">2147483647</definedName>
    <definedName name="solver_mip" localSheetId="2" hidden="1">2147483647</definedName>
    <definedName name="solver_mni" localSheetId="1" hidden="1">30</definedName>
    <definedName name="solver_mni" localSheetId="0" hidden="1">30</definedName>
    <definedName name="solver_mni" localSheetId="3" hidden="1">30</definedName>
    <definedName name="solver_mni" localSheetId="2" hidden="1">30</definedName>
    <definedName name="solver_mrt" localSheetId="1" hidden="1">0.075</definedName>
    <definedName name="solver_mrt" localSheetId="0" hidden="1">0.075</definedName>
    <definedName name="solver_mrt" localSheetId="3" hidden="1">0.075</definedName>
    <definedName name="solver_mrt" localSheetId="2" hidden="1">0.075</definedName>
    <definedName name="solver_msl" localSheetId="1" hidden="1">2</definedName>
    <definedName name="solver_msl" localSheetId="0" hidden="1">2</definedName>
    <definedName name="solver_msl" localSheetId="3" hidden="1">2</definedName>
    <definedName name="solver_msl" localSheetId="2" hidden="1">2</definedName>
    <definedName name="solver_neg" localSheetId="1" hidden="1">1</definedName>
    <definedName name="solver_neg" localSheetId="0" hidden="1">1</definedName>
    <definedName name="solver_neg" localSheetId="3" hidden="1">1</definedName>
    <definedName name="solver_neg" localSheetId="2" hidden="1">1</definedName>
    <definedName name="solver_nod" localSheetId="1" hidden="1">2147483647</definedName>
    <definedName name="solver_nod" localSheetId="0" hidden="1">2147483647</definedName>
    <definedName name="solver_nod" localSheetId="3" hidden="1">2147483647</definedName>
    <definedName name="solver_nod" localSheetId="2" hidden="1">2147483647</definedName>
    <definedName name="solver_num" localSheetId="1" hidden="1">5</definedName>
    <definedName name="solver_num" localSheetId="0" hidden="1">5</definedName>
    <definedName name="solver_num" localSheetId="3" hidden="1">7</definedName>
    <definedName name="solver_num" localSheetId="2" hidden="1">4</definedName>
    <definedName name="solver_nwt" localSheetId="1" hidden="1">1</definedName>
    <definedName name="solver_nwt" localSheetId="0" hidden="1">1</definedName>
    <definedName name="solver_nwt" localSheetId="3" hidden="1">1</definedName>
    <definedName name="solver_nwt" localSheetId="2" hidden="1">1</definedName>
    <definedName name="solver_opt" localSheetId="1" hidden="1">alfaiate!$I$9</definedName>
    <definedName name="solver_opt" localSheetId="0" hidden="1">moveis!$H$6</definedName>
    <definedName name="solver_opt" localSheetId="3" hidden="1">refinaria!$H$18</definedName>
    <definedName name="solver_opt" localSheetId="2" hidden="1">televisao!$J$7</definedName>
    <definedName name="solver_pre" localSheetId="1" hidden="1">0.000001</definedName>
    <definedName name="solver_pre" localSheetId="0" hidden="1">0.000001</definedName>
    <definedName name="solver_pre" localSheetId="3" hidden="1">0.000001</definedName>
    <definedName name="solver_pre" localSheetId="2" hidden="1">0.000001</definedName>
    <definedName name="solver_rbv" localSheetId="1" hidden="1">1</definedName>
    <definedName name="solver_rbv" localSheetId="0" hidden="1">1</definedName>
    <definedName name="solver_rbv" localSheetId="3" hidden="1">1</definedName>
    <definedName name="solver_rbv" localSheetId="2" hidden="1">1</definedName>
    <definedName name="solver_rel1" localSheetId="1" hidden="1">4</definedName>
    <definedName name="solver_rel1" localSheetId="0" hidden="1">1</definedName>
    <definedName name="solver_rel1" localSheetId="3" hidden="1">4</definedName>
    <definedName name="solver_rel1" localSheetId="2" hidden="1">4</definedName>
    <definedName name="solver_rel2" localSheetId="1" hidden="1">3</definedName>
    <definedName name="solver_rel2" localSheetId="0" hidden="1">4</definedName>
    <definedName name="solver_rel2" localSheetId="3" hidden="1">3</definedName>
    <definedName name="solver_rel2" localSheetId="2" hidden="1">3</definedName>
    <definedName name="solver_rel3" localSheetId="1" hidden="1">1</definedName>
    <definedName name="solver_rel3" localSheetId="0" hidden="1">3</definedName>
    <definedName name="solver_rel3" localSheetId="3" hidden="1">1</definedName>
    <definedName name="solver_rel3" localSheetId="2" hidden="1">1</definedName>
    <definedName name="solver_rel4" localSheetId="1" hidden="1">1</definedName>
    <definedName name="solver_rel4" localSheetId="0" hidden="1">1</definedName>
    <definedName name="solver_rel4" localSheetId="3" hidden="1">1</definedName>
    <definedName name="solver_rel4" localSheetId="2" hidden="1">3</definedName>
    <definedName name="solver_rel5" localSheetId="1" hidden="1">1</definedName>
    <definedName name="solver_rel5" localSheetId="0" hidden="1">1</definedName>
    <definedName name="solver_rel5" localSheetId="3" hidden="1">1</definedName>
    <definedName name="solver_rel6" localSheetId="3" hidden="1">1</definedName>
    <definedName name="solver_rel7" localSheetId="3" hidden="1">3</definedName>
    <definedName name="solver_rhs1" localSheetId="1" hidden="1">número inteiro</definedName>
    <definedName name="solver_rhs1" localSheetId="0" hidden="1">moveis!$K$3</definedName>
    <definedName name="solver_rhs1" localSheetId="3" hidden="1">número inteiro</definedName>
    <definedName name="solver_rhs1" localSheetId="2" hidden="1">número inteiro</definedName>
    <definedName name="solver_rhs2" localSheetId="1" hidden="1">0</definedName>
    <definedName name="solver_rhs2" localSheetId="0" hidden="1">número inteiro</definedName>
    <definedName name="solver_rhs2" localSheetId="3" hidden="1">0</definedName>
    <definedName name="solver_rhs2" localSheetId="2" hidden="1">0</definedName>
    <definedName name="solver_rhs3" localSheetId="1" hidden="1">alfaiate!$J$11</definedName>
    <definedName name="solver_rhs3" localSheetId="0" hidden="1">0</definedName>
    <definedName name="solver_rhs3" localSheetId="3" hidden="1">refinaria!$I$26</definedName>
    <definedName name="solver_rhs3" localSheetId="2" hidden="1">televisao!$K$11</definedName>
    <definedName name="solver_rhs4" localSheetId="1" hidden="1">alfaiate!$J$13</definedName>
    <definedName name="solver_rhs4" localSheetId="0" hidden="1">moveis!$I$10</definedName>
    <definedName name="solver_rhs4" localSheetId="3" hidden="1">refinaria!$I$20</definedName>
    <definedName name="solver_rhs4" localSheetId="2" hidden="1">televisao!$K$9</definedName>
    <definedName name="solver_rhs5" localSheetId="1" hidden="1">alfaiate!$J$15</definedName>
    <definedName name="solver_rhs5" localSheetId="0" hidden="1">moveis!$I$8</definedName>
    <definedName name="solver_rhs5" localSheetId="3" hidden="1">refinaria!$I$22</definedName>
    <definedName name="solver_rhs6" localSheetId="3" hidden="1">refinaria!$I$24</definedName>
    <definedName name="solver_rhs7" localSheetId="3" hidden="1">16</definedName>
    <definedName name="solver_rlx" localSheetId="1" hidden="1">2</definedName>
    <definedName name="solver_rlx" localSheetId="0" hidden="1">2</definedName>
    <definedName name="solver_rlx" localSheetId="3" hidden="1">2</definedName>
    <definedName name="solver_rlx" localSheetId="2" hidden="1">2</definedName>
    <definedName name="solver_rsd" localSheetId="1" hidden="1">0</definedName>
    <definedName name="solver_rsd" localSheetId="0" hidden="1">0</definedName>
    <definedName name="solver_rsd" localSheetId="3" hidden="1">0</definedName>
    <definedName name="solver_rsd" localSheetId="2" hidden="1">0</definedName>
    <definedName name="solver_scl" localSheetId="1" hidden="1">1</definedName>
    <definedName name="solver_scl" localSheetId="0" hidden="1">1</definedName>
    <definedName name="solver_scl" localSheetId="3" hidden="1">1</definedName>
    <definedName name="solver_scl" localSheetId="2" hidden="1">1</definedName>
    <definedName name="solver_sho" localSheetId="1" hidden="1">2</definedName>
    <definedName name="solver_sho" localSheetId="0" hidden="1">2</definedName>
    <definedName name="solver_sho" localSheetId="3" hidden="1">2</definedName>
    <definedName name="solver_sho" localSheetId="2" hidden="1">2</definedName>
    <definedName name="solver_ssz" localSheetId="1" hidden="1">100</definedName>
    <definedName name="solver_ssz" localSheetId="0" hidden="1">100</definedName>
    <definedName name="solver_ssz" localSheetId="3" hidden="1">100</definedName>
    <definedName name="solver_ssz" localSheetId="2" hidden="1">100</definedName>
    <definedName name="solver_tim" localSheetId="1" hidden="1">2147483647</definedName>
    <definedName name="solver_tim" localSheetId="0" hidden="1">2147483647</definedName>
    <definedName name="solver_tim" localSheetId="3" hidden="1">2147483647</definedName>
    <definedName name="solver_tim" localSheetId="2" hidden="1">2147483647</definedName>
    <definedName name="solver_tol" localSheetId="1" hidden="1">0.01</definedName>
    <definedName name="solver_tol" localSheetId="0" hidden="1">0.01</definedName>
    <definedName name="solver_tol" localSheetId="3" hidden="1">0.01</definedName>
    <definedName name="solver_tol" localSheetId="2" hidden="1">0.01</definedName>
    <definedName name="solver_typ" localSheetId="1" hidden="1">1</definedName>
    <definedName name="solver_typ" localSheetId="0" hidden="1">1</definedName>
    <definedName name="solver_typ" localSheetId="3" hidden="1">1</definedName>
    <definedName name="solver_typ" localSheetId="2" hidden="1">1</definedName>
    <definedName name="solver_val" localSheetId="1" hidden="1">0</definedName>
    <definedName name="solver_val" localSheetId="0" hidden="1">0</definedName>
    <definedName name="solver_val" localSheetId="3" hidden="1">0</definedName>
    <definedName name="solver_val" localSheetId="2" hidden="1">0</definedName>
    <definedName name="solver_ver" localSheetId="1" hidden="1">3</definedName>
    <definedName name="solver_ver" localSheetId="0" hidden="1">3</definedName>
    <definedName name="solver_ver" localSheetId="3" hidden="1">3</definedName>
    <definedName name="solver_ver" localSheetId="2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4" l="1"/>
  <c r="G24" i="4"/>
  <c r="F24" i="4"/>
  <c r="E24" i="4"/>
  <c r="G22" i="4"/>
  <c r="F22" i="4"/>
  <c r="E22" i="4"/>
  <c r="G20" i="4"/>
  <c r="F20" i="4"/>
  <c r="E20" i="4"/>
  <c r="G18" i="4"/>
  <c r="F18" i="4"/>
  <c r="E18" i="4"/>
  <c r="G17" i="4"/>
  <c r="F17" i="4"/>
  <c r="E17" i="4"/>
  <c r="I11" i="3"/>
  <c r="H11" i="3"/>
  <c r="I9" i="3"/>
  <c r="H9" i="3"/>
  <c r="I7" i="3"/>
  <c r="H7" i="3"/>
  <c r="H15" i="2"/>
  <c r="G15" i="2"/>
  <c r="H13" i="2"/>
  <c r="G13" i="2"/>
  <c r="H11" i="2"/>
  <c r="G11" i="2"/>
  <c r="H9" i="2"/>
  <c r="G9" i="2"/>
  <c r="G10" i="1"/>
  <c r="F10" i="1"/>
  <c r="G8" i="1"/>
  <c r="F8" i="1"/>
  <c r="G6" i="1"/>
  <c r="F6" i="1"/>
  <c r="H18" i="4" l="1"/>
  <c r="H24" i="4"/>
  <c r="H22" i="4"/>
  <c r="H20" i="4"/>
  <c r="J9" i="3"/>
  <c r="J7" i="3"/>
  <c r="J11" i="3"/>
  <c r="I13" i="2"/>
  <c r="I11" i="2"/>
  <c r="I9" i="2"/>
  <c r="I15" i="2"/>
  <c r="H6" i="1"/>
  <c r="H8" i="1"/>
  <c r="H10" i="1"/>
</calcChain>
</file>

<file path=xl/sharedStrings.xml><?xml version="1.0" encoding="utf-8"?>
<sst xmlns="http://schemas.openxmlformats.org/spreadsheetml/2006/main" count="98" uniqueCount="82">
  <si>
    <t>Obj Max Qsecr*40 + Qest*30</t>
  </si>
  <si>
    <t>Secr</t>
  </si>
  <si>
    <t>Estante</t>
  </si>
  <si>
    <t>Margem</t>
  </si>
  <si>
    <t>Quantidade</t>
  </si>
  <si>
    <t>Margem total</t>
  </si>
  <si>
    <t>Estasmpagem</t>
  </si>
  <si>
    <t>Montagem</t>
  </si>
  <si>
    <t>Estampagem</t>
  </si>
  <si>
    <t>Quant estamp</t>
  </si>
  <si>
    <t>quant mont</t>
  </si>
  <si>
    <t>Restr</t>
  </si>
  <si>
    <t>Qsecr*2 + Qest*4 &lt; 720</t>
  </si>
  <si>
    <t>Qsecr*4 + Qest*4 &lt; 880</t>
  </si>
  <si>
    <t>Secr;Est&gt;0</t>
  </si>
  <si>
    <t>Secr;Est=int</t>
  </si>
  <si>
    <t>Secr &lt;=160</t>
  </si>
  <si>
    <t>Demanda secr</t>
  </si>
  <si>
    <t>algodão</t>
  </si>
  <si>
    <t>seda</t>
  </si>
  <si>
    <t>lã</t>
  </si>
  <si>
    <t>disponivel</t>
  </si>
  <si>
    <t>terno</t>
  </si>
  <si>
    <t>Vestido</t>
  </si>
  <si>
    <t>Max Qterno * 300 + Qvest * 500</t>
  </si>
  <si>
    <t>Objetivo</t>
  </si>
  <si>
    <t>Quant</t>
  </si>
  <si>
    <t>Terno</t>
  </si>
  <si>
    <t>Preco</t>
  </si>
  <si>
    <t>Faturamento</t>
  </si>
  <si>
    <t>Algodao</t>
  </si>
  <si>
    <t>total algo</t>
  </si>
  <si>
    <t>la</t>
  </si>
  <si>
    <t>total seda</t>
  </si>
  <si>
    <t>total la</t>
  </si>
  <si>
    <t>RESTRICAO</t>
  </si>
  <si>
    <t>Qterno*2 + Qvest * 1 &lt;16</t>
  </si>
  <si>
    <t>Qterno*1 + Qvest * 2 &lt;11</t>
  </si>
  <si>
    <t>Qterno*1 + Qvest * 3 &lt;15</t>
  </si>
  <si>
    <t>Qterno;Qvest &gt;=0</t>
  </si>
  <si>
    <t>Qterno;Qvest = Int</t>
  </si>
  <si>
    <t>Programa A</t>
  </si>
  <si>
    <t>Programa B</t>
  </si>
  <si>
    <t>musica</t>
  </si>
  <si>
    <t>espectadores</t>
  </si>
  <si>
    <t>propaganda</t>
  </si>
  <si>
    <t>Minimo Propaganda</t>
  </si>
  <si>
    <t>Maximo musica</t>
  </si>
  <si>
    <t>Restrição</t>
  </si>
  <si>
    <t>Max QPA * 30000 + QPB * 10000</t>
  </si>
  <si>
    <t>QPA * 1 + QPB * 1 &gt;= 5</t>
  </si>
  <si>
    <t>QPA * 20 + QPB * 10 &lt;= 80</t>
  </si>
  <si>
    <t>QPA;QPB&gt;=0</t>
  </si>
  <si>
    <t>QPA;QPB=Int</t>
  </si>
  <si>
    <t>Minutos</t>
  </si>
  <si>
    <t>Espectad</t>
  </si>
  <si>
    <t>A</t>
  </si>
  <si>
    <t>B</t>
  </si>
  <si>
    <t>total espec</t>
  </si>
  <si>
    <t>prop</t>
  </si>
  <si>
    <t>total pro</t>
  </si>
  <si>
    <t>mus</t>
  </si>
  <si>
    <t>total mus</t>
  </si>
  <si>
    <t>Verde</t>
  </si>
  <si>
    <t>Azul</t>
  </si>
  <si>
    <t>Comum</t>
  </si>
  <si>
    <t>Pura</t>
  </si>
  <si>
    <t>Octana</t>
  </si>
  <si>
    <t>Aditivo</t>
  </si>
  <si>
    <t>Max QV * 0,30 + QA * 0,25 + QC * ,20</t>
  </si>
  <si>
    <t>QV * 0,22 + QA * 0,52 + QC * 0,74 &lt; 9600000</t>
  </si>
  <si>
    <t>QV * 0,50 + QA * 0,34 + QC * 0,20 &lt; 4800000</t>
  </si>
  <si>
    <t>QV * 0,28 + QA * 0,14 + QC * 0,06 &lt; 2200000</t>
  </si>
  <si>
    <t>QA&lt;=600000</t>
  </si>
  <si>
    <t>QC&lt;=16*QV</t>
  </si>
  <si>
    <t>Quanti</t>
  </si>
  <si>
    <t>Margem unit</t>
  </si>
  <si>
    <t>Margem tot</t>
  </si>
  <si>
    <t>QV;QA;QC&gt;=0</t>
  </si>
  <si>
    <t>QV;QA;QC=int</t>
  </si>
  <si>
    <t>Azul maximo</t>
  </si>
  <si>
    <t>Relação comum/verde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</si>
</sst>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2" applyFont="1"/>
    <xf numFmtId="44" fontId="0" fillId="0" borderId="0" xfId="0" applyNumberFormat="1"/>
    <xf numFmtId="164" fontId="0" fillId="0" borderId="0" xfId="1" applyNumberFormat="1" applyFont="1"/>
    <xf numFmtId="0" fontId="0" fillId="2" borderId="0" xfId="0" applyFill="1"/>
    <xf numFmtId="164" fontId="0" fillId="2" borderId="0" xfId="1" applyNumberFormat="1" applyFont="1" applyFill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G12" sqref="G12"/>
    </sheetView>
  </sheetViews>
  <sheetFormatPr defaultRowHeight="15" x14ac:dyDescent="0.25"/>
  <cols>
    <col min="6" max="8" width="12.140625" bestFit="1" customWidth="1"/>
    <col min="10" max="10" width="13.28515625" bestFit="1" customWidth="1"/>
  </cols>
  <sheetData>
    <row r="1" spans="1:11" x14ac:dyDescent="0.25">
      <c r="J1" t="s">
        <v>6</v>
      </c>
      <c r="K1">
        <v>720</v>
      </c>
    </row>
    <row r="2" spans="1:11" x14ac:dyDescent="0.25">
      <c r="A2" t="s">
        <v>0</v>
      </c>
      <c r="J2" t="s">
        <v>7</v>
      </c>
      <c r="K2">
        <v>880</v>
      </c>
    </row>
    <row r="3" spans="1:11" x14ac:dyDescent="0.25">
      <c r="A3" t="s">
        <v>11</v>
      </c>
      <c r="F3" t="s">
        <v>1</v>
      </c>
      <c r="G3" t="s">
        <v>2</v>
      </c>
      <c r="J3" t="s">
        <v>17</v>
      </c>
      <c r="K3">
        <v>160</v>
      </c>
    </row>
    <row r="4" spans="1:11" x14ac:dyDescent="0.25">
      <c r="A4" t="s">
        <v>12</v>
      </c>
      <c r="E4" t="s">
        <v>3</v>
      </c>
      <c r="F4" s="1">
        <v>40</v>
      </c>
      <c r="G4" s="1">
        <v>30</v>
      </c>
    </row>
    <row r="5" spans="1:11" x14ac:dyDescent="0.25">
      <c r="A5" t="s">
        <v>13</v>
      </c>
      <c r="E5" t="s">
        <v>4</v>
      </c>
      <c r="F5">
        <v>160</v>
      </c>
      <c r="G5">
        <v>60</v>
      </c>
    </row>
    <row r="6" spans="1:11" x14ac:dyDescent="0.25">
      <c r="A6" t="s">
        <v>16</v>
      </c>
      <c r="E6" t="s">
        <v>5</v>
      </c>
      <c r="F6" s="2">
        <f>F5*F4</f>
        <v>6400</v>
      </c>
      <c r="G6" s="2">
        <f>G5*G4</f>
        <v>1800</v>
      </c>
      <c r="H6" s="2">
        <f>SUM(F6:G6)</f>
        <v>8200</v>
      </c>
    </row>
    <row r="7" spans="1:11" x14ac:dyDescent="0.25">
      <c r="A7" t="s">
        <v>14</v>
      </c>
      <c r="E7" t="s">
        <v>8</v>
      </c>
      <c r="F7">
        <v>2</v>
      </c>
      <c r="G7">
        <v>4</v>
      </c>
    </row>
    <row r="8" spans="1:11" x14ac:dyDescent="0.25">
      <c r="A8" t="s">
        <v>15</v>
      </c>
      <c r="E8" t="s">
        <v>9</v>
      </c>
      <c r="F8">
        <f>F7*F5</f>
        <v>320</v>
      </c>
      <c r="G8">
        <f>G7*G5</f>
        <v>240</v>
      </c>
      <c r="H8">
        <f>SUM(F8:G8)</f>
        <v>560</v>
      </c>
      <c r="I8">
        <v>720</v>
      </c>
    </row>
    <row r="9" spans="1:11" x14ac:dyDescent="0.25">
      <c r="E9" t="s">
        <v>7</v>
      </c>
      <c r="F9">
        <v>4</v>
      </c>
      <c r="G9">
        <v>4</v>
      </c>
    </row>
    <row r="10" spans="1:11" x14ac:dyDescent="0.25">
      <c r="E10" t="s">
        <v>10</v>
      </c>
      <c r="F10">
        <f>F9*F5</f>
        <v>640</v>
      </c>
      <c r="G10">
        <f>G9*G5</f>
        <v>240</v>
      </c>
      <c r="H10">
        <f>SUM(F10:G10)</f>
        <v>880</v>
      </c>
      <c r="I10">
        <v>880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J17" sqref="J17"/>
    </sheetView>
  </sheetViews>
  <sheetFormatPr defaultRowHeight="15" x14ac:dyDescent="0.25"/>
  <cols>
    <col min="5" max="5" width="10.5703125" bestFit="1" customWidth="1"/>
    <col min="7" max="7" width="12.42578125" customWidth="1"/>
    <col min="8" max="8" width="13.42578125" customWidth="1"/>
    <col min="9" max="9" width="12.140625" bestFit="1" customWidth="1"/>
  </cols>
  <sheetData>
    <row r="1" spans="1:10" x14ac:dyDescent="0.25">
      <c r="A1" t="s">
        <v>21</v>
      </c>
      <c r="D1" t="s">
        <v>22</v>
      </c>
      <c r="E1" s="1">
        <v>300</v>
      </c>
      <c r="G1" t="s">
        <v>23</v>
      </c>
      <c r="H1" s="1">
        <v>500</v>
      </c>
    </row>
    <row r="2" spans="1:10" x14ac:dyDescent="0.25">
      <c r="A2">
        <v>16</v>
      </c>
      <c r="B2" t="s">
        <v>18</v>
      </c>
      <c r="D2">
        <v>2</v>
      </c>
      <c r="E2" t="s">
        <v>18</v>
      </c>
      <c r="G2">
        <v>1</v>
      </c>
      <c r="H2" t="s">
        <v>18</v>
      </c>
    </row>
    <row r="3" spans="1:10" x14ac:dyDescent="0.25">
      <c r="A3">
        <v>11</v>
      </c>
      <c r="B3" t="s">
        <v>19</v>
      </c>
      <c r="D3">
        <v>1</v>
      </c>
      <c r="E3" t="s">
        <v>19</v>
      </c>
      <c r="G3">
        <v>2</v>
      </c>
      <c r="H3" t="s">
        <v>19</v>
      </c>
    </row>
    <row r="4" spans="1:10" x14ac:dyDescent="0.25">
      <c r="A4">
        <v>15</v>
      </c>
      <c r="B4" t="s">
        <v>20</v>
      </c>
      <c r="D4">
        <v>1</v>
      </c>
      <c r="E4" t="s">
        <v>20</v>
      </c>
      <c r="G4">
        <v>3</v>
      </c>
      <c r="H4" t="s">
        <v>20</v>
      </c>
    </row>
    <row r="6" spans="1:10" x14ac:dyDescent="0.25">
      <c r="A6" t="s">
        <v>25</v>
      </c>
      <c r="G6" t="s">
        <v>27</v>
      </c>
      <c r="H6" t="s">
        <v>23</v>
      </c>
    </row>
    <row r="7" spans="1:10" x14ac:dyDescent="0.25">
      <c r="A7" t="s">
        <v>24</v>
      </c>
      <c r="F7" t="s">
        <v>26</v>
      </c>
      <c r="G7">
        <v>7</v>
      </c>
      <c r="H7">
        <v>2</v>
      </c>
    </row>
    <row r="8" spans="1:10" x14ac:dyDescent="0.25">
      <c r="A8" t="s">
        <v>35</v>
      </c>
      <c r="F8" t="s">
        <v>28</v>
      </c>
      <c r="G8" s="1">
        <v>300</v>
      </c>
      <c r="H8" s="1">
        <v>500</v>
      </c>
      <c r="I8" s="1"/>
    </row>
    <row r="9" spans="1:10" x14ac:dyDescent="0.25">
      <c r="A9" t="s">
        <v>36</v>
      </c>
      <c r="F9" t="s">
        <v>29</v>
      </c>
      <c r="G9" s="1">
        <f>G8*G7</f>
        <v>2100</v>
      </c>
      <c r="H9" s="1">
        <f>H8*H7</f>
        <v>1000</v>
      </c>
      <c r="I9" s="1">
        <f>SUM(G9:H9)</f>
        <v>3100</v>
      </c>
    </row>
    <row r="10" spans="1:10" x14ac:dyDescent="0.25">
      <c r="A10" t="s">
        <v>37</v>
      </c>
      <c r="F10" t="s">
        <v>30</v>
      </c>
      <c r="G10">
        <v>2</v>
      </c>
      <c r="H10">
        <v>1</v>
      </c>
    </row>
    <row r="11" spans="1:10" x14ac:dyDescent="0.25">
      <c r="A11" t="s">
        <v>38</v>
      </c>
      <c r="F11" t="s">
        <v>31</v>
      </c>
      <c r="G11">
        <f>G10*G7</f>
        <v>14</v>
      </c>
      <c r="H11">
        <f>H10*H7</f>
        <v>2</v>
      </c>
      <c r="I11">
        <f>SUM(G11:H11)</f>
        <v>16</v>
      </c>
      <c r="J11">
        <v>16</v>
      </c>
    </row>
    <row r="12" spans="1:10" x14ac:dyDescent="0.25">
      <c r="A12" t="s">
        <v>39</v>
      </c>
      <c r="F12" t="s">
        <v>19</v>
      </c>
      <c r="G12">
        <v>1</v>
      </c>
      <c r="H12">
        <v>2</v>
      </c>
    </row>
    <row r="13" spans="1:10" x14ac:dyDescent="0.25">
      <c r="A13" t="s">
        <v>40</v>
      </c>
      <c r="F13" t="s">
        <v>33</v>
      </c>
      <c r="G13">
        <f>G12*G7</f>
        <v>7</v>
      </c>
      <c r="H13">
        <f>H12*H7</f>
        <v>4</v>
      </c>
      <c r="I13">
        <f>SUM(G13:H13)</f>
        <v>11</v>
      </c>
      <c r="J13">
        <v>11</v>
      </c>
    </row>
    <row r="14" spans="1:10" x14ac:dyDescent="0.25">
      <c r="F14" t="s">
        <v>32</v>
      </c>
      <c r="G14">
        <v>1</v>
      </c>
      <c r="H14">
        <v>3</v>
      </c>
    </row>
    <row r="15" spans="1:10" x14ac:dyDescent="0.25">
      <c r="F15" t="s">
        <v>34</v>
      </c>
      <c r="G15">
        <f>G14*G7</f>
        <v>7</v>
      </c>
      <c r="H15">
        <f>H14*H7</f>
        <v>6</v>
      </c>
      <c r="I15">
        <f>SUM(G15:H15)</f>
        <v>13</v>
      </c>
      <c r="J15">
        <v>15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I6" sqref="I6"/>
    </sheetView>
  </sheetViews>
  <sheetFormatPr defaultRowHeight="15" x14ac:dyDescent="0.25"/>
  <cols>
    <col min="1" max="1" width="11.140625" bestFit="1" customWidth="1"/>
  </cols>
  <sheetData>
    <row r="1" spans="1:11" x14ac:dyDescent="0.25">
      <c r="B1" t="s">
        <v>43</v>
      </c>
      <c r="C1" t="s">
        <v>45</v>
      </c>
      <c r="D1" t="s">
        <v>44</v>
      </c>
    </row>
    <row r="2" spans="1:11" x14ac:dyDescent="0.25">
      <c r="A2" t="s">
        <v>41</v>
      </c>
      <c r="B2">
        <v>20</v>
      </c>
      <c r="C2">
        <v>1</v>
      </c>
      <c r="D2">
        <v>30000</v>
      </c>
    </row>
    <row r="3" spans="1:11" x14ac:dyDescent="0.25">
      <c r="A3" t="s">
        <v>42</v>
      </c>
      <c r="B3">
        <v>10</v>
      </c>
      <c r="C3">
        <v>1</v>
      </c>
      <c r="D3">
        <v>10000</v>
      </c>
    </row>
    <row r="4" spans="1:11" x14ac:dyDescent="0.25">
      <c r="H4" t="s">
        <v>56</v>
      </c>
      <c r="I4" t="s">
        <v>57</v>
      </c>
    </row>
    <row r="5" spans="1:11" x14ac:dyDescent="0.25">
      <c r="G5" t="s">
        <v>54</v>
      </c>
      <c r="H5">
        <v>3</v>
      </c>
      <c r="I5">
        <v>2</v>
      </c>
    </row>
    <row r="6" spans="1:11" x14ac:dyDescent="0.25">
      <c r="A6" t="s">
        <v>46</v>
      </c>
      <c r="C6">
        <v>5</v>
      </c>
      <c r="G6" t="s">
        <v>55</v>
      </c>
      <c r="H6">
        <v>30000</v>
      </c>
      <c r="I6">
        <v>10000</v>
      </c>
    </row>
    <row r="7" spans="1:11" x14ac:dyDescent="0.25">
      <c r="A7" t="s">
        <v>47</v>
      </c>
      <c r="C7">
        <v>80</v>
      </c>
      <c r="G7" t="s">
        <v>58</v>
      </c>
      <c r="H7">
        <f>H6*H5</f>
        <v>90000</v>
      </c>
      <c r="I7">
        <f>I6*I5</f>
        <v>20000</v>
      </c>
      <c r="J7">
        <f>SUM(H7:I7)</f>
        <v>110000</v>
      </c>
    </row>
    <row r="8" spans="1:11" x14ac:dyDescent="0.25">
      <c r="G8" t="s">
        <v>59</v>
      </c>
      <c r="H8">
        <v>1</v>
      </c>
      <c r="I8">
        <v>1</v>
      </c>
    </row>
    <row r="9" spans="1:11" x14ac:dyDescent="0.25">
      <c r="G9" t="s">
        <v>60</v>
      </c>
      <c r="H9">
        <f>H8*H5</f>
        <v>3</v>
      </c>
      <c r="I9">
        <f>I8*I5</f>
        <v>2</v>
      </c>
      <c r="J9">
        <f>SUM(H9:I9)</f>
        <v>5</v>
      </c>
      <c r="K9">
        <v>5</v>
      </c>
    </row>
    <row r="10" spans="1:11" x14ac:dyDescent="0.25">
      <c r="A10" t="s">
        <v>49</v>
      </c>
      <c r="G10" t="s">
        <v>61</v>
      </c>
      <c r="H10">
        <v>20</v>
      </c>
      <c r="I10">
        <v>10</v>
      </c>
    </row>
    <row r="11" spans="1:11" x14ac:dyDescent="0.25">
      <c r="G11" t="s">
        <v>62</v>
      </c>
      <c r="H11">
        <f>H10*H5</f>
        <v>60</v>
      </c>
      <c r="I11">
        <f>I10*I5</f>
        <v>20</v>
      </c>
      <c r="J11">
        <f>SUM(H11:I11)</f>
        <v>80</v>
      </c>
      <c r="K11">
        <v>80</v>
      </c>
    </row>
    <row r="12" spans="1:11" x14ac:dyDescent="0.25">
      <c r="A12" t="s">
        <v>48</v>
      </c>
    </row>
    <row r="13" spans="1:11" x14ac:dyDescent="0.25">
      <c r="A13" t="s">
        <v>50</v>
      </c>
    </row>
    <row r="14" spans="1:11" x14ac:dyDescent="0.25">
      <c r="A14" t="s">
        <v>51</v>
      </c>
    </row>
    <row r="15" spans="1:11" x14ac:dyDescent="0.25">
      <c r="A15" t="s">
        <v>52</v>
      </c>
    </row>
    <row r="16" spans="1:11" x14ac:dyDescent="0.25">
      <c r="A16" t="s">
        <v>53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L24" sqref="L24"/>
    </sheetView>
  </sheetViews>
  <sheetFormatPr defaultRowHeight="15" x14ac:dyDescent="0.25"/>
  <cols>
    <col min="5" max="5" width="15.85546875" bestFit="1" customWidth="1"/>
    <col min="6" max="6" width="14.28515625" bestFit="1" customWidth="1"/>
    <col min="7" max="8" width="15.85546875" bestFit="1" customWidth="1"/>
    <col min="9" max="9" width="10.5703125" bestFit="1" customWidth="1"/>
    <col min="11" max="12" width="15.85546875" bestFit="1" customWidth="1"/>
  </cols>
  <sheetData>
    <row r="2" spans="1:9" x14ac:dyDescent="0.25">
      <c r="E2" t="s">
        <v>63</v>
      </c>
      <c r="F2" t="s">
        <v>64</v>
      </c>
      <c r="G2" t="s">
        <v>65</v>
      </c>
    </row>
    <row r="3" spans="1:9" x14ac:dyDescent="0.25">
      <c r="D3" t="s">
        <v>66</v>
      </c>
      <c r="E3">
        <v>0.22</v>
      </c>
      <c r="F3">
        <v>0.52</v>
      </c>
      <c r="G3">
        <v>0.74</v>
      </c>
      <c r="H3" s="3">
        <v>9600000</v>
      </c>
    </row>
    <row r="4" spans="1:9" x14ac:dyDescent="0.25">
      <c r="D4" t="s">
        <v>67</v>
      </c>
      <c r="E4">
        <v>0.5</v>
      </c>
      <c r="F4">
        <v>0.34</v>
      </c>
      <c r="G4">
        <v>0.2</v>
      </c>
      <c r="H4" s="3">
        <v>4800000</v>
      </c>
    </row>
    <row r="5" spans="1:9" x14ac:dyDescent="0.25">
      <c r="D5" t="s">
        <v>68</v>
      </c>
      <c r="E5">
        <v>0.28000000000000003</v>
      </c>
      <c r="F5">
        <v>0.14000000000000001</v>
      </c>
      <c r="G5">
        <v>0.06</v>
      </c>
      <c r="H5" s="3">
        <v>2200000</v>
      </c>
    </row>
    <row r="6" spans="1:9" x14ac:dyDescent="0.25">
      <c r="D6" t="s">
        <v>3</v>
      </c>
      <c r="E6" s="1">
        <v>0.3</v>
      </c>
      <c r="F6" s="1">
        <v>0.25</v>
      </c>
      <c r="G6" s="1">
        <v>0.2</v>
      </c>
    </row>
    <row r="8" spans="1:9" x14ac:dyDescent="0.25">
      <c r="A8" t="s">
        <v>69</v>
      </c>
    </row>
    <row r="9" spans="1:9" x14ac:dyDescent="0.25">
      <c r="A9" t="s">
        <v>70</v>
      </c>
    </row>
    <row r="10" spans="1:9" x14ac:dyDescent="0.25">
      <c r="A10" t="s">
        <v>71</v>
      </c>
    </row>
    <row r="11" spans="1:9" x14ac:dyDescent="0.25">
      <c r="A11" t="s">
        <v>72</v>
      </c>
    </row>
    <row r="12" spans="1:9" x14ac:dyDescent="0.25">
      <c r="A12" t="s">
        <v>73</v>
      </c>
    </row>
    <row r="13" spans="1:9" x14ac:dyDescent="0.25">
      <c r="A13" t="s">
        <v>74</v>
      </c>
    </row>
    <row r="14" spans="1:9" x14ac:dyDescent="0.25">
      <c r="A14" t="s">
        <v>78</v>
      </c>
    </row>
    <row r="15" spans="1:9" x14ac:dyDescent="0.25">
      <c r="A15" t="s">
        <v>79</v>
      </c>
      <c r="E15" t="s">
        <v>63</v>
      </c>
      <c r="F15" t="s">
        <v>64</v>
      </c>
      <c r="G15" t="s">
        <v>65</v>
      </c>
      <c r="I15" t="s">
        <v>81</v>
      </c>
    </row>
    <row r="16" spans="1:9" x14ac:dyDescent="0.25">
      <c r="D16" t="s">
        <v>75</v>
      </c>
      <c r="E16" s="3">
        <v>770150</v>
      </c>
      <c r="F16" s="3">
        <v>600000</v>
      </c>
      <c r="G16" s="3">
        <v>12322388</v>
      </c>
      <c r="I16" s="4">
        <f>G16/E16</f>
        <v>15.99998441861975</v>
      </c>
    </row>
    <row r="17" spans="4:12" x14ac:dyDescent="0.25">
      <c r="D17" t="s">
        <v>76</v>
      </c>
      <c r="E17" s="2">
        <f>E6</f>
        <v>0.3</v>
      </c>
      <c r="F17" s="2">
        <f t="shared" ref="F17:G17" si="0">F6</f>
        <v>0.25</v>
      </c>
      <c r="G17" s="2">
        <f t="shared" si="0"/>
        <v>0.2</v>
      </c>
    </row>
    <row r="18" spans="4:12" x14ac:dyDescent="0.25">
      <c r="D18" t="s">
        <v>77</v>
      </c>
      <c r="E18" s="2">
        <f>E17*E16</f>
        <v>231045</v>
      </c>
      <c r="F18" s="2">
        <f t="shared" ref="F18:G18" si="1">F17*F16</f>
        <v>150000</v>
      </c>
      <c r="G18" s="2">
        <f t="shared" si="1"/>
        <v>2464477.6</v>
      </c>
      <c r="H18" s="2">
        <f>SUM(E18:G18)</f>
        <v>2845522.6</v>
      </c>
      <c r="K18" s="2">
        <v>3799104.2944785273</v>
      </c>
      <c r="L18" s="2">
        <v>3799104.5</v>
      </c>
    </row>
    <row r="19" spans="4:12" x14ac:dyDescent="0.25">
      <c r="D19" t="s">
        <v>66</v>
      </c>
      <c r="E19">
        <v>0.22</v>
      </c>
      <c r="F19">
        <v>0.52</v>
      </c>
      <c r="G19">
        <v>0.74</v>
      </c>
    </row>
    <row r="20" spans="4:12" x14ac:dyDescent="0.25">
      <c r="E20">
        <f>E16*E19</f>
        <v>169433</v>
      </c>
      <c r="F20">
        <f t="shared" ref="F20:G20" si="2">F16*F19</f>
        <v>312000</v>
      </c>
      <c r="G20">
        <f t="shared" si="2"/>
        <v>9118567.1199999992</v>
      </c>
      <c r="H20" s="5">
        <f>SUM(E20:G20)</f>
        <v>9600000.1199999992</v>
      </c>
      <c r="I20" s="3">
        <v>9600000</v>
      </c>
    </row>
    <row r="21" spans="4:12" x14ac:dyDescent="0.25">
      <c r="D21" t="s">
        <v>67</v>
      </c>
      <c r="E21">
        <v>0.5</v>
      </c>
      <c r="F21">
        <v>0.34</v>
      </c>
      <c r="G21">
        <v>0.2</v>
      </c>
      <c r="H21" s="3"/>
    </row>
    <row r="22" spans="4:12" x14ac:dyDescent="0.25">
      <c r="E22">
        <f>E21*E16</f>
        <v>385075</v>
      </c>
      <c r="F22">
        <f t="shared" ref="F22:G22" si="3">F21*F16</f>
        <v>204000.00000000003</v>
      </c>
      <c r="G22">
        <f t="shared" si="3"/>
        <v>2464477.6</v>
      </c>
      <c r="H22" s="5">
        <f>SUM(E22:G22)</f>
        <v>3053552.6</v>
      </c>
      <c r="I22" s="3">
        <v>4800000</v>
      </c>
    </row>
    <row r="23" spans="4:12" x14ac:dyDescent="0.25">
      <c r="D23" t="s">
        <v>68</v>
      </c>
      <c r="E23">
        <v>0.28000000000000003</v>
      </c>
      <c r="F23">
        <v>0.14000000000000001</v>
      </c>
      <c r="G23">
        <v>0.06</v>
      </c>
      <c r="H23" s="3"/>
    </row>
    <row r="24" spans="4:12" x14ac:dyDescent="0.25">
      <c r="E24">
        <f>E23*E16</f>
        <v>215642.00000000003</v>
      </c>
      <c r="F24">
        <f t="shared" ref="F24:G24" si="4">F23*F16</f>
        <v>84000.000000000015</v>
      </c>
      <c r="G24">
        <f t="shared" si="4"/>
        <v>739343.28</v>
      </c>
      <c r="H24" s="5">
        <f>SUM(E24:G24)</f>
        <v>1038985.28</v>
      </c>
      <c r="I24" s="3">
        <v>2200000</v>
      </c>
    </row>
    <row r="26" spans="4:12" x14ac:dyDescent="0.25">
      <c r="H26" t="s">
        <v>80</v>
      </c>
      <c r="I26">
        <v>600000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moveis</vt:lpstr>
      <vt:lpstr>alfaiate</vt:lpstr>
      <vt:lpstr>televisao</vt:lpstr>
      <vt:lpstr>refinaria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c</cp:lastModifiedBy>
  <dcterms:created xsi:type="dcterms:W3CDTF">2014-09-11T12:02:46Z</dcterms:created>
  <dcterms:modified xsi:type="dcterms:W3CDTF">2014-10-06T17:45:31Z</dcterms:modified>
</cp:coreProperties>
</file>