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-EAC0561 - Estudos Complementares IF Derivativos\Aulas\"/>
    </mc:Choice>
  </mc:AlternateContent>
  <bookViews>
    <workbookView xWindow="0" yWindow="0" windowWidth="28800" windowHeight="11535"/>
  </bookViews>
  <sheets>
    <sheet name="1 - TVM_Exerc1_ (3)" sheetId="1" r:id="rId1"/>
  </sheets>
  <externalReferences>
    <externalReference r:id="rId2"/>
  </externalReferences>
  <definedNames>
    <definedName name="Balancete">'[1]Caso_1-Balancete'!$A$8:$G$19</definedName>
    <definedName name="CodConta">'[1]Caso-1-CadContas'!$A$3:$F$28</definedName>
    <definedName name="CodGrupo">'[1]Caso-1-GrupoContas'!$A$2:$B$4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0" i="1"/>
  <c r="I29" i="1"/>
  <c r="E29" i="1"/>
  <c r="E27" i="1" s="1"/>
  <c r="E18" i="1" s="1"/>
  <c r="G28" i="1"/>
  <c r="F28" i="1"/>
  <c r="E28" i="1"/>
  <c r="D28" i="1"/>
  <c r="D27" i="1" s="1"/>
  <c r="C28" i="1"/>
  <c r="C27" i="1" s="1"/>
  <c r="C18" i="1" s="1"/>
  <c r="G27" i="1"/>
  <c r="F27" i="1"/>
  <c r="F18" i="1" s="1"/>
  <c r="G23" i="1"/>
  <c r="G18" i="1" s="1"/>
  <c r="D23" i="1"/>
  <c r="I21" i="1"/>
  <c r="I17" i="1"/>
  <c r="I18" i="1" s="1"/>
  <c r="I31" i="1" s="1"/>
  <c r="G17" i="1"/>
  <c r="F17" i="1"/>
  <c r="E17" i="1"/>
  <c r="D17" i="1"/>
  <c r="C17" i="1"/>
  <c r="I16" i="1"/>
  <c r="G16" i="1"/>
  <c r="F16" i="1"/>
  <c r="E16" i="1"/>
  <c r="D16" i="1"/>
  <c r="C16" i="1"/>
  <c r="I9" i="1"/>
  <c r="F8" i="1"/>
  <c r="F7" i="1"/>
  <c r="F6" i="1"/>
  <c r="F5" i="1"/>
  <c r="F4" i="1"/>
  <c r="D18" i="1" l="1"/>
  <c r="I27" i="1"/>
</calcChain>
</file>

<file path=xl/sharedStrings.xml><?xml version="1.0" encoding="utf-8"?>
<sst xmlns="http://schemas.openxmlformats.org/spreadsheetml/2006/main" count="44" uniqueCount="39">
  <si>
    <t>TVM - Classificação/Contabilização</t>
  </si>
  <si>
    <t xml:space="preserve"> Considerando os seguintes instrumentos financeiros, determine  os saldos que devem constar nas contas patrimoniais e de resultado  no final do período:</t>
  </si>
  <si>
    <t>Título</t>
  </si>
  <si>
    <t>Emissor</t>
  </si>
  <si>
    <t>Saldo em 30-4-X1</t>
  </si>
  <si>
    <t>Rendimentos do Mês de Maio</t>
  </si>
  <si>
    <t>Saldo em 31-5-X1</t>
  </si>
  <si>
    <t>Valor de Mercado em 31-5-x1</t>
  </si>
  <si>
    <t>Classificação</t>
  </si>
  <si>
    <t>Debênture (não conversível em ação)</t>
  </si>
  <si>
    <t>GM</t>
  </si>
  <si>
    <t>Mantida até o vencimento</t>
  </si>
  <si>
    <t>NBC</t>
  </si>
  <si>
    <t>BACEN</t>
  </si>
  <si>
    <t>Disponível para Venda</t>
  </si>
  <si>
    <t>LFT</t>
  </si>
  <si>
    <t>Tesouro Nacional</t>
  </si>
  <si>
    <t>Para negociação</t>
  </si>
  <si>
    <t>LTN</t>
  </si>
  <si>
    <t>Ações (adquiridas há mais de 6 meses)</t>
  </si>
  <si>
    <t>SABESP</t>
  </si>
  <si>
    <t>Com base nos dados de cada título,calcular os saldos das contas em 31/05x1 e os valores contabilizados do mês de maio/x1</t>
  </si>
  <si>
    <t>SALDOS EM 31/05/X1</t>
  </si>
  <si>
    <t>ATIVO</t>
  </si>
  <si>
    <t>Instrumentos Financeiros</t>
  </si>
  <si>
    <t xml:space="preserve"> Saldo Inicial</t>
  </si>
  <si>
    <t xml:space="preserve">  Variação no Período (Rendimento +/- Ajuste)</t>
  </si>
  <si>
    <t xml:space="preserve">  Rendimentos</t>
  </si>
  <si>
    <t xml:space="preserve">   Valorização/Desvalorização Mercado</t>
  </si>
  <si>
    <t>Dividendos a Receber</t>
  </si>
  <si>
    <t>PATRIMÔNIO LÍQUIDO</t>
  </si>
  <si>
    <t>Ajuste de Avaliação Patrimonial  (*)</t>
  </si>
  <si>
    <t>LUCROS (PREJUÍZOS) ACUM.</t>
  </si>
  <si>
    <t>VALORES NO MÊS DE 05/X1</t>
  </si>
  <si>
    <t>DEMONSTRAÇÃO DE RESULTADO</t>
  </si>
  <si>
    <t>Receita Dividendos</t>
  </si>
  <si>
    <t>Receita Juros</t>
  </si>
  <si>
    <t>Receita-Ajuste +</t>
  </si>
  <si>
    <t>Despesa Ajuste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</si>
</sst>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R$&quot;* #,##0.00_);_(&quot;R$&quot;* \(#,##0.00\);_(&quot;R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9"/>
      <name val="Arial"/>
      <family val="2"/>
    </font>
    <font>
      <b/>
      <u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60"/>
      <name val="Arial"/>
      <family val="2"/>
    </font>
    <font>
      <sz val="11"/>
      <color indexed="60"/>
      <name val="Arial"/>
      <family val="2"/>
    </font>
    <font>
      <sz val="11"/>
      <name val="Arial"/>
      <family val="2"/>
    </font>
    <font>
      <b/>
      <u val="singleAccounting"/>
      <sz val="11"/>
      <color rgb="FFFF0000"/>
      <name val="Arial"/>
      <family val="2"/>
    </font>
    <font>
      <u val="singleAccounting"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indent="1"/>
    </xf>
    <xf numFmtId="0" fontId="1" fillId="0" borderId="1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43" fontId="4" fillId="0" borderId="1" xfId="1" applyFont="1" applyFill="1" applyBorder="1" applyAlignment="1">
      <alignment horizontal="left" vertical="top" wrapText="1" readingOrder="1"/>
    </xf>
    <xf numFmtId="43" fontId="2" fillId="0" borderId="0" xfId="0" applyNumberFormat="1" applyFont="1"/>
    <xf numFmtId="0" fontId="2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wrapText="1" readingOrder="1"/>
    </xf>
    <xf numFmtId="43" fontId="1" fillId="0" borderId="0" xfId="1" applyFont="1" applyFill="1" applyBorder="1" applyAlignment="1">
      <alignment horizontal="left" vertical="top" wrapText="1" readingOrder="1"/>
    </xf>
    <xf numFmtId="43" fontId="2" fillId="0" borderId="0" xfId="1" applyFont="1" applyFill="1" applyBorder="1" applyAlignment="1">
      <alignment horizontal="left" vertical="top" wrapText="1" readingOrder="1"/>
    </xf>
    <xf numFmtId="0" fontId="5" fillId="0" borderId="0" xfId="0" applyFont="1"/>
    <xf numFmtId="0" fontId="2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43" fontId="2" fillId="0" borderId="0" xfId="1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43" fontId="1" fillId="2" borderId="1" xfId="1" applyFont="1" applyFill="1" applyBorder="1"/>
    <xf numFmtId="43" fontId="2" fillId="2" borderId="1" xfId="1" applyFont="1" applyFill="1" applyBorder="1"/>
    <xf numFmtId="164" fontId="8" fillId="0" borderId="1" xfId="2" applyFont="1" applyBorder="1" applyAlignment="1">
      <alignment horizontal="left"/>
    </xf>
    <xf numFmtId="43" fontId="9" fillId="2" borderId="1" xfId="1" applyFont="1" applyFill="1" applyBorder="1"/>
    <xf numFmtId="43" fontId="10" fillId="2" borderId="1" xfId="1" applyFont="1" applyFill="1" applyBorder="1"/>
    <xf numFmtId="164" fontId="11" fillId="0" borderId="1" xfId="2" applyFont="1" applyBorder="1"/>
    <xf numFmtId="164" fontId="12" fillId="0" borderId="1" xfId="2" applyFont="1" applyBorder="1"/>
    <xf numFmtId="164" fontId="13" fillId="0" borderId="1" xfId="2" applyFont="1" applyBorder="1"/>
    <xf numFmtId="164" fontId="14" fillId="0" borderId="1" xfId="2" applyFont="1" applyBorder="1"/>
    <xf numFmtId="164" fontId="15" fillId="0" borderId="1" xfId="2" applyFont="1" applyBorder="1"/>
    <xf numFmtId="164" fontId="16" fillId="0" borderId="1" xfId="2" applyFont="1" applyBorder="1"/>
    <xf numFmtId="164" fontId="8" fillId="0" borderId="1" xfId="2" applyFont="1" applyBorder="1"/>
    <xf numFmtId="164" fontId="16" fillId="2" borderId="1" xfId="2" applyFont="1" applyFill="1" applyBorder="1"/>
    <xf numFmtId="164" fontId="15" fillId="2" borderId="1" xfId="2" applyFont="1" applyFill="1" applyBorder="1"/>
    <xf numFmtId="164" fontId="11" fillId="0" borderId="1" xfId="2" applyFont="1" applyBorder="1" applyAlignment="1">
      <alignment wrapText="1"/>
    </xf>
    <xf numFmtId="164" fontId="16" fillId="0" borderId="1" xfId="2" applyFont="1" applyFill="1" applyBorder="1"/>
    <xf numFmtId="164" fontId="15" fillId="0" borderId="1" xfId="2" applyFont="1" applyFill="1" applyBorder="1"/>
    <xf numFmtId="164" fontId="17" fillId="0" borderId="1" xfId="2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oanilia_2008\Documents\Academico\USP\Disciplinas%20Ministradas\Graduacao\2009_1\Contabilidade%20Institui&#231;&#245;es%20Finacneiras\Aulas\CIF_Tema_02.1_Opera&#231;&#245;es_Introd_Casos1e2Resolu&#231;&#227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_1_Diário"/>
      <sheetName val="Caso_1_Demonstrativos_"/>
      <sheetName val="Caso_1-Balancete"/>
      <sheetName val="Caso_1DRE"/>
      <sheetName val="Caso-1-BP"/>
      <sheetName val="Caso-1-CadContas"/>
      <sheetName val="Caso-1-GrupoContas"/>
      <sheetName val="Caso_2_Inicial_Dados_fl"/>
      <sheetName val="Caso_2_Inicial_Dados_res"/>
      <sheetName val="Caso_2_Demonstrativos_res"/>
    </sheetNames>
    <sheetDataSet>
      <sheetData sheetId="0" refreshError="1"/>
      <sheetData sheetId="1" refreshError="1"/>
      <sheetData sheetId="2">
        <row r="8">
          <cell r="A8">
            <v>1031</v>
          </cell>
          <cell r="B8" t="str">
            <v>(-) PDD</v>
          </cell>
          <cell r="C8">
            <v>0</v>
          </cell>
          <cell r="D8">
            <v>304.68503003532408</v>
          </cell>
          <cell r="E8">
            <v>-304.68503003532408</v>
          </cell>
          <cell r="F8">
            <v>0</v>
          </cell>
          <cell r="G8">
            <v>304.68503003532408</v>
          </cell>
        </row>
        <row r="9">
          <cell r="A9">
            <v>1050</v>
          </cell>
          <cell r="B9" t="str">
            <v>Imobilizado</v>
          </cell>
          <cell r="C9">
            <v>500000</v>
          </cell>
          <cell r="D9">
            <v>0</v>
          </cell>
          <cell r="E9">
            <v>500000</v>
          </cell>
          <cell r="F9">
            <v>500000</v>
          </cell>
          <cell r="G9">
            <v>0</v>
          </cell>
        </row>
        <row r="10">
          <cell r="A10">
            <v>1051</v>
          </cell>
          <cell r="B10" t="str">
            <v>(-) Deprec. Acumulada</v>
          </cell>
          <cell r="C10">
            <v>0</v>
          </cell>
          <cell r="D10">
            <v>1666.6666666666667</v>
          </cell>
          <cell r="E10">
            <v>-1666.6666666666667</v>
          </cell>
          <cell r="F10">
            <v>0</v>
          </cell>
          <cell r="G10">
            <v>1666.6666666666667</v>
          </cell>
        </row>
        <row r="11">
          <cell r="A11">
            <v>2010</v>
          </cell>
          <cell r="B11" t="str">
            <v>Depósitos à Vista</v>
          </cell>
          <cell r="C11">
            <v>180000</v>
          </cell>
          <cell r="D11">
            <v>260000</v>
          </cell>
          <cell r="E11">
            <v>-80000</v>
          </cell>
          <cell r="F11">
            <v>0</v>
          </cell>
          <cell r="G11">
            <v>80000</v>
          </cell>
        </row>
        <row r="12">
          <cell r="A12">
            <v>2020</v>
          </cell>
          <cell r="B12" t="str">
            <v>Depósitos a Prazo</v>
          </cell>
          <cell r="C12">
            <v>0</v>
          </cell>
          <cell r="D12">
            <v>150497.95184234178</v>
          </cell>
          <cell r="E12">
            <v>-150497.95184234178</v>
          </cell>
          <cell r="F12">
            <v>0</v>
          </cell>
          <cell r="G12">
            <v>150497.95184234178</v>
          </cell>
        </row>
        <row r="13">
          <cell r="A13">
            <v>2030</v>
          </cell>
          <cell r="B13" t="str">
            <v>Empréstimos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2040</v>
          </cell>
          <cell r="B14" t="str">
            <v>Capital Social</v>
          </cell>
          <cell r="C14">
            <v>0</v>
          </cell>
          <cell r="D14">
            <v>1000000</v>
          </cell>
          <cell r="E14">
            <v>-1000000</v>
          </cell>
          <cell r="F14">
            <v>0</v>
          </cell>
          <cell r="G14">
            <v>1000000</v>
          </cell>
        </row>
        <row r="15">
          <cell r="A15">
            <v>2080</v>
          </cell>
          <cell r="B15" t="str">
            <v>Lucros Acumulados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3010</v>
          </cell>
          <cell r="B16" t="str">
            <v>Rendas de Empréstimos</v>
          </cell>
          <cell r="C16">
            <v>0</v>
          </cell>
          <cell r="D16">
            <v>4749.8359597495419</v>
          </cell>
          <cell r="E16">
            <v>-4749.8359597495419</v>
          </cell>
          <cell r="F16">
            <v>0</v>
          </cell>
          <cell r="G16">
            <v>4749.8359597495419</v>
          </cell>
        </row>
        <row r="17">
          <cell r="A17">
            <v>3020</v>
          </cell>
          <cell r="B17" t="str">
            <v>Despesas de Empréstimos</v>
          </cell>
          <cell r="C17">
            <v>497.9518423417706</v>
          </cell>
          <cell r="D17">
            <v>0</v>
          </cell>
          <cell r="E17">
            <v>497.9518423417706</v>
          </cell>
          <cell r="F17">
            <v>497.9518423417706</v>
          </cell>
          <cell r="G17">
            <v>0</v>
          </cell>
        </row>
        <row r="18">
          <cell r="A18">
            <v>3030</v>
          </cell>
          <cell r="B18" t="str">
            <v>Despesas de Depreciação</v>
          </cell>
          <cell r="C18">
            <v>1666.6666666666667</v>
          </cell>
          <cell r="D18">
            <v>0</v>
          </cell>
          <cell r="E18">
            <v>1666.6666666666667</v>
          </cell>
          <cell r="F18">
            <v>1666.6666666666667</v>
          </cell>
          <cell r="G18">
            <v>0</v>
          </cell>
        </row>
        <row r="19">
          <cell r="A19">
            <v>3040</v>
          </cell>
          <cell r="B19" t="str">
            <v>Despesas de PDD</v>
          </cell>
          <cell r="C19">
            <v>304.68503003532408</v>
          </cell>
          <cell r="D19">
            <v>0</v>
          </cell>
          <cell r="E19">
            <v>304.68503003532408</v>
          </cell>
          <cell r="F19">
            <v>304.68503003532408</v>
          </cell>
          <cell r="G19">
            <v>0</v>
          </cell>
        </row>
      </sheetData>
      <sheetData sheetId="3" refreshError="1"/>
      <sheetData sheetId="4" refreshError="1"/>
      <sheetData sheetId="5">
        <row r="3">
          <cell r="A3">
            <v>1010</v>
          </cell>
          <cell r="B3">
            <v>1</v>
          </cell>
          <cell r="C3" t="str">
            <v>Caixa</v>
          </cell>
          <cell r="D3">
            <v>1</v>
          </cell>
          <cell r="E3" t="str">
            <v>Ativo</v>
          </cell>
          <cell r="F3">
            <v>1</v>
          </cell>
        </row>
        <row r="4">
          <cell r="A4">
            <v>1020</v>
          </cell>
          <cell r="B4">
            <v>2</v>
          </cell>
          <cell r="C4" t="str">
            <v>Aplicações a curto prazo</v>
          </cell>
          <cell r="D4">
            <v>1</v>
          </cell>
          <cell r="E4" t="str">
            <v>Ativo</v>
          </cell>
          <cell r="F4">
            <v>1</v>
          </cell>
        </row>
        <row r="5">
          <cell r="A5">
            <v>1030</v>
          </cell>
          <cell r="B5">
            <v>3</v>
          </cell>
          <cell r="C5" t="str">
            <v>Empréstimos</v>
          </cell>
          <cell r="D5">
            <v>1</v>
          </cell>
          <cell r="E5" t="str">
            <v>Ativo</v>
          </cell>
          <cell r="F5">
            <v>1</v>
          </cell>
        </row>
        <row r="6">
          <cell r="A6">
            <v>1031</v>
          </cell>
          <cell r="B6">
            <v>4</v>
          </cell>
          <cell r="C6" t="str">
            <v>(-) PDD</v>
          </cell>
          <cell r="D6">
            <v>1</v>
          </cell>
          <cell r="E6" t="str">
            <v>Ativo</v>
          </cell>
          <cell r="F6">
            <v>1</v>
          </cell>
        </row>
        <row r="7">
          <cell r="A7">
            <v>1050</v>
          </cell>
          <cell r="B7">
            <v>5</v>
          </cell>
          <cell r="C7" t="str">
            <v>Imobilizado</v>
          </cell>
          <cell r="D7">
            <v>1</v>
          </cell>
          <cell r="E7" t="str">
            <v>Ativo</v>
          </cell>
          <cell r="F7">
            <v>2</v>
          </cell>
        </row>
        <row r="8">
          <cell r="A8">
            <v>1051</v>
          </cell>
          <cell r="B8">
            <v>6</v>
          </cell>
          <cell r="C8" t="str">
            <v>(-) Deprec. Acumulada</v>
          </cell>
          <cell r="D8">
            <v>1</v>
          </cell>
          <cell r="E8" t="str">
            <v>Ativo</v>
          </cell>
          <cell r="F8">
            <v>2</v>
          </cell>
        </row>
        <row r="9">
          <cell r="A9">
            <v>2010</v>
          </cell>
          <cell r="B9">
            <v>1</v>
          </cell>
          <cell r="C9" t="str">
            <v>Depósitos à Vista</v>
          </cell>
          <cell r="D9">
            <v>2</v>
          </cell>
          <cell r="E9" t="str">
            <v>Passivo</v>
          </cell>
          <cell r="F9">
            <v>1</v>
          </cell>
        </row>
        <row r="10">
          <cell r="A10">
            <v>2020</v>
          </cell>
          <cell r="B10">
            <v>2</v>
          </cell>
          <cell r="C10" t="str">
            <v>Depósitos a Prazo</v>
          </cell>
          <cell r="D10">
            <v>2</v>
          </cell>
          <cell r="E10" t="str">
            <v>Passivo</v>
          </cell>
          <cell r="F10">
            <v>1</v>
          </cell>
        </row>
        <row r="11">
          <cell r="A11">
            <v>2030</v>
          </cell>
          <cell r="B11">
            <v>3</v>
          </cell>
          <cell r="C11" t="str">
            <v>Empréstimos</v>
          </cell>
          <cell r="D11">
            <v>2</v>
          </cell>
          <cell r="E11" t="str">
            <v>Passivo</v>
          </cell>
          <cell r="F11">
            <v>2</v>
          </cell>
        </row>
        <row r="12">
          <cell r="A12">
            <v>2040</v>
          </cell>
          <cell r="B12">
            <v>4</v>
          </cell>
          <cell r="C12" t="str">
            <v>Capital Social</v>
          </cell>
          <cell r="D12">
            <v>2</v>
          </cell>
          <cell r="E12" t="str">
            <v>Passivo</v>
          </cell>
          <cell r="F12">
            <v>2</v>
          </cell>
        </row>
        <row r="13">
          <cell r="A13">
            <v>2080</v>
          </cell>
          <cell r="B13">
            <v>5</v>
          </cell>
          <cell r="C13" t="str">
            <v>Lucros Acumulados</v>
          </cell>
          <cell r="D13">
            <v>2</v>
          </cell>
          <cell r="E13" t="str">
            <v>Passivo</v>
          </cell>
          <cell r="F13">
            <v>2</v>
          </cell>
        </row>
        <row r="14">
          <cell r="A14">
            <v>3010</v>
          </cell>
          <cell r="B14">
            <v>1</v>
          </cell>
          <cell r="C14" t="str">
            <v>Rendas de Empréstimos</v>
          </cell>
          <cell r="D14">
            <v>3</v>
          </cell>
          <cell r="E14" t="str">
            <v>Resultado</v>
          </cell>
          <cell r="F14">
            <v>1</v>
          </cell>
        </row>
        <row r="15">
          <cell r="A15">
            <v>3020</v>
          </cell>
          <cell r="B15">
            <v>2</v>
          </cell>
          <cell r="C15" t="str">
            <v>Despesas de Empréstimos</v>
          </cell>
          <cell r="D15">
            <v>3</v>
          </cell>
          <cell r="E15" t="str">
            <v>Resultado</v>
          </cell>
          <cell r="F15">
            <v>2</v>
          </cell>
        </row>
        <row r="16">
          <cell r="A16">
            <v>3030</v>
          </cell>
          <cell r="B16">
            <v>3</v>
          </cell>
          <cell r="C16" t="str">
            <v>Despesas de Depreciação</v>
          </cell>
          <cell r="D16">
            <v>3</v>
          </cell>
          <cell r="E16" t="str">
            <v>Resultado</v>
          </cell>
          <cell r="F16">
            <v>3</v>
          </cell>
        </row>
        <row r="17">
          <cell r="A17">
            <v>3040</v>
          </cell>
          <cell r="B17">
            <v>4</v>
          </cell>
          <cell r="C17" t="str">
            <v>Despesas de PDD</v>
          </cell>
          <cell r="D17">
            <v>3</v>
          </cell>
          <cell r="E17" t="str">
            <v>Resultado</v>
          </cell>
          <cell r="F17">
            <v>4</v>
          </cell>
        </row>
      </sheetData>
      <sheetData sheetId="6">
        <row r="2">
          <cell r="A2">
            <v>1</v>
          </cell>
          <cell r="B2" t="str">
            <v>Ativo</v>
          </cell>
        </row>
        <row r="3">
          <cell r="A3">
            <v>2</v>
          </cell>
          <cell r="B3" t="str">
            <v>Passivo</v>
          </cell>
        </row>
        <row r="4">
          <cell r="A4">
            <v>3</v>
          </cell>
          <cell r="B4" t="str">
            <v>Resultado</v>
          </cell>
        </row>
      </sheetData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1"/>
  <sheetViews>
    <sheetView tabSelected="1" view="pageLayout" zoomScaleNormal="75" workbookViewId="0">
      <selection activeCell="E19" sqref="E19"/>
    </sheetView>
  </sheetViews>
  <sheetFormatPr defaultRowHeight="15" x14ac:dyDescent="0.25"/>
  <cols>
    <col min="1" max="1" width="2.42578125" style="1" bestFit="1" customWidth="1"/>
    <col min="2" max="2" width="42.7109375" style="2" customWidth="1"/>
    <col min="3" max="3" width="13.28515625" style="1" customWidth="1"/>
    <col min="4" max="4" width="15" style="1" customWidth="1"/>
    <col min="5" max="5" width="14.5703125" style="2" bestFit="1" customWidth="1"/>
    <col min="6" max="6" width="14.5703125" style="2" customWidth="1"/>
    <col min="7" max="8" width="15.28515625" style="2" customWidth="1"/>
    <col min="9" max="9" width="15.42578125" style="2" customWidth="1"/>
    <col min="10" max="10" width="10.42578125" style="2" bestFit="1" customWidth="1"/>
    <col min="11" max="16384" width="9.140625" style="2"/>
  </cols>
  <sheetData>
    <row r="1" spans="1:11" x14ac:dyDescent="0.25">
      <c r="A1" s="1">
        <v>1</v>
      </c>
      <c r="B1" s="1" t="s">
        <v>0</v>
      </c>
    </row>
    <row r="2" spans="1:11" x14ac:dyDescent="0.25">
      <c r="B2" s="3" t="s">
        <v>1</v>
      </c>
    </row>
    <row r="3" spans="1:11" ht="45" x14ac:dyDescent="0.25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/>
      <c r="I3" s="5" t="s">
        <v>8</v>
      </c>
    </row>
    <row r="4" spans="1:11" ht="28.5" x14ac:dyDescent="0.25">
      <c r="A4" s="1">
        <v>1</v>
      </c>
      <c r="B4" s="6" t="s">
        <v>9</v>
      </c>
      <c r="C4" s="4" t="s">
        <v>10</v>
      </c>
      <c r="D4" s="7">
        <v>3420</v>
      </c>
      <c r="E4" s="7">
        <v>190</v>
      </c>
      <c r="F4" s="7">
        <f>+D4+E4</f>
        <v>3610</v>
      </c>
      <c r="G4" s="7">
        <v>3439</v>
      </c>
      <c r="H4" s="7"/>
      <c r="I4" s="6" t="s">
        <v>11</v>
      </c>
      <c r="J4" s="8"/>
      <c r="K4" s="8"/>
    </row>
    <row r="5" spans="1:11" ht="28.5" x14ac:dyDescent="0.25">
      <c r="A5" s="1">
        <v>2</v>
      </c>
      <c r="B5" s="6" t="s">
        <v>12</v>
      </c>
      <c r="C5" s="4" t="s">
        <v>13</v>
      </c>
      <c r="D5" s="7">
        <v>1900</v>
      </c>
      <c r="E5" s="7">
        <v>95</v>
      </c>
      <c r="F5" s="7">
        <f>+D5+E5</f>
        <v>1995</v>
      </c>
      <c r="G5" s="7">
        <v>1938</v>
      </c>
      <c r="H5" s="7"/>
      <c r="I5" s="6" t="s">
        <v>14</v>
      </c>
      <c r="J5" s="8"/>
      <c r="K5" s="8"/>
    </row>
    <row r="6" spans="1:11" ht="30" x14ac:dyDescent="0.25">
      <c r="A6" s="1">
        <v>3</v>
      </c>
      <c r="B6" s="6" t="s">
        <v>15</v>
      </c>
      <c r="C6" s="4" t="s">
        <v>16</v>
      </c>
      <c r="D6" s="7">
        <v>380</v>
      </c>
      <c r="E6" s="7">
        <v>34.200000000000003</v>
      </c>
      <c r="F6" s="7">
        <f>+D6+E6</f>
        <v>414.2</v>
      </c>
      <c r="G6" s="7">
        <v>399</v>
      </c>
      <c r="H6" s="7"/>
      <c r="I6" s="6" t="s">
        <v>17</v>
      </c>
      <c r="J6" s="8"/>
      <c r="K6" s="8"/>
    </row>
    <row r="7" spans="1:11" ht="30" x14ac:dyDescent="0.25">
      <c r="A7" s="1">
        <v>4</v>
      </c>
      <c r="B7" s="6" t="s">
        <v>15</v>
      </c>
      <c r="C7" s="4" t="s">
        <v>16</v>
      </c>
      <c r="D7" s="7">
        <v>3534</v>
      </c>
      <c r="E7" s="7">
        <v>76</v>
      </c>
      <c r="F7" s="7">
        <f>+D7+E7</f>
        <v>3610</v>
      </c>
      <c r="G7" s="7">
        <v>3800</v>
      </c>
      <c r="H7" s="7"/>
      <c r="I7" s="6" t="s">
        <v>17</v>
      </c>
      <c r="J7" s="8"/>
      <c r="K7" s="8"/>
    </row>
    <row r="8" spans="1:11" ht="30" x14ac:dyDescent="0.25">
      <c r="A8" s="1">
        <v>5</v>
      </c>
      <c r="B8" s="6" t="s">
        <v>18</v>
      </c>
      <c r="C8" s="4" t="s">
        <v>16</v>
      </c>
      <c r="D8" s="7">
        <v>950</v>
      </c>
      <c r="E8" s="7">
        <v>57</v>
      </c>
      <c r="F8" s="7">
        <f>+D8+E8</f>
        <v>1007</v>
      </c>
      <c r="G8" s="7">
        <v>1140</v>
      </c>
      <c r="H8" s="7"/>
      <c r="I8" s="6" t="s">
        <v>14</v>
      </c>
      <c r="J8" s="8"/>
      <c r="K8" s="8"/>
    </row>
    <row r="9" spans="1:11" ht="33" customHeight="1" x14ac:dyDescent="0.25">
      <c r="A9" s="1">
        <v>6</v>
      </c>
      <c r="B9" s="6" t="s">
        <v>19</v>
      </c>
      <c r="C9" s="4" t="s">
        <v>20</v>
      </c>
      <c r="D9" s="7">
        <v>190</v>
      </c>
      <c r="E9" s="7">
        <v>57</v>
      </c>
      <c r="F9" s="7"/>
      <c r="G9" s="7">
        <v>180.5</v>
      </c>
      <c r="H9" s="7"/>
      <c r="I9" s="6" t="str">
        <f>+I6</f>
        <v>Para negociação</v>
      </c>
      <c r="J9" s="8"/>
      <c r="K9" s="8"/>
    </row>
    <row r="10" spans="1:11" x14ac:dyDescent="0.25">
      <c r="B10" s="9"/>
      <c r="C10" s="10"/>
      <c r="D10" s="11"/>
      <c r="E10" s="12"/>
      <c r="F10" s="12"/>
      <c r="G10" s="12"/>
      <c r="H10" s="12"/>
      <c r="I10" s="9"/>
      <c r="J10" s="8"/>
      <c r="K10" s="8"/>
    </row>
    <row r="11" spans="1:11" x14ac:dyDescent="0.25">
      <c r="B11" s="2" t="s">
        <v>21</v>
      </c>
      <c r="I11" s="13">
        <v>10</v>
      </c>
    </row>
    <row r="12" spans="1:11" x14ac:dyDescent="0.25">
      <c r="B12" s="14"/>
      <c r="C12" s="15"/>
      <c r="E12" s="16"/>
      <c r="F12" s="16"/>
      <c r="G12" s="16"/>
      <c r="H12" s="16"/>
      <c r="I12" s="14"/>
    </row>
    <row r="13" spans="1:11" x14ac:dyDescent="0.25">
      <c r="C13" s="17">
        <v>1</v>
      </c>
      <c r="D13" s="17">
        <v>2</v>
      </c>
      <c r="E13" s="17">
        <v>3</v>
      </c>
      <c r="F13" s="17">
        <v>4</v>
      </c>
      <c r="G13" s="17">
        <v>5</v>
      </c>
      <c r="H13" s="17">
        <v>6</v>
      </c>
      <c r="I13" s="17">
        <v>7</v>
      </c>
    </row>
    <row r="14" spans="1:11" x14ac:dyDescent="0.25">
      <c r="B14" s="18" t="s">
        <v>22</v>
      </c>
      <c r="C14" s="19"/>
      <c r="D14" s="19"/>
      <c r="E14" s="20"/>
      <c r="F14" s="20"/>
      <c r="G14" s="20"/>
      <c r="H14" s="20"/>
      <c r="I14" s="20"/>
    </row>
    <row r="15" spans="1:11" x14ac:dyDescent="0.25">
      <c r="B15" s="21" t="s">
        <v>23</v>
      </c>
      <c r="C15" s="22"/>
      <c r="D15" s="22"/>
      <c r="E15" s="23"/>
      <c r="F15" s="23"/>
      <c r="G15" s="23"/>
      <c r="H15" s="23"/>
      <c r="I15" s="23"/>
    </row>
    <row r="16" spans="1:11" ht="19.5" x14ac:dyDescent="0.55000000000000004">
      <c r="B16" s="24" t="s">
        <v>24</v>
      </c>
      <c r="C16" s="25">
        <f>+D4+E4</f>
        <v>3610</v>
      </c>
      <c r="D16" s="25">
        <f>+G5</f>
        <v>1938</v>
      </c>
      <c r="E16" s="25">
        <f>+G6</f>
        <v>399</v>
      </c>
      <c r="F16" s="26">
        <f>+G7</f>
        <v>3800</v>
      </c>
      <c r="G16" s="26">
        <f>+G8</f>
        <v>1140</v>
      </c>
      <c r="H16" s="26"/>
      <c r="I16" s="26">
        <f>+G9</f>
        <v>180.5</v>
      </c>
    </row>
    <row r="17" spans="2:9" x14ac:dyDescent="0.25">
      <c r="B17" s="24" t="s">
        <v>25</v>
      </c>
      <c r="C17" s="27">
        <f>+D4</f>
        <v>3420</v>
      </c>
      <c r="D17" s="27">
        <f>+D5</f>
        <v>1900</v>
      </c>
      <c r="E17" s="27">
        <f>+D6</f>
        <v>380</v>
      </c>
      <c r="F17" s="28">
        <f>+D7</f>
        <v>3534</v>
      </c>
      <c r="G17" s="28">
        <f>+D8</f>
        <v>950</v>
      </c>
      <c r="H17" s="28"/>
      <c r="I17" s="28">
        <f>+D9</f>
        <v>190</v>
      </c>
    </row>
    <row r="18" spans="2:9" x14ac:dyDescent="0.25">
      <c r="B18" s="24" t="s">
        <v>26</v>
      </c>
      <c r="C18" s="29">
        <f>+C23+C27</f>
        <v>380</v>
      </c>
      <c r="D18" s="29">
        <f>+D23+D27</f>
        <v>133</v>
      </c>
      <c r="E18" s="28">
        <f>+E23+E27</f>
        <v>53.200000000000017</v>
      </c>
      <c r="F18" s="28">
        <f>+F23+F27</f>
        <v>266</v>
      </c>
      <c r="G18" s="28">
        <f>+G23+G27</f>
        <v>190</v>
      </c>
      <c r="H18" s="28"/>
      <c r="I18" s="28">
        <f>+I16-I17</f>
        <v>-9.5</v>
      </c>
    </row>
    <row r="19" spans="2:9" x14ac:dyDescent="0.25">
      <c r="B19" s="24" t="s">
        <v>27</v>
      </c>
      <c r="C19" s="27">
        <v>190</v>
      </c>
      <c r="D19" s="27">
        <v>95</v>
      </c>
      <c r="E19" s="27">
        <v>34.200000000000003</v>
      </c>
      <c r="F19" s="28"/>
      <c r="G19" s="28"/>
      <c r="H19" s="28"/>
      <c r="I19" s="28"/>
    </row>
    <row r="20" spans="2:9" x14ac:dyDescent="0.25">
      <c r="B20" s="24" t="s">
        <v>28</v>
      </c>
      <c r="C20" s="29"/>
      <c r="D20" s="27">
        <v>-57</v>
      </c>
      <c r="E20" s="27">
        <v>-15.2</v>
      </c>
      <c r="F20" s="28"/>
      <c r="G20" s="28"/>
      <c r="H20" s="28"/>
      <c r="I20" s="28"/>
    </row>
    <row r="21" spans="2:9" x14ac:dyDescent="0.25">
      <c r="B21" s="24" t="s">
        <v>29</v>
      </c>
      <c r="C21" s="29"/>
      <c r="D21" s="29"/>
      <c r="E21" s="28"/>
      <c r="F21" s="28"/>
      <c r="G21" s="28"/>
      <c r="H21" s="28"/>
      <c r="I21" s="28">
        <f>+E9</f>
        <v>57</v>
      </c>
    </row>
    <row r="22" spans="2:9" x14ac:dyDescent="0.25">
      <c r="B22" s="30" t="s">
        <v>30</v>
      </c>
      <c r="C22" s="31"/>
      <c r="D22" s="31"/>
      <c r="E22" s="32"/>
      <c r="F22" s="32"/>
      <c r="G22" s="32"/>
      <c r="H22" s="32"/>
      <c r="I22" s="32"/>
    </row>
    <row r="23" spans="2:9" x14ac:dyDescent="0.25">
      <c r="B23" s="33" t="s">
        <v>31</v>
      </c>
      <c r="C23" s="34"/>
      <c r="D23" s="27">
        <f>+G5-D5-E5</f>
        <v>-57</v>
      </c>
      <c r="E23" s="35"/>
      <c r="F23" s="35"/>
      <c r="G23" s="35">
        <f>+G8-D8-E8</f>
        <v>133</v>
      </c>
      <c r="H23" s="35"/>
      <c r="I23" s="35"/>
    </row>
    <row r="24" spans="2:9" ht="9.75" customHeight="1" x14ac:dyDescent="0.25">
      <c r="B24" s="33" t="s">
        <v>32</v>
      </c>
      <c r="C24" s="34"/>
      <c r="D24" s="29"/>
      <c r="E24" s="35"/>
      <c r="F24" s="35"/>
      <c r="G24" s="35"/>
      <c r="H24" s="35"/>
      <c r="I24" s="35"/>
    </row>
    <row r="25" spans="2:9" ht="5.25" customHeight="1" x14ac:dyDescent="0.55000000000000004">
      <c r="B25" s="36" t="s">
        <v>33</v>
      </c>
      <c r="C25" s="34"/>
      <c r="D25" s="34"/>
      <c r="E25" s="35"/>
      <c r="F25" s="35"/>
      <c r="G25" s="35"/>
      <c r="H25" s="35"/>
      <c r="I25" s="35"/>
    </row>
    <row r="26" spans="2:9" x14ac:dyDescent="0.25">
      <c r="B26" s="30" t="s">
        <v>34</v>
      </c>
      <c r="C26" s="31"/>
      <c r="D26" s="31"/>
      <c r="E26" s="32"/>
      <c r="F26" s="32"/>
      <c r="G26" s="32"/>
      <c r="H26" s="32"/>
      <c r="I26" s="32"/>
    </row>
    <row r="27" spans="2:9" hidden="1" x14ac:dyDescent="0.25">
      <c r="B27" s="30"/>
      <c r="C27" s="29">
        <f t="shared" ref="C27:I27" si="0">SUM(C28:C31)</f>
        <v>380</v>
      </c>
      <c r="D27" s="29">
        <f t="shared" si="0"/>
        <v>190</v>
      </c>
      <c r="E27" s="28">
        <f t="shared" si="0"/>
        <v>53.200000000000017</v>
      </c>
      <c r="F27" s="28">
        <f t="shared" si="0"/>
        <v>266</v>
      </c>
      <c r="G27" s="28">
        <f t="shared" si="0"/>
        <v>57</v>
      </c>
      <c r="H27" s="28"/>
      <c r="I27" s="28">
        <f t="shared" si="0"/>
        <v>47.5</v>
      </c>
    </row>
    <row r="28" spans="2:9" x14ac:dyDescent="0.25">
      <c r="B28" s="24" t="s">
        <v>35</v>
      </c>
      <c r="C28" s="29">
        <f>+E4</f>
        <v>190</v>
      </c>
      <c r="D28" s="29">
        <f>+E5</f>
        <v>95</v>
      </c>
      <c r="E28" s="28">
        <f>+E6</f>
        <v>34.200000000000003</v>
      </c>
      <c r="F28" s="28">
        <f>+E7</f>
        <v>76</v>
      </c>
      <c r="G28" s="28">
        <f>+E8</f>
        <v>57</v>
      </c>
      <c r="H28" s="28"/>
      <c r="I28" s="28"/>
    </row>
    <row r="29" spans="2:9" x14ac:dyDescent="0.25">
      <c r="B29" s="24" t="s">
        <v>36</v>
      </c>
      <c r="C29" s="27">
        <v>190</v>
      </c>
      <c r="D29" s="27">
        <v>95</v>
      </c>
      <c r="E29" s="27">
        <f>+E19</f>
        <v>34.200000000000003</v>
      </c>
      <c r="F29" s="28"/>
      <c r="G29" s="28"/>
      <c r="H29" s="28"/>
      <c r="I29" s="28">
        <f>+I21</f>
        <v>57</v>
      </c>
    </row>
    <row r="30" spans="2:9" x14ac:dyDescent="0.25">
      <c r="B30" s="24" t="s">
        <v>37</v>
      </c>
      <c r="C30" s="29"/>
      <c r="D30" s="29"/>
      <c r="E30" s="28"/>
      <c r="F30" s="28">
        <f>+G7-D7-E7</f>
        <v>190</v>
      </c>
      <c r="G30" s="28"/>
      <c r="H30" s="28"/>
      <c r="I30" s="28"/>
    </row>
    <row r="31" spans="2:9" x14ac:dyDescent="0.25">
      <c r="B31" s="24" t="s">
        <v>38</v>
      </c>
      <c r="C31" s="29"/>
      <c r="D31" s="29"/>
      <c r="E31" s="27">
        <f>+G6-E6-D6</f>
        <v>-15.199999999999989</v>
      </c>
      <c r="F31" s="28"/>
      <c r="G31" s="28"/>
      <c r="H31" s="28"/>
      <c r="I31" s="28">
        <f>+I18</f>
        <v>-9.5</v>
      </c>
    </row>
  </sheetData>
  <pageMargins left="0.51181102362204722" right="0.11811023622047245" top="0.39370078740157483" bottom="0.19685039370078741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1 - TVM_Exerc1_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2014-09-29T21:10:24Z</dcterms:created>
  <dcterms:modified xsi:type="dcterms:W3CDTF">2014-09-29T21:11:07Z</dcterms:modified>
</cp:coreProperties>
</file>