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_EAC0550 - Contabilidade Seguradoras\Homework\"/>
    </mc:Choice>
  </mc:AlternateContent>
  <bookViews>
    <workbookView xWindow="0" yWindow="0" windowWidth="28800" windowHeight="11535"/>
  </bookViews>
  <sheets>
    <sheet name="eXSEGURATUDO_Diario fl" sheetId="1" r:id="rId1"/>
    <sheet name="Ex.SEGURATUDO_Razonetes_fl" sheetId="2" r:id="rId2"/>
  </sheets>
  <externalReferences>
    <externalReference r:id="rId3"/>
  </externalReferences>
  <definedNames>
    <definedName name="_xlnm.Print_Area" localSheetId="1">Ex.SEGURATUDO_Razonetes_fl!$A$1:$R$32</definedName>
    <definedName name="Balancete" localSheetId="1">#REF!</definedName>
    <definedName name="Balancete">#REF!</definedName>
    <definedName name="balancete1" localSheetId="1">#REF!</definedName>
    <definedName name="balancete1">#REF!</definedName>
    <definedName name="CodConta" localSheetId="1">#REF!</definedName>
    <definedName name="CodConta">#REF!</definedName>
    <definedName name="CodGrupo" localSheetId="1">#REF!</definedName>
    <definedName name="CodGru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4" i="2"/>
  <c r="M23" i="2" s="1"/>
  <c r="R3" i="2"/>
  <c r="M5" i="2"/>
  <c r="M6" i="2"/>
  <c r="M25" i="2" s="1"/>
  <c r="M7" i="2"/>
  <c r="Q7" i="2"/>
  <c r="M8" i="2"/>
  <c r="M9" i="2"/>
  <c r="O24" i="2" s="1"/>
  <c r="M10" i="2"/>
  <c r="M11" i="2"/>
  <c r="M12" i="2"/>
  <c r="Q3" i="2" s="1"/>
  <c r="M13" i="2"/>
  <c r="Q4" i="2" s="1"/>
  <c r="M14" i="2"/>
  <c r="Q5" i="2" s="1"/>
  <c r="M15" i="2"/>
  <c r="Q6" i="2" s="1"/>
  <c r="M16" i="2"/>
  <c r="M17" i="2"/>
  <c r="Q8" i="2" s="1"/>
  <c r="R6" i="2"/>
  <c r="M22" i="2"/>
  <c r="O22" i="2"/>
  <c r="O23" i="2"/>
  <c r="M24" i="2"/>
  <c r="O26" i="2"/>
  <c r="O27" i="2"/>
  <c r="I29" i="2"/>
  <c r="R5" i="2" l="1"/>
  <c r="R7" i="2"/>
  <c r="R8" i="2" l="1"/>
  <c r="R4" i="2" l="1"/>
  <c r="R9" i="2" s="1"/>
  <c r="O19" i="2" l="1"/>
</calcChain>
</file>

<file path=xl/sharedStrings.xml><?xml version="1.0" encoding="utf-8"?>
<sst xmlns="http://schemas.openxmlformats.org/spreadsheetml/2006/main" count="93" uniqueCount="62">
  <si>
    <t>11. Valor das despesas com sinistro ocorridos em janeiro</t>
  </si>
  <si>
    <t>10. Valor das despesas de comercialização e outros custos diretos relativas a prêmios relativo a janeiro</t>
  </si>
  <si>
    <t>9.   Complementação ou reversão das variações técnicas de prêmios em janeiro</t>
  </si>
  <si>
    <t>8. Valor relativo aos prêmios emitidos em janeiro</t>
  </si>
  <si>
    <t>7.  Valor do total das despesas de comercialização relativas a riscos futuros a decorrer (custo de aquisição diferido) em 31.01</t>
  </si>
  <si>
    <t>6. Lucro Líquido em janeiro</t>
  </si>
  <si>
    <t>5.  Valor total dos prêmios a receber clientes e outros valores que se relacionam com operações de seguradora. Em 31.01</t>
  </si>
  <si>
    <t>4. Valor  total do capital dos acionistas na seguradora (PL)  em 31.01</t>
  </si>
  <si>
    <t>3.  Valor total das contas a pagar de impostos, encargos trabalhistas, etc em 31.01</t>
  </si>
  <si>
    <t>2. Valor total a pagar que se relacionam com operações de seguradora em 31.01</t>
  </si>
  <si>
    <t>1. Valor total das obrigações da seguradora com os segurados (provisões técnicas) em 31.01</t>
  </si>
  <si>
    <t>O primo tem as seguintes dúvidas sobre o resultado da seguradora em janeiro. Responda, e,  para tanto,  elabore as demonstrações.</t>
  </si>
  <si>
    <t>9) Reversão da comissão sobre prêmio não ganho de competência do  período</t>
  </si>
  <si>
    <t>8) Reversão do prêmio não ganho de competência do  período</t>
  </si>
  <si>
    <t>Ele ouviu falar que precisam ser feitos os seguintes ajustes de provisão:</t>
  </si>
  <si>
    <r>
      <t xml:space="preserve">7) O valor das despesas administrativa da seguradora totalizam em jan-X1 </t>
    </r>
    <r>
      <rPr>
        <b/>
        <sz val="12"/>
        <color indexed="8"/>
        <rFont val="Arial"/>
        <family val="2"/>
      </rPr>
      <t>R$850</t>
    </r>
    <r>
      <rPr>
        <sz val="12"/>
        <color indexed="8"/>
        <rFont val="Arial"/>
        <family val="2"/>
      </rPr>
      <t>e só serão pagas no próximo mês</t>
    </r>
  </si>
  <si>
    <t>216 – Provisões Técnicas – Seguros e Resseguros;</t>
  </si>
  <si>
    <r>
      <t xml:space="preserve">6) O cálculo atuarial para determinar o valor da provisão técnica do  mês de janeiro/X1  foi de R$ </t>
    </r>
    <r>
      <rPr>
        <b/>
        <sz val="12"/>
        <color indexed="8"/>
        <rFont val="Arial"/>
        <family val="2"/>
      </rPr>
      <t>425</t>
    </r>
  </si>
  <si>
    <r>
      <t xml:space="preserve">5) Do total de sinistros avisados, a seguradora recuperou parte dos bens sinistrados (salvados) e espera vendê-los por </t>
    </r>
    <r>
      <rPr>
        <b/>
        <sz val="12"/>
        <color indexed="8"/>
        <rFont val="Arial"/>
        <family val="2"/>
      </rPr>
      <t>R$ 1275</t>
    </r>
    <r>
      <rPr>
        <sz val="12"/>
        <color indexed="8"/>
        <rFont val="Arial"/>
        <family val="2"/>
      </rPr>
      <t xml:space="preserve"> no próximo mês.</t>
    </r>
  </si>
  <si>
    <r>
      <t xml:space="preserve">4) Recebeu avisos de sinistros totalizando </t>
    </r>
    <r>
      <rPr>
        <b/>
        <sz val="12"/>
        <color indexed="8"/>
        <rFont val="Arial"/>
        <family val="2"/>
      </rPr>
      <t xml:space="preserve">R$ 1.700 </t>
    </r>
    <r>
      <rPr>
        <sz val="12"/>
        <color indexed="8"/>
        <rFont val="Arial"/>
        <family val="2"/>
      </rPr>
      <t>de indenizações, que será paga no mês seguinte</t>
    </r>
  </si>
  <si>
    <t>b) Constituição da provisão da comissão s/prêmios não ganhos</t>
  </si>
  <si>
    <t>a) Valor do custo de aquisição</t>
  </si>
  <si>
    <r>
      <t xml:space="preserve">3) A comissão direta dos corretores foi </t>
    </r>
    <r>
      <rPr>
        <b/>
        <sz val="12"/>
        <color indexed="8"/>
        <rFont val="Arial"/>
        <family val="2"/>
      </rPr>
      <t xml:space="preserve">8% </t>
    </r>
    <r>
      <rPr>
        <sz val="12"/>
        <color indexed="8"/>
        <rFont val="Arial"/>
        <family val="2"/>
      </rPr>
      <t>do prêmio total emitido, e vai ser pago no mês seguinte.</t>
    </r>
  </si>
  <si>
    <t>b) Constituição da provisão de prêmios não ganhos</t>
  </si>
  <si>
    <t>a) Emissão do Prêmio</t>
  </si>
  <si>
    <r>
      <t xml:space="preserve">2) Ao longo do mês de janeiro de X1, a empresa emitiu apólices assegurando um valor total de R$ 1.000.000 de automóveis pelo prazo de 1 ano. O prêmio emitido total foi de </t>
    </r>
    <r>
      <rPr>
        <b/>
        <sz val="12"/>
        <color indexed="8"/>
        <rFont val="Arial"/>
        <family val="2"/>
      </rPr>
      <t>R$ 42.500</t>
    </r>
    <r>
      <rPr>
        <sz val="12"/>
        <color indexed="8"/>
        <rFont val="Arial"/>
        <family val="2"/>
      </rPr>
      <t xml:space="preserve"> a ser recebido nos meses futuros. O prazo de vigência da apólice é </t>
    </r>
    <r>
      <rPr>
        <b/>
        <sz val="12"/>
        <color indexed="8"/>
        <rFont val="Arial"/>
        <family val="2"/>
      </rPr>
      <t>05/01/X1 a x2</t>
    </r>
  </si>
  <si>
    <r>
      <t>1)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Arial"/>
        <family val="2"/>
      </rPr>
      <t xml:space="preserve">A seguradora  iniciou o exercício no final do ano de X0 com </t>
    </r>
    <r>
      <rPr>
        <b/>
        <sz val="12"/>
        <color indexed="8"/>
        <rFont val="Arial"/>
        <family val="2"/>
      </rPr>
      <t>R$85.000</t>
    </r>
    <r>
      <rPr>
        <sz val="12"/>
        <color indexed="8"/>
        <rFont val="Arial"/>
        <family val="2"/>
      </rPr>
      <t xml:space="preserve"> abrindo uma conta bancária</t>
    </r>
  </si>
  <si>
    <t>C</t>
  </si>
  <si>
    <t>D</t>
  </si>
  <si>
    <t>valor</t>
  </si>
  <si>
    <t>Contas Movimentadas</t>
  </si>
  <si>
    <t xml:space="preserve">Você foi visitar seu amigo Bebiano, em próspero empreendedor,  que decidiu expandir seus negócios, abrindo uma seguradora, a SEGURATUDO , que  atua em vários segmentos. Apesar do seu grande espírito empreendedor ele ainda não domina bem as técnicas da contabilidade de seguros  e pediu a sua ajuda para fazer os registro contábeis da seguradora  em seu primeiro mês. Os eventos registrados pelo assessor do primo são mostrados abaixo. </t>
  </si>
  <si>
    <t>TOTAL DO PASSIVO + PL</t>
  </si>
  <si>
    <t>TOTAL DO ATIVO</t>
  </si>
  <si>
    <t>TRANSFERIR DA DRE</t>
  </si>
  <si>
    <t>PL</t>
  </si>
  <si>
    <t>314 – Custos de Aquisição; Variação do Custo de Aquisição Diferido</t>
  </si>
  <si>
    <t>241 – Patrimônio Líquido;Lucros ou Prejuízos Acumulados</t>
  </si>
  <si>
    <t>PASSIVO + PL</t>
  </si>
  <si>
    <t>ATIVO</t>
  </si>
  <si>
    <t>BALANÇO PATRIMONIAL</t>
  </si>
  <si>
    <t xml:space="preserve">314 – Custos de Aquisição; Comissões sobre prêmios </t>
  </si>
  <si>
    <t>241 – Patrimônio Líquido;Capital Social</t>
  </si>
  <si>
    <t>118 – Custos de Aquisição Diferidos;</t>
  </si>
  <si>
    <t>TOTAL</t>
  </si>
  <si>
    <t>313 – Sinistros Ocorridos;</t>
  </si>
  <si>
    <t>115 – Outros Valores e Bens;</t>
  </si>
  <si>
    <t>RESULTADO DO EXERCÍCIO</t>
  </si>
  <si>
    <t>311 – Prêmios Ganhos; -Variação da provisão de prêmio não ganho</t>
  </si>
  <si>
    <t>212 – Débitos de Operações com Seguros e Resseguros;</t>
  </si>
  <si>
    <t>113 – Crédito das Operações;</t>
  </si>
  <si>
    <t>311 – Prêmios Ganhos; -Prêmios emitidos(retidos)</t>
  </si>
  <si>
    <t>211 – Contas a Pagar;</t>
  </si>
  <si>
    <t>111 – Disponível;</t>
  </si>
  <si>
    <t>DRE - DEMONSTRAÇÃO DE RESULTADO</t>
  </si>
  <si>
    <t>CREDORAS</t>
  </si>
  <si>
    <t>DEVEDORAS</t>
  </si>
  <si>
    <t>BALANCETE DE VERIFICAÇÃO</t>
  </si>
  <si>
    <t>Contas de Resultado</t>
  </si>
  <si>
    <t>PASSIVO/PL</t>
  </si>
  <si>
    <t>CASO SEGURADORA MÃO NA RODA</t>
  </si>
  <si>
    <t>Contabilização de Operações de Seguradoras – HOMEWORK – Eventos Básicos SEGURATUDO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</si>
</sst>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6600"/>
      <name val="Arial"/>
      <family val="2"/>
    </font>
    <font>
      <b/>
      <sz val="12"/>
      <color rgb="FF006600"/>
      <name val="Arial"/>
      <family val="2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8"/>
      <color rgb="FF006600"/>
      <name val="Arial"/>
      <family val="2"/>
    </font>
    <font>
      <b/>
      <sz val="14"/>
      <color rgb="FF006600"/>
      <name val="Arial"/>
      <family val="2"/>
    </font>
    <font>
      <sz val="14"/>
      <color rgb="FF006600"/>
      <name val="Arial"/>
      <family val="2"/>
    </font>
    <font>
      <i/>
      <sz val="14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72">
    <xf numFmtId="0" fontId="0" fillId="0" borderId="0" xfId="0"/>
    <xf numFmtId="43" fontId="2" fillId="0" borderId="0" xfId="1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top" wrapText="1"/>
    </xf>
    <xf numFmtId="43" fontId="8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0" fillId="0" borderId="0" xfId="0" applyFont="1"/>
    <xf numFmtId="0" fontId="12" fillId="0" borderId="1" xfId="0" applyFont="1" applyBorder="1" applyAlignment="1">
      <alignment horizontal="justify" vertical="top" wrapText="1"/>
    </xf>
    <xf numFmtId="43" fontId="13" fillId="0" borderId="1" xfId="1" applyFont="1" applyBorder="1" applyAlignment="1">
      <alignment horizontal="justify" vertical="top" wrapText="1"/>
    </xf>
    <xf numFmtId="0" fontId="14" fillId="0" borderId="0" xfId="0" applyFont="1"/>
    <xf numFmtId="43" fontId="15" fillId="0" borderId="1" xfId="1" applyFont="1" applyBorder="1"/>
    <xf numFmtId="0" fontId="16" fillId="0" borderId="1" xfId="0" applyFont="1" applyBorder="1" applyAlignment="1">
      <alignment horizontal="justify" vertical="top" wrapText="1"/>
    </xf>
    <xf numFmtId="0" fontId="15" fillId="0" borderId="0" xfId="0" applyFont="1"/>
    <xf numFmtId="0" fontId="16" fillId="0" borderId="1" xfId="0" applyFont="1" applyBorder="1"/>
    <xf numFmtId="9" fontId="15" fillId="0" borderId="0" xfId="0" applyNumberFormat="1" applyFont="1"/>
    <xf numFmtId="0" fontId="17" fillId="2" borderId="0" xfId="2" applyFont="1" applyFill="1" applyAlignment="1">
      <alignment horizontal="left" vertical="center"/>
    </xf>
    <xf numFmtId="0" fontId="18" fillId="2" borderId="0" xfId="2" applyFont="1" applyFill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164" fontId="18" fillId="2" borderId="0" xfId="3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18" fillId="2" borderId="0" xfId="2" applyFont="1" applyFill="1" applyAlignment="1">
      <alignment vertical="top" wrapText="1"/>
    </xf>
    <xf numFmtId="0" fontId="18" fillId="2" borderId="0" xfId="2" applyFont="1" applyFill="1" applyAlignment="1">
      <alignment vertical="center" wrapText="1"/>
    </xf>
    <xf numFmtId="0" fontId="17" fillId="2" borderId="5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vertical="center"/>
    </xf>
    <xf numFmtId="0" fontId="18" fillId="2" borderId="1" xfId="2" applyFont="1" applyFill="1" applyBorder="1" applyAlignment="1">
      <alignment vertical="top" wrapText="1"/>
    </xf>
    <xf numFmtId="164" fontId="18" fillId="2" borderId="1" xfId="2" applyNumberFormat="1" applyFont="1" applyFill="1" applyBorder="1" applyAlignment="1">
      <alignment vertical="center"/>
    </xf>
    <xf numFmtId="0" fontId="17" fillId="2" borderId="1" xfId="2" applyFont="1" applyFill="1" applyBorder="1" applyAlignment="1">
      <alignment vertical="center" wrapText="1"/>
    </xf>
    <xf numFmtId="0" fontId="18" fillId="2" borderId="1" xfId="2" applyFont="1" applyFill="1" applyBorder="1" applyAlignment="1">
      <alignment vertical="center" wrapText="1"/>
    </xf>
    <xf numFmtId="0" fontId="18" fillId="2" borderId="1" xfId="2" applyFont="1" applyFill="1" applyBorder="1" applyAlignment="1">
      <alignment horizontal="center" vertical="center"/>
    </xf>
    <xf numFmtId="164" fontId="18" fillId="2" borderId="1" xfId="3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vertical="center"/>
    </xf>
    <xf numFmtId="164" fontId="18" fillId="2" borderId="1" xfId="2" applyNumberFormat="1" applyFont="1" applyFill="1" applyBorder="1" applyAlignment="1">
      <alignment horizontal="center" vertical="center"/>
    </xf>
    <xf numFmtId="164" fontId="18" fillId="2" borderId="0" xfId="2" applyNumberFormat="1" applyFont="1" applyFill="1" applyBorder="1" applyAlignment="1">
      <alignment horizontal="center" vertical="center"/>
    </xf>
    <xf numFmtId="164" fontId="18" fillId="2" borderId="0" xfId="3" applyFont="1" applyFill="1" applyBorder="1" applyAlignment="1">
      <alignment horizontal="center" vertical="center"/>
    </xf>
    <xf numFmtId="165" fontId="18" fillId="2" borderId="1" xfId="3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164" fontId="19" fillId="2" borderId="1" xfId="3" applyFont="1" applyFill="1" applyBorder="1" applyAlignment="1">
      <alignment horizontal="center" vertical="center"/>
    </xf>
    <xf numFmtId="164" fontId="19" fillId="2" borderId="1" xfId="2" applyNumberFormat="1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vertical="center"/>
    </xf>
    <xf numFmtId="164" fontId="18" fillId="2" borderId="1" xfId="2" applyNumberFormat="1" applyFont="1" applyFill="1" applyBorder="1" applyAlignment="1">
      <alignment vertical="center" wrapText="1"/>
    </xf>
    <xf numFmtId="165" fontId="18" fillId="2" borderId="1" xfId="2" applyNumberFormat="1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vertical="center" wrapText="1"/>
    </xf>
    <xf numFmtId="164" fontId="17" fillId="2" borderId="1" xfId="2" applyNumberFormat="1" applyFont="1" applyFill="1" applyBorder="1" applyAlignment="1">
      <alignment vertical="center"/>
    </xf>
    <xf numFmtId="43" fontId="19" fillId="2" borderId="1" xfId="2" applyNumberFormat="1" applyFont="1" applyFill="1" applyBorder="1" applyAlignment="1">
      <alignment horizontal="center" vertical="center"/>
    </xf>
    <xf numFmtId="164" fontId="19" fillId="2" borderId="0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vertical="top" wrapText="1"/>
    </xf>
    <xf numFmtId="164" fontId="17" fillId="2" borderId="1" xfId="2" applyNumberFormat="1" applyFont="1" applyFill="1" applyBorder="1" applyAlignment="1">
      <alignment vertical="center" wrapText="1"/>
    </xf>
    <xf numFmtId="43" fontId="18" fillId="2" borderId="0" xfId="2" applyNumberFormat="1" applyFont="1" applyFill="1" applyAlignment="1">
      <alignment vertical="center" wrapText="1"/>
    </xf>
    <xf numFmtId="43" fontId="18" fillId="2" borderId="1" xfId="2" applyNumberFormat="1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164" fontId="17" fillId="2" borderId="1" xfId="2" applyNumberFormat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vertical="top" wrapText="1"/>
    </xf>
    <xf numFmtId="0" fontId="18" fillId="2" borderId="0" xfId="2" applyFont="1" applyFill="1" applyBorder="1" applyAlignment="1">
      <alignment vertical="center"/>
    </xf>
    <xf numFmtId="0" fontId="18" fillId="2" borderId="0" xfId="2" applyFont="1" applyFill="1" applyBorder="1" applyAlignment="1">
      <alignment vertical="center" wrapText="1"/>
    </xf>
    <xf numFmtId="43" fontId="18" fillId="2" borderId="0" xfId="2" applyNumberFormat="1" applyFont="1" applyFill="1" applyBorder="1" applyAlignment="1">
      <alignment vertical="center" wrapText="1"/>
    </xf>
  </cellXfs>
  <cellStyles count="4">
    <cellStyle name="Normal" xfId="0" builtinId="0"/>
    <cellStyle name="Normal 3" xfId="2"/>
    <cellStyle name="Separador de milhares 2" xfId="3"/>
    <cellStyle name="Vírgula" xfId="1" builtin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(2)/Academico/USP/Graduacao/2014_02_Gradua&#231;&#227;o/2014_02_EAC0550%20-%20Contabilidade%20Seguradoras/Aula/CS_Tema_02.1.%20Contabiliza&#231;&#227;o_Exercicio%20-2a.vers&#227;o-Homework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1_Diario resolv"/>
      <sheetName val="Ex.1_Razonetes_revolv"/>
      <sheetName val="EX.2_Razao simplificado (2)"/>
      <sheetName val="EX.2_Razao simplificado (3)"/>
      <sheetName val="Exemplos livro josemar"/>
      <sheetName val="Exemplos Gerlando"/>
      <sheetName val="eX1_Diario resol"/>
      <sheetName val="Ex.1_Razonetes_Dem"/>
      <sheetName val="EX.1_Razao simplificado res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2">
          <cell r="A62" t="str">
            <v>35 – DESPESAS ADMINISTRATIVAS: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2"/>
  <sheetViews>
    <sheetView tabSelected="1" workbookViewId="0">
      <selection activeCell="A2" sqref="A2:D2"/>
    </sheetView>
  </sheetViews>
  <sheetFormatPr defaultRowHeight="15" x14ac:dyDescent="0.25"/>
  <cols>
    <col min="1" max="1" width="85.140625" customWidth="1"/>
    <col min="2" max="2" width="18.85546875" style="2" customWidth="1"/>
    <col min="3" max="3" width="24.85546875" style="2" customWidth="1"/>
    <col min="4" max="4" width="14" style="1" bestFit="1" customWidth="1"/>
    <col min="5" max="5" width="3.5703125" bestFit="1" customWidth="1"/>
  </cols>
  <sheetData>
    <row r="1" spans="1:7" ht="15.75" x14ac:dyDescent="0.25">
      <c r="A1" s="12" t="s">
        <v>61</v>
      </c>
    </row>
    <row r="2" spans="1:7" ht="78" customHeight="1" x14ac:dyDescent="0.25">
      <c r="A2" s="11" t="s">
        <v>31</v>
      </c>
      <c r="B2" s="11"/>
      <c r="C2" s="11"/>
      <c r="D2" s="11"/>
    </row>
    <row r="3" spans="1:7" x14ac:dyDescent="0.25">
      <c r="B3" s="10" t="s">
        <v>30</v>
      </c>
      <c r="C3" s="10"/>
      <c r="D3" s="8" t="s">
        <v>29</v>
      </c>
    </row>
    <row r="4" spans="1:7" x14ac:dyDescent="0.25">
      <c r="B4" s="9" t="s">
        <v>28</v>
      </c>
      <c r="C4" s="9" t="s">
        <v>27</v>
      </c>
      <c r="D4" s="8"/>
    </row>
    <row r="5" spans="1:7" ht="30.75" x14ac:dyDescent="0.25">
      <c r="A5" s="5" t="s">
        <v>26</v>
      </c>
      <c r="B5" s="17"/>
      <c r="C5" s="17"/>
      <c r="D5" s="14"/>
      <c r="E5" s="18"/>
      <c r="F5" s="18"/>
      <c r="G5" s="18"/>
    </row>
    <row r="6" spans="1:7" ht="61.5" x14ac:dyDescent="0.25">
      <c r="A6" s="5" t="s">
        <v>25</v>
      </c>
      <c r="B6" s="19"/>
      <c r="C6" s="19"/>
      <c r="D6" s="16"/>
      <c r="E6" s="18"/>
      <c r="F6" s="18"/>
      <c r="G6" s="18"/>
    </row>
    <row r="7" spans="1:7" ht="31.5" customHeight="1" x14ac:dyDescent="0.25">
      <c r="A7" s="7" t="s">
        <v>24</v>
      </c>
      <c r="B7" s="17"/>
      <c r="C7" s="17"/>
      <c r="D7" s="14"/>
      <c r="E7" s="18"/>
      <c r="F7" s="18"/>
      <c r="G7" s="18"/>
    </row>
    <row r="8" spans="1:7" ht="35.25" customHeight="1" x14ac:dyDescent="0.25">
      <c r="A8" s="7" t="s">
        <v>23</v>
      </c>
      <c r="B8" s="17"/>
      <c r="C8" s="17"/>
      <c r="D8" s="14"/>
      <c r="E8" s="18"/>
      <c r="F8" s="18"/>
      <c r="G8" s="18"/>
    </row>
    <row r="9" spans="1:7" ht="30.75" x14ac:dyDescent="0.25">
      <c r="A9" s="5" t="s">
        <v>22</v>
      </c>
      <c r="B9" s="17"/>
      <c r="C9" s="17"/>
      <c r="D9" s="16"/>
      <c r="E9" s="20"/>
      <c r="F9" s="18"/>
      <c r="G9" s="18"/>
    </row>
    <row r="10" spans="1:7" ht="37.5" customHeight="1" x14ac:dyDescent="0.25">
      <c r="A10" s="7" t="s">
        <v>21</v>
      </c>
      <c r="B10" s="17"/>
      <c r="C10" s="17"/>
      <c r="D10" s="14"/>
      <c r="E10" s="20"/>
      <c r="F10" s="18"/>
      <c r="G10" s="18"/>
    </row>
    <row r="11" spans="1:7" ht="35.25" customHeight="1" x14ac:dyDescent="0.25">
      <c r="A11" s="7" t="s">
        <v>20</v>
      </c>
      <c r="B11" s="17"/>
      <c r="C11" s="17"/>
      <c r="D11" s="14"/>
      <c r="E11" s="20"/>
      <c r="F11" s="18"/>
      <c r="G11" s="18"/>
    </row>
    <row r="12" spans="1:7" ht="30.75" x14ac:dyDescent="0.25">
      <c r="A12" s="5" t="s">
        <v>19</v>
      </c>
      <c r="B12" s="17"/>
      <c r="C12" s="17"/>
      <c r="D12" s="14"/>
      <c r="E12" s="18"/>
      <c r="F12" s="18"/>
      <c r="G12" s="18"/>
    </row>
    <row r="13" spans="1:7" ht="30.75" x14ac:dyDescent="0.25">
      <c r="A13" s="5" t="s">
        <v>18</v>
      </c>
      <c r="B13" s="17"/>
      <c r="C13" s="17"/>
      <c r="D13" s="14"/>
      <c r="E13" s="18"/>
      <c r="F13" s="18"/>
      <c r="G13" s="18"/>
    </row>
    <row r="14" spans="1:7" ht="30.75" x14ac:dyDescent="0.25">
      <c r="A14" s="5" t="s">
        <v>17</v>
      </c>
      <c r="B14" s="17"/>
      <c r="C14" s="17"/>
      <c r="D14" s="14"/>
      <c r="E14" s="18"/>
      <c r="F14" s="18"/>
      <c r="G14" s="18"/>
    </row>
    <row r="15" spans="1:7" ht="30.75" x14ac:dyDescent="0.25">
      <c r="A15" s="5" t="s">
        <v>15</v>
      </c>
      <c r="B15" s="17"/>
      <c r="C15" s="17"/>
      <c r="D15" s="14"/>
      <c r="E15" s="18"/>
      <c r="F15" s="18"/>
      <c r="G15" s="18"/>
    </row>
    <row r="16" spans="1:7" x14ac:dyDescent="0.25">
      <c r="A16" s="6" t="s">
        <v>14</v>
      </c>
      <c r="B16" s="6"/>
      <c r="C16" s="6"/>
      <c r="D16" s="6"/>
    </row>
    <row r="17" spans="1:7" ht="15.75" x14ac:dyDescent="0.25">
      <c r="A17" s="5" t="s">
        <v>13</v>
      </c>
      <c r="B17" s="13"/>
      <c r="C17" s="13"/>
      <c r="D17" s="14"/>
      <c r="E17" s="15"/>
      <c r="F17" s="15"/>
      <c r="G17" s="15"/>
    </row>
    <row r="18" spans="1:7" ht="33.75" customHeight="1" x14ac:dyDescent="0.25">
      <c r="A18" s="5" t="s">
        <v>12</v>
      </c>
      <c r="B18" s="13"/>
      <c r="C18" s="13"/>
      <c r="D18" s="14"/>
      <c r="E18" s="15"/>
      <c r="F18" s="15"/>
      <c r="G18" s="15"/>
    </row>
    <row r="20" spans="1:7" ht="15.75" x14ac:dyDescent="0.25">
      <c r="A20" s="4" t="s">
        <v>11</v>
      </c>
      <c r="B20" s="4"/>
      <c r="C20" s="4"/>
      <c r="D20" s="4"/>
    </row>
    <row r="22" spans="1:7" ht="30" x14ac:dyDescent="0.25">
      <c r="A22" s="3" t="s">
        <v>10</v>
      </c>
      <c r="B22" s="19"/>
    </row>
    <row r="23" spans="1:7" ht="26.25" customHeight="1" x14ac:dyDescent="0.25">
      <c r="A23" s="3" t="s">
        <v>9</v>
      </c>
      <c r="B23" s="19"/>
    </row>
    <row r="24" spans="1:7" ht="30" x14ac:dyDescent="0.25">
      <c r="A24" s="3" t="s">
        <v>8</v>
      </c>
      <c r="B24" s="19"/>
    </row>
    <row r="25" spans="1:7" ht="40.5" customHeight="1" x14ac:dyDescent="0.25">
      <c r="A25" s="3" t="s">
        <v>7</v>
      </c>
      <c r="B25" s="19"/>
    </row>
    <row r="26" spans="1:7" ht="30" x14ac:dyDescent="0.25">
      <c r="A26" s="3" t="s">
        <v>6</v>
      </c>
      <c r="B26" s="19"/>
    </row>
    <row r="27" spans="1:7" ht="27" customHeight="1" x14ac:dyDescent="0.25">
      <c r="A27" s="3" t="s">
        <v>5</v>
      </c>
      <c r="B27" s="19"/>
    </row>
    <row r="28" spans="1:7" ht="30" x14ac:dyDescent="0.25">
      <c r="A28" s="3" t="s">
        <v>4</v>
      </c>
      <c r="B28" s="19"/>
    </row>
    <row r="29" spans="1:7" ht="24.75" customHeight="1" x14ac:dyDescent="0.25">
      <c r="A29" s="3" t="s">
        <v>3</v>
      </c>
      <c r="B29" s="19"/>
    </row>
    <row r="30" spans="1:7" ht="26.25" customHeight="1" x14ac:dyDescent="0.25">
      <c r="A30" s="3" t="s">
        <v>2</v>
      </c>
      <c r="B30" s="19"/>
    </row>
    <row r="31" spans="1:7" ht="30" x14ac:dyDescent="0.25">
      <c r="A31" s="3" t="s">
        <v>1</v>
      </c>
      <c r="B31" s="19"/>
    </row>
    <row r="32" spans="1:7" ht="29.25" customHeight="1" x14ac:dyDescent="0.25">
      <c r="A32" s="3" t="s">
        <v>0</v>
      </c>
      <c r="B32" s="19"/>
    </row>
  </sheetData>
  <mergeCells count="4">
    <mergeCell ref="A2:D2"/>
    <mergeCell ref="B3:C3"/>
    <mergeCell ref="A16:D16"/>
    <mergeCell ref="A20:D20"/>
  </mergeCells>
  <pageMargins left="0.23622047244094491" right="0.15748031496062992" top="0.27559055118110237" bottom="0.27559055118110237" header="0.15748031496062992" footer="0.19685039370078741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zoomScale="90" zoomScaleNormal="90" workbookViewId="0">
      <selection activeCell="K32" sqref="H31:K32"/>
    </sheetView>
  </sheetViews>
  <sheetFormatPr defaultRowHeight="18" x14ac:dyDescent="0.25"/>
  <cols>
    <col min="1" max="1" width="3.85546875" style="22" customWidth="1"/>
    <col min="2" max="2" width="23.85546875" style="22" customWidth="1"/>
    <col min="3" max="3" width="24.42578125" style="22" customWidth="1"/>
    <col min="4" max="4" width="3.7109375" style="23" customWidth="1"/>
    <col min="5" max="5" width="5" style="22" customWidth="1"/>
    <col min="6" max="6" width="21.5703125" style="22" customWidth="1"/>
    <col min="7" max="7" width="23.7109375" style="22" customWidth="1"/>
    <col min="8" max="8" width="3.28515625" style="23" customWidth="1"/>
    <col min="9" max="9" width="5.28515625" style="22" customWidth="1"/>
    <col min="10" max="10" width="22.85546875" style="24" customWidth="1"/>
    <col min="11" max="11" width="21.42578125" style="22" customWidth="1"/>
    <col min="12" max="12" width="9.140625" style="25" customWidth="1"/>
    <col min="13" max="13" width="42.85546875" style="26" customWidth="1"/>
    <col min="14" max="14" width="29.140625" style="25" customWidth="1"/>
    <col min="15" max="15" width="33.85546875" style="27" customWidth="1"/>
    <col min="16" max="16" width="29" style="25" customWidth="1"/>
    <col min="17" max="17" width="47.5703125" style="25" customWidth="1"/>
    <col min="18" max="18" width="30.7109375" style="25" customWidth="1"/>
    <col min="19" max="20" width="9.140625" style="25" customWidth="1"/>
    <col min="21" max="16384" width="9.140625" style="25"/>
  </cols>
  <sheetData>
    <row r="1" spans="1:18" s="25" customFormat="1" x14ac:dyDescent="0.25">
      <c r="A1" s="21" t="s">
        <v>60</v>
      </c>
      <c r="B1" s="22"/>
      <c r="C1" s="22"/>
      <c r="D1" s="23"/>
      <c r="E1" s="22"/>
      <c r="F1" s="22"/>
      <c r="G1" s="22"/>
      <c r="H1" s="23"/>
      <c r="I1" s="22"/>
      <c r="J1" s="24"/>
      <c r="K1" s="22"/>
      <c r="M1" s="26"/>
      <c r="O1" s="27"/>
    </row>
    <row r="2" spans="1:18" s="25" customFormat="1" ht="36" x14ac:dyDescent="0.25">
      <c r="A2" s="28" t="s">
        <v>39</v>
      </c>
      <c r="B2" s="28"/>
      <c r="C2" s="28"/>
      <c r="D2" s="29"/>
      <c r="E2" s="28" t="s">
        <v>59</v>
      </c>
      <c r="F2" s="28"/>
      <c r="G2" s="28"/>
      <c r="H2" s="29"/>
      <c r="I2" s="28" t="s">
        <v>58</v>
      </c>
      <c r="J2" s="28"/>
      <c r="K2" s="28"/>
      <c r="M2" s="30" t="s">
        <v>57</v>
      </c>
      <c r="N2" s="31" t="s">
        <v>56</v>
      </c>
      <c r="O2" s="32" t="s">
        <v>55</v>
      </c>
      <c r="Q2" s="33" t="s">
        <v>54</v>
      </c>
      <c r="R2" s="33"/>
    </row>
    <row r="3" spans="1:18" s="38" customFormat="1" ht="37.5" customHeight="1" x14ac:dyDescent="0.25">
      <c r="A3" s="34" t="s">
        <v>53</v>
      </c>
      <c r="B3" s="35"/>
      <c r="C3" s="36"/>
      <c r="D3" s="37"/>
      <c r="E3" s="34" t="s">
        <v>52</v>
      </c>
      <c r="F3" s="35"/>
      <c r="G3" s="36"/>
      <c r="H3" s="37"/>
      <c r="I3" s="34" t="s">
        <v>51</v>
      </c>
      <c r="J3" s="35"/>
      <c r="K3" s="36"/>
      <c r="M3" s="39" t="str">
        <f>+A3</f>
        <v>111 – Disponível;</v>
      </c>
      <c r="N3" s="40"/>
      <c r="O3" s="41"/>
      <c r="Q3" s="42" t="str">
        <f>+M12</f>
        <v>311 – Prêmios Ganhos; -Prêmios emitidos(retidos)</v>
      </c>
      <c r="R3" s="40">
        <f>+O12</f>
        <v>0</v>
      </c>
    </row>
    <row r="4" spans="1:18" s="25" customFormat="1" ht="36" customHeight="1" x14ac:dyDescent="0.25">
      <c r="A4" s="43"/>
      <c r="B4" s="43" t="s">
        <v>28</v>
      </c>
      <c r="C4" s="43" t="s">
        <v>27</v>
      </c>
      <c r="D4" s="23"/>
      <c r="E4" s="43"/>
      <c r="F4" s="43" t="s">
        <v>28</v>
      </c>
      <c r="G4" s="43" t="s">
        <v>27</v>
      </c>
      <c r="H4" s="23"/>
      <c r="I4" s="43"/>
      <c r="J4" s="44" t="s">
        <v>28</v>
      </c>
      <c r="K4" s="43" t="s">
        <v>27</v>
      </c>
      <c r="M4" s="39" t="str">
        <f>+A7</f>
        <v>113 – Crédito das Operações;</v>
      </c>
      <c r="N4" s="40"/>
      <c r="O4" s="42"/>
      <c r="Q4" s="42" t="str">
        <f>+M13</f>
        <v>311 – Prêmios Ganhos; -Variação da provisão de prêmio não ganho</v>
      </c>
      <c r="R4" s="45">
        <f>-N13</f>
        <v>0</v>
      </c>
    </row>
    <row r="5" spans="1:18" s="25" customFormat="1" ht="31.5" customHeight="1" x14ac:dyDescent="0.25">
      <c r="A5" s="43"/>
      <c r="B5" s="44"/>
      <c r="C5" s="43"/>
      <c r="D5" s="23"/>
      <c r="E5" s="43"/>
      <c r="F5" s="43"/>
      <c r="G5" s="46"/>
      <c r="H5" s="47"/>
      <c r="I5" s="43"/>
      <c r="J5" s="44"/>
      <c r="K5" s="46"/>
      <c r="M5" s="39" t="str">
        <f>+A12</f>
        <v>115 – Outros Valores e Bens;</v>
      </c>
      <c r="N5" s="40"/>
      <c r="O5" s="42"/>
      <c r="Q5" s="42" t="str">
        <f>+M14</f>
        <v>313 – Sinistros Ocorridos;</v>
      </c>
      <c r="R5" s="40">
        <f>-N14</f>
        <v>0</v>
      </c>
    </row>
    <row r="6" spans="1:18" s="25" customFormat="1" ht="36" x14ac:dyDescent="0.25">
      <c r="A6" s="43"/>
      <c r="B6" s="44"/>
      <c r="C6" s="44"/>
      <c r="D6" s="48"/>
      <c r="E6" s="43"/>
      <c r="F6" s="49"/>
      <c r="G6" s="46"/>
      <c r="H6" s="47"/>
      <c r="I6" s="50"/>
      <c r="J6" s="51"/>
      <c r="K6" s="52"/>
      <c r="M6" s="39" t="str">
        <f>+B19</f>
        <v>118 – Custos de Aquisição Diferidos;</v>
      </c>
      <c r="N6" s="45"/>
      <c r="O6" s="42"/>
      <c r="Q6" s="42" t="str">
        <f>+M15</f>
        <v xml:space="preserve">314 – Custos de Aquisição; Comissões sobre prêmios </v>
      </c>
      <c r="R6" s="40">
        <f>-N15</f>
        <v>0</v>
      </c>
    </row>
    <row r="7" spans="1:18" s="25" customFormat="1" ht="46.5" customHeight="1" x14ac:dyDescent="0.25">
      <c r="A7" s="34" t="s">
        <v>50</v>
      </c>
      <c r="B7" s="35"/>
      <c r="C7" s="36"/>
      <c r="D7" s="37"/>
      <c r="E7" s="34" t="s">
        <v>49</v>
      </c>
      <c r="F7" s="35"/>
      <c r="G7" s="36"/>
      <c r="H7" s="37"/>
      <c r="I7" s="34" t="s">
        <v>48</v>
      </c>
      <c r="J7" s="35"/>
      <c r="K7" s="36"/>
      <c r="M7" s="39" t="str">
        <f>+E3</f>
        <v>211 – Contas a Pagar;</v>
      </c>
      <c r="N7" s="53"/>
      <c r="O7" s="54"/>
      <c r="Q7" s="42" t="str">
        <f>+M16</f>
        <v>314 – Custos de Aquisição; Variação do Custo de Aquisição Diferido</v>
      </c>
      <c r="R7" s="45">
        <f>+O16</f>
        <v>0</v>
      </c>
    </row>
    <row r="8" spans="1:18" s="25" customFormat="1" ht="39" customHeight="1" x14ac:dyDescent="0.25">
      <c r="A8" s="43"/>
      <c r="B8" s="43" t="s">
        <v>28</v>
      </c>
      <c r="C8" s="43" t="s">
        <v>27</v>
      </c>
      <c r="D8" s="23"/>
      <c r="E8" s="43"/>
      <c r="F8" s="43" t="s">
        <v>28</v>
      </c>
      <c r="G8" s="43" t="s">
        <v>27</v>
      </c>
      <c r="H8" s="23"/>
      <c r="I8" s="43"/>
      <c r="J8" s="44" t="s">
        <v>28</v>
      </c>
      <c r="K8" s="43" t="s">
        <v>27</v>
      </c>
      <c r="M8" s="39" t="str">
        <f>+E7</f>
        <v>212 – Débitos de Operações com Seguros e Resseguros;</v>
      </c>
      <c r="N8" s="53"/>
      <c r="O8" s="54"/>
      <c r="Q8" s="42" t="str">
        <f>+M17</f>
        <v>35 – DESPESAS ADMINISTRATIVAS:</v>
      </c>
      <c r="R8" s="40">
        <f>-N17</f>
        <v>0</v>
      </c>
    </row>
    <row r="9" spans="1:18" s="25" customFormat="1" ht="33.75" customHeight="1" x14ac:dyDescent="0.25">
      <c r="A9" s="43"/>
      <c r="B9" s="44"/>
      <c r="C9" s="43"/>
      <c r="D9" s="23"/>
      <c r="E9" s="43"/>
      <c r="F9" s="43"/>
      <c r="G9" s="46"/>
      <c r="H9" s="47"/>
      <c r="I9" s="55"/>
      <c r="J9" s="44"/>
      <c r="K9" s="46"/>
      <c r="M9" s="39" t="str">
        <f>+E12</f>
        <v>216 – Provisões Técnicas – Seguros e Resseguros;</v>
      </c>
      <c r="N9" s="53"/>
      <c r="O9" s="56"/>
      <c r="Q9" s="32" t="s">
        <v>47</v>
      </c>
      <c r="R9" s="57">
        <f>SUM(R3:R8)</f>
        <v>0</v>
      </c>
    </row>
    <row r="10" spans="1:18" s="25" customFormat="1" ht="24.75" customHeight="1" x14ac:dyDescent="0.25">
      <c r="A10" s="43"/>
      <c r="B10" s="44"/>
      <c r="C10" s="43"/>
      <c r="D10" s="23"/>
      <c r="E10" s="43"/>
      <c r="F10" s="43"/>
      <c r="G10" s="46"/>
      <c r="H10" s="47"/>
      <c r="I10" s="50"/>
      <c r="J10" s="51"/>
      <c r="K10" s="52"/>
      <c r="M10" s="39" t="str">
        <f>+E19</f>
        <v>241 – Patrimônio Líquido;Capital Social</v>
      </c>
      <c r="N10" s="53"/>
      <c r="O10" s="54"/>
    </row>
    <row r="11" spans="1:18" s="25" customFormat="1" ht="36" x14ac:dyDescent="0.25">
      <c r="A11" s="43"/>
      <c r="B11" s="44"/>
      <c r="C11" s="43"/>
      <c r="D11" s="23"/>
      <c r="E11" s="43"/>
      <c r="F11" s="43"/>
      <c r="G11" s="46"/>
      <c r="H11" s="47"/>
      <c r="I11" s="50"/>
      <c r="J11" s="51"/>
      <c r="K11" s="52"/>
      <c r="M11" s="39" t="str">
        <f>+E24</f>
        <v>241 – Patrimônio Líquido;Lucros ou Prejuízos Acumulados</v>
      </c>
      <c r="N11" s="53"/>
      <c r="O11" s="42"/>
    </row>
    <row r="12" spans="1:18" s="25" customFormat="1" ht="39.75" customHeight="1" x14ac:dyDescent="0.25">
      <c r="A12" s="34" t="s">
        <v>46</v>
      </c>
      <c r="B12" s="35"/>
      <c r="C12" s="36"/>
      <c r="D12" s="37"/>
      <c r="E12" s="34" t="s">
        <v>16</v>
      </c>
      <c r="F12" s="35"/>
      <c r="G12" s="36"/>
      <c r="H12" s="37"/>
      <c r="I12" s="34" t="s">
        <v>45</v>
      </c>
      <c r="J12" s="35"/>
      <c r="K12" s="36"/>
      <c r="M12" s="39" t="str">
        <f>+I3</f>
        <v>311 – Prêmios Ganhos; -Prêmios emitidos(retidos)</v>
      </c>
      <c r="N12" s="53"/>
      <c r="O12" s="54"/>
    </row>
    <row r="13" spans="1:18" s="25" customFormat="1" ht="41.25" customHeight="1" x14ac:dyDescent="0.25">
      <c r="A13" s="43"/>
      <c r="B13" s="43" t="s">
        <v>28</v>
      </c>
      <c r="C13" s="43" t="s">
        <v>27</v>
      </c>
      <c r="D13" s="23"/>
      <c r="E13" s="43"/>
      <c r="F13" s="43" t="s">
        <v>28</v>
      </c>
      <c r="G13" s="43" t="s">
        <v>27</v>
      </c>
      <c r="H13" s="23"/>
      <c r="I13" s="43"/>
      <c r="J13" s="44" t="s">
        <v>28</v>
      </c>
      <c r="K13" s="43" t="s">
        <v>27</v>
      </c>
      <c r="M13" s="39" t="str">
        <f>+I7</f>
        <v>311 – Prêmios Ganhos; -Variação da provisão de prêmio não ganho</v>
      </c>
      <c r="N13" s="45"/>
      <c r="O13" s="42"/>
    </row>
    <row r="14" spans="1:18" s="25" customFormat="1" ht="27.75" customHeight="1" x14ac:dyDescent="0.25">
      <c r="A14" s="43"/>
      <c r="B14" s="44"/>
      <c r="C14" s="43"/>
      <c r="D14" s="23"/>
      <c r="E14" s="55"/>
      <c r="F14" s="43"/>
      <c r="G14" s="46"/>
      <c r="H14" s="47"/>
      <c r="I14" s="43"/>
      <c r="J14" s="44"/>
      <c r="K14" s="44"/>
      <c r="M14" s="39" t="str">
        <f>+I12</f>
        <v>313 – Sinistros Ocorridos;</v>
      </c>
      <c r="N14" s="40"/>
      <c r="O14" s="42"/>
    </row>
    <row r="15" spans="1:18" s="25" customFormat="1" ht="36" x14ac:dyDescent="0.25">
      <c r="A15" s="43"/>
      <c r="B15" s="43"/>
      <c r="C15" s="43"/>
      <c r="D15" s="23"/>
      <c r="E15" s="43"/>
      <c r="F15" s="43"/>
      <c r="G15" s="46"/>
      <c r="H15" s="47"/>
      <c r="I15" s="43"/>
      <c r="J15" s="43"/>
      <c r="K15" s="46"/>
      <c r="M15" s="39" t="str">
        <f>+I19</f>
        <v xml:space="preserve">314 – Custos de Aquisição; Comissões sobre prêmios </v>
      </c>
      <c r="N15" s="40"/>
      <c r="O15" s="42"/>
    </row>
    <row r="16" spans="1:18" s="25" customFormat="1" ht="54" x14ac:dyDescent="0.25">
      <c r="A16" s="43"/>
      <c r="B16" s="43"/>
      <c r="C16" s="43"/>
      <c r="D16" s="23"/>
      <c r="E16" s="50"/>
      <c r="F16" s="50"/>
      <c r="G16" s="52"/>
      <c r="H16" s="47"/>
      <c r="I16" s="43"/>
      <c r="J16" s="44"/>
      <c r="K16" s="44"/>
      <c r="M16" s="39" t="str">
        <f>+I24</f>
        <v>314 – Custos de Aquisição; Variação do Custo de Aquisição Diferido</v>
      </c>
      <c r="N16" s="53"/>
      <c r="O16" s="56"/>
    </row>
    <row r="17" spans="1:16" s="25" customFormat="1" ht="39.75" customHeight="1" x14ac:dyDescent="0.25">
      <c r="A17" s="43"/>
      <c r="B17" s="43"/>
      <c r="C17" s="43"/>
      <c r="D17" s="23"/>
      <c r="E17" s="50"/>
      <c r="F17" s="58"/>
      <c r="G17" s="52"/>
      <c r="H17" s="59"/>
      <c r="I17" s="50"/>
      <c r="J17" s="51"/>
      <c r="K17" s="52"/>
      <c r="M17" s="39" t="str">
        <f>+I29</f>
        <v>35 – DESPESAS ADMINISTRATIVAS:</v>
      </c>
      <c r="N17" s="40"/>
      <c r="O17" s="42"/>
    </row>
    <row r="18" spans="1:16" s="25" customFormat="1" ht="33.75" customHeight="1" x14ac:dyDescent="0.25">
      <c r="A18" s="43"/>
      <c r="B18" s="43"/>
      <c r="C18" s="43"/>
      <c r="D18" s="23"/>
      <c r="E18" s="43"/>
      <c r="F18" s="43"/>
      <c r="G18" s="43"/>
      <c r="H18" s="59"/>
      <c r="I18" s="50"/>
      <c r="J18" s="51"/>
      <c r="K18" s="52"/>
      <c r="M18" s="60" t="s">
        <v>44</v>
      </c>
      <c r="N18" s="57"/>
      <c r="O18" s="61"/>
    </row>
    <row r="19" spans="1:16" s="25" customFormat="1" ht="42" customHeight="1" x14ac:dyDescent="0.25">
      <c r="A19" s="31"/>
      <c r="B19" s="34" t="s">
        <v>43</v>
      </c>
      <c r="C19" s="36"/>
      <c r="D19" s="37"/>
      <c r="E19" s="34" t="s">
        <v>42</v>
      </c>
      <c r="F19" s="35"/>
      <c r="G19" s="36"/>
      <c r="H19" s="37"/>
      <c r="I19" s="34" t="s">
        <v>41</v>
      </c>
      <c r="J19" s="35"/>
      <c r="K19" s="36"/>
      <c r="M19" s="26"/>
      <c r="O19" s="62">
        <f>+N18-O18</f>
        <v>0</v>
      </c>
    </row>
    <row r="20" spans="1:16" s="25" customFormat="1" x14ac:dyDescent="0.25">
      <c r="A20" s="43"/>
      <c r="B20" s="43" t="s">
        <v>28</v>
      </c>
      <c r="C20" s="43" t="s">
        <v>27</v>
      </c>
      <c r="D20" s="23"/>
      <c r="E20" s="43"/>
      <c r="F20" s="43" t="s">
        <v>28</v>
      </c>
      <c r="G20" s="43" t="s">
        <v>27</v>
      </c>
      <c r="H20" s="23"/>
      <c r="I20" s="43"/>
      <c r="J20" s="44" t="s">
        <v>28</v>
      </c>
      <c r="K20" s="43" t="s">
        <v>27</v>
      </c>
      <c r="M20" s="34" t="s">
        <v>40</v>
      </c>
      <c r="N20" s="35"/>
      <c r="O20" s="35"/>
      <c r="P20" s="36"/>
    </row>
    <row r="21" spans="1:16" s="25" customFormat="1" ht="30.75" customHeight="1" x14ac:dyDescent="0.25">
      <c r="A21" s="43"/>
      <c r="B21" s="63"/>
      <c r="C21" s="46"/>
      <c r="D21" s="47"/>
      <c r="E21" s="43"/>
      <c r="F21" s="43"/>
      <c r="G21" s="46"/>
      <c r="H21" s="47"/>
      <c r="I21" s="43"/>
      <c r="J21" s="44"/>
      <c r="K21" s="43"/>
      <c r="M21" s="30" t="s">
        <v>39</v>
      </c>
      <c r="N21" s="31"/>
      <c r="O21" s="32" t="s">
        <v>38</v>
      </c>
      <c r="P21" s="31"/>
    </row>
    <row r="22" spans="1:16" s="25" customFormat="1" ht="41.25" customHeight="1" x14ac:dyDescent="0.25">
      <c r="A22" s="43"/>
      <c r="B22" s="43"/>
      <c r="C22" s="46"/>
      <c r="D22" s="23"/>
      <c r="E22" s="43"/>
      <c r="F22" s="43"/>
      <c r="G22" s="46"/>
      <c r="H22" s="47"/>
      <c r="I22" s="43"/>
      <c r="J22" s="43"/>
      <c r="K22" s="43"/>
      <c r="M22" s="39" t="str">
        <f>+M3</f>
        <v>111 – Disponível;</v>
      </c>
      <c r="N22" s="40"/>
      <c r="O22" s="42" t="str">
        <f>+M7</f>
        <v>211 – Contas a Pagar;</v>
      </c>
      <c r="P22" s="40"/>
    </row>
    <row r="23" spans="1:16" s="25" customFormat="1" ht="54" x14ac:dyDescent="0.25">
      <c r="A23" s="22"/>
      <c r="B23" s="22"/>
      <c r="C23" s="22"/>
      <c r="D23" s="23"/>
      <c r="E23" s="22"/>
      <c r="F23" s="22"/>
      <c r="G23" s="22"/>
      <c r="H23" s="23"/>
      <c r="I23" s="22"/>
      <c r="J23" s="24"/>
      <c r="K23" s="22"/>
      <c r="M23" s="39" t="str">
        <f>+M4</f>
        <v>113 – Crédito das Operações;</v>
      </c>
      <c r="N23" s="40"/>
      <c r="O23" s="42" t="str">
        <f>+M8</f>
        <v>212 – Débitos de Operações com Seguros e Resseguros;</v>
      </c>
      <c r="P23" s="40"/>
    </row>
    <row r="24" spans="1:16" s="25" customFormat="1" ht="51" customHeight="1" x14ac:dyDescent="0.25">
      <c r="A24" s="23"/>
      <c r="B24" s="23"/>
      <c r="C24" s="23"/>
      <c r="D24" s="23"/>
      <c r="E24" s="34" t="s">
        <v>37</v>
      </c>
      <c r="F24" s="35"/>
      <c r="G24" s="36"/>
      <c r="H24" s="37"/>
      <c r="I24" s="34" t="s">
        <v>36</v>
      </c>
      <c r="J24" s="35"/>
      <c r="K24" s="36"/>
      <c r="M24" s="39" t="str">
        <f>+M5</f>
        <v>115 – Outros Valores e Bens;</v>
      </c>
      <c r="N24" s="40"/>
      <c r="O24" s="42" t="str">
        <f>+M9</f>
        <v>216 – Provisões Técnicas – Seguros e Resseguros;</v>
      </c>
      <c r="P24" s="45"/>
    </row>
    <row r="25" spans="1:16" s="25" customFormat="1" ht="43.5" customHeight="1" x14ac:dyDescent="0.25">
      <c r="A25" s="23"/>
      <c r="B25" s="23"/>
      <c r="C25" s="23"/>
      <c r="D25" s="23"/>
      <c r="E25" s="43"/>
      <c r="F25" s="43" t="s">
        <v>28</v>
      </c>
      <c r="G25" s="43" t="s">
        <v>27</v>
      </c>
      <c r="H25" s="23"/>
      <c r="I25" s="43"/>
      <c r="J25" s="44" t="s">
        <v>28</v>
      </c>
      <c r="K25" s="43" t="s">
        <v>27</v>
      </c>
      <c r="M25" s="39" t="str">
        <f>+M6</f>
        <v>118 – Custos de Aquisição Diferidos;</v>
      </c>
      <c r="N25" s="45"/>
      <c r="O25" s="32" t="s">
        <v>35</v>
      </c>
      <c r="P25" s="53"/>
    </row>
    <row r="26" spans="1:16" s="25" customFormat="1" ht="31.5" customHeight="1" x14ac:dyDescent="0.25">
      <c r="A26" s="23"/>
      <c r="B26" s="23"/>
      <c r="C26" s="23"/>
      <c r="D26" s="23"/>
      <c r="E26" s="43"/>
      <c r="F26" s="64" t="s">
        <v>34</v>
      </c>
      <c r="G26" s="65"/>
      <c r="H26" s="47"/>
      <c r="I26" s="50"/>
      <c r="J26" s="44"/>
      <c r="K26" s="52"/>
      <c r="M26" s="39"/>
      <c r="N26" s="53"/>
      <c r="O26" s="42" t="str">
        <f>+M10</f>
        <v>241 – Patrimônio Líquido;Capital Social</v>
      </c>
      <c r="P26" s="40"/>
    </row>
    <row r="27" spans="1:16" s="25" customFormat="1" ht="54" x14ac:dyDescent="0.25">
      <c r="A27" s="23"/>
      <c r="B27" s="23"/>
      <c r="C27" s="23"/>
      <c r="D27" s="23"/>
      <c r="E27" s="43"/>
      <c r="F27" s="43"/>
      <c r="G27" s="43"/>
      <c r="H27" s="23"/>
      <c r="I27" s="50"/>
      <c r="J27" s="52"/>
      <c r="K27" s="43"/>
      <c r="M27" s="39"/>
      <c r="N27" s="53"/>
      <c r="O27" s="42" t="str">
        <f>+M11</f>
        <v>241 – Patrimônio Líquido;Lucros ou Prejuízos Acumulados</v>
      </c>
      <c r="P27" s="40"/>
    </row>
    <row r="28" spans="1:16" s="25" customFormat="1" ht="33" customHeight="1" x14ac:dyDescent="0.25">
      <c r="A28" s="22"/>
      <c r="B28" s="22"/>
      <c r="C28" s="22"/>
      <c r="D28" s="23"/>
      <c r="E28" s="22"/>
      <c r="F28" s="22"/>
      <c r="G28" s="22"/>
      <c r="H28" s="23"/>
      <c r="I28" s="22"/>
      <c r="J28" s="24"/>
      <c r="K28" s="22"/>
      <c r="M28" s="30" t="s">
        <v>33</v>
      </c>
      <c r="N28" s="66"/>
      <c r="O28" s="32" t="s">
        <v>32</v>
      </c>
      <c r="P28" s="66"/>
    </row>
    <row r="29" spans="1:16" s="25" customFormat="1" ht="37.5" customHeight="1" x14ac:dyDescent="0.25">
      <c r="A29" s="23"/>
      <c r="B29" s="23"/>
      <c r="C29" s="23"/>
      <c r="D29" s="23"/>
      <c r="E29" s="23"/>
      <c r="F29" s="23"/>
      <c r="G29" s="23"/>
      <c r="H29" s="23"/>
      <c r="I29" s="34" t="str">
        <f>+'[1]EX.1_Razao simplificado resol'!A62</f>
        <v>35 – DESPESAS ADMINISTRATIVAS:</v>
      </c>
      <c r="J29" s="35"/>
      <c r="K29" s="36"/>
      <c r="M29" s="26"/>
      <c r="O29" s="27"/>
    </row>
    <row r="30" spans="1:16" s="25" customFormat="1" x14ac:dyDescent="0.25">
      <c r="A30" s="23"/>
      <c r="B30" s="23"/>
      <c r="C30" s="23"/>
      <c r="D30" s="23"/>
      <c r="E30" s="23"/>
      <c r="F30" s="23"/>
      <c r="G30" s="23"/>
      <c r="H30" s="23"/>
      <c r="I30" s="43"/>
      <c r="J30" s="44" t="s">
        <v>28</v>
      </c>
      <c r="K30" s="43" t="s">
        <v>27</v>
      </c>
      <c r="M30" s="67"/>
      <c r="N30" s="67"/>
      <c r="O30" s="67"/>
    </row>
    <row r="31" spans="1:16" s="25" customFormat="1" ht="42.75" customHeight="1" x14ac:dyDescent="0.25">
      <c r="A31" s="23"/>
      <c r="B31" s="23"/>
      <c r="C31" s="23"/>
      <c r="D31" s="23"/>
      <c r="E31" s="23"/>
      <c r="F31" s="23"/>
      <c r="G31" s="23"/>
      <c r="H31" s="23"/>
      <c r="I31" s="43"/>
      <c r="J31" s="44"/>
      <c r="K31" s="43"/>
      <c r="M31" s="68"/>
      <c r="N31" s="69"/>
      <c r="O31" s="70"/>
    </row>
    <row r="32" spans="1:16" s="25" customFormat="1" ht="39.75" customHeight="1" x14ac:dyDescent="0.25">
      <c r="A32" s="23"/>
      <c r="B32" s="23"/>
      <c r="C32" s="23"/>
      <c r="D32" s="23"/>
      <c r="E32" s="23"/>
      <c r="F32" s="23"/>
      <c r="G32" s="23"/>
      <c r="H32" s="23"/>
      <c r="I32" s="50"/>
      <c r="J32" s="44"/>
      <c r="K32" s="52"/>
      <c r="M32" s="68"/>
      <c r="N32" s="69"/>
      <c r="O32" s="71"/>
    </row>
    <row r="33" spans="1:15" s="25" customFormat="1" x14ac:dyDescent="0.25">
      <c r="A33" s="22"/>
      <c r="B33" s="22"/>
      <c r="C33" s="22"/>
      <c r="D33" s="23"/>
      <c r="E33" s="22"/>
      <c r="F33" s="22"/>
      <c r="G33" s="22"/>
      <c r="H33" s="23"/>
      <c r="I33" s="22"/>
      <c r="J33" s="24"/>
      <c r="K33" s="22"/>
      <c r="M33" s="68"/>
      <c r="N33" s="69"/>
      <c r="O33" s="70"/>
    </row>
    <row r="34" spans="1:15" s="25" customFormat="1" x14ac:dyDescent="0.25">
      <c r="A34" s="23"/>
      <c r="B34" s="23"/>
      <c r="C34" s="23"/>
      <c r="D34" s="23"/>
      <c r="E34" s="23"/>
      <c r="F34" s="23"/>
      <c r="G34" s="23"/>
      <c r="H34" s="23"/>
      <c r="I34" s="22"/>
      <c r="J34" s="24"/>
      <c r="K34" s="22"/>
      <c r="M34" s="68"/>
      <c r="N34" s="69"/>
      <c r="O34" s="70"/>
    </row>
    <row r="35" spans="1:15" s="25" customFormat="1" x14ac:dyDescent="0.25">
      <c r="A35" s="22"/>
      <c r="B35" s="22"/>
      <c r="C35" s="22"/>
      <c r="D35" s="23"/>
      <c r="E35" s="22"/>
      <c r="F35" s="22"/>
      <c r="G35" s="22"/>
      <c r="H35" s="23"/>
      <c r="I35" s="22"/>
      <c r="J35" s="24"/>
      <c r="K35" s="22"/>
      <c r="M35" s="68"/>
      <c r="N35" s="69"/>
      <c r="O35" s="71"/>
    </row>
    <row r="36" spans="1:15" s="25" customFormat="1" x14ac:dyDescent="0.25">
      <c r="A36" s="22"/>
      <c r="B36" s="22"/>
      <c r="C36" s="22"/>
      <c r="D36" s="23"/>
      <c r="E36" s="22"/>
      <c r="F36" s="22"/>
      <c r="G36" s="22"/>
      <c r="H36" s="23"/>
      <c r="I36" s="22"/>
      <c r="J36" s="24"/>
      <c r="K36" s="22"/>
      <c r="M36" s="68"/>
      <c r="N36" s="69"/>
      <c r="O36" s="70"/>
    </row>
    <row r="37" spans="1:15" s="25" customFormat="1" x14ac:dyDescent="0.25">
      <c r="A37" s="22"/>
      <c r="B37" s="22"/>
      <c r="C37" s="22"/>
      <c r="D37" s="23"/>
      <c r="E37" s="22"/>
      <c r="F37" s="22"/>
      <c r="G37" s="22"/>
      <c r="H37" s="23"/>
      <c r="I37" s="22"/>
      <c r="J37" s="24"/>
      <c r="K37" s="22"/>
      <c r="M37" s="68"/>
      <c r="N37" s="69"/>
      <c r="O37" s="70"/>
    </row>
    <row r="38" spans="1:15" s="25" customFormat="1" x14ac:dyDescent="0.25">
      <c r="A38" s="22"/>
      <c r="B38" s="22"/>
      <c r="C38" s="22"/>
      <c r="D38" s="23"/>
      <c r="E38" s="22"/>
      <c r="F38" s="22"/>
      <c r="G38" s="22"/>
      <c r="H38" s="23"/>
      <c r="I38" s="22"/>
      <c r="J38" s="24"/>
      <c r="K38" s="22"/>
      <c r="M38" s="68"/>
      <c r="N38" s="69"/>
      <c r="O38" s="70"/>
    </row>
    <row r="39" spans="1:15" s="25" customFormat="1" x14ac:dyDescent="0.25">
      <c r="A39" s="22"/>
      <c r="B39" s="22"/>
      <c r="C39" s="22"/>
      <c r="D39" s="23"/>
      <c r="E39" s="22"/>
      <c r="F39" s="22"/>
      <c r="G39" s="22"/>
      <c r="H39" s="23"/>
      <c r="I39" s="22"/>
      <c r="J39" s="24"/>
      <c r="K39" s="22"/>
      <c r="M39" s="68"/>
      <c r="N39" s="69"/>
      <c r="O39" s="70"/>
    </row>
    <row r="40" spans="1:15" s="25" customFormat="1" x14ac:dyDescent="0.25">
      <c r="A40" s="22"/>
      <c r="B40" s="22"/>
      <c r="C40" s="22"/>
      <c r="D40" s="23"/>
      <c r="E40" s="22"/>
      <c r="F40" s="22"/>
      <c r="G40" s="22"/>
      <c r="H40" s="23"/>
      <c r="I40" s="22"/>
      <c r="J40" s="24"/>
      <c r="K40" s="22"/>
      <c r="M40" s="68"/>
      <c r="N40" s="69"/>
      <c r="O40" s="70"/>
    </row>
  </sheetData>
  <mergeCells count="21">
    <mergeCell ref="A2:C2"/>
    <mergeCell ref="E2:G2"/>
    <mergeCell ref="I2:K2"/>
    <mergeCell ref="Q2:R2"/>
    <mergeCell ref="A3:C3"/>
    <mergeCell ref="E3:G3"/>
    <mergeCell ref="I3:K3"/>
    <mergeCell ref="A7:C7"/>
    <mergeCell ref="E7:G7"/>
    <mergeCell ref="I7:K7"/>
    <mergeCell ref="A12:C12"/>
    <mergeCell ref="E12:G12"/>
    <mergeCell ref="I12:K12"/>
    <mergeCell ref="I29:K29"/>
    <mergeCell ref="M30:O30"/>
    <mergeCell ref="B19:C19"/>
    <mergeCell ref="E19:G19"/>
    <mergeCell ref="I19:K19"/>
    <mergeCell ref="M20:P20"/>
    <mergeCell ref="E24:G24"/>
    <mergeCell ref="I24:K24"/>
  </mergeCells>
  <pageMargins left="0" right="0" top="0.59055118110236227" bottom="0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eXSEGURATUDO_Diario fl</vt:lpstr>
      <vt:lpstr>Ex.SEGURATUDO_Razonetes_fl</vt:lpstr>
      <vt:lpstr>Ex.SEGURATUDO_Razonetes_fl!Area_de_impressao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2014-08-30T12:02:44Z</dcterms:created>
  <dcterms:modified xsi:type="dcterms:W3CDTF">2014-08-30T12:06:53Z</dcterms:modified>
</cp:coreProperties>
</file>