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1355" windowHeight="4875" activeTab="2"/>
  </bookViews>
  <sheets>
    <sheet name="Ex1" sheetId="1" r:id="rId1"/>
    <sheet name="ex2" sheetId="2" r:id="rId2"/>
    <sheet name="POL e COL" sheetId="5" r:id="rId3"/>
  </sheets>
  <calcPr calcId="125725"/>
</workbook>
</file>

<file path=xl/calcChain.xml><?xml version="1.0" encoding="utf-8"?>
<calcChain xmlns="http://schemas.openxmlformats.org/spreadsheetml/2006/main">
  <c r="G15" i="5"/>
  <c r="H15"/>
  <c r="H14"/>
  <c r="H8"/>
  <c r="H7"/>
  <c r="H6"/>
  <c r="H5"/>
  <c r="H4"/>
  <c r="H3"/>
  <c r="G17"/>
  <c r="D17"/>
  <c r="F4"/>
  <c r="F5"/>
  <c r="G5" s="1"/>
  <c r="F6"/>
  <c r="F7"/>
  <c r="E8"/>
  <c r="F3" s="1"/>
  <c r="G14"/>
  <c r="G4"/>
  <c r="D15"/>
  <c r="D14"/>
  <c r="B8"/>
  <c r="C7" s="1"/>
  <c r="D7" s="1"/>
  <c r="A4"/>
  <c r="A5" s="1"/>
  <c r="A6" s="1"/>
  <c r="A7" s="1"/>
  <c r="I5" i="2"/>
  <c r="J5" s="1"/>
  <c r="K5" s="1"/>
  <c r="I4"/>
  <c r="J4" s="1"/>
  <c r="K4" s="1"/>
  <c r="I3"/>
  <c r="J3" s="1"/>
  <c r="K3" s="1"/>
  <c r="F7"/>
  <c r="F6"/>
  <c r="F4"/>
  <c r="F5"/>
  <c r="F3"/>
  <c r="E4"/>
  <c r="E5"/>
  <c r="E3"/>
  <c r="D5"/>
  <c r="D4"/>
  <c r="D3"/>
  <c r="H6"/>
  <c r="C6"/>
  <c r="E6" i="1"/>
  <c r="C6"/>
  <c r="G3" i="5" l="1"/>
  <c r="G7"/>
  <c r="G6"/>
  <c r="C3"/>
  <c r="C4"/>
  <c r="D4" s="1"/>
  <c r="C5"/>
  <c r="D5" s="1"/>
  <c r="C6"/>
  <c r="D6" s="1"/>
  <c r="D3"/>
  <c r="K6" i="2"/>
  <c r="K7" s="1"/>
  <c r="G10" i="5" l="1"/>
  <c r="G11" s="1"/>
  <c r="G8"/>
  <c r="G9" s="1"/>
  <c r="D10"/>
  <c r="D11" s="1"/>
  <c r="D8"/>
  <c r="D9" s="1"/>
</calcChain>
</file>

<file path=xl/sharedStrings.xml><?xml version="1.0" encoding="utf-8"?>
<sst xmlns="http://schemas.openxmlformats.org/spreadsheetml/2006/main" count="59" uniqueCount="28">
  <si>
    <t xml:space="preserve">Demanda  </t>
  </si>
  <si>
    <t xml:space="preserve">Probabilidade </t>
  </si>
  <si>
    <t xml:space="preserve">Retorno </t>
  </si>
  <si>
    <t xml:space="preserve">Forte </t>
  </si>
  <si>
    <t xml:space="preserve">Normal </t>
  </si>
  <si>
    <t xml:space="preserve">Fraca </t>
  </si>
  <si>
    <t xml:space="preserve">Produtos Martin </t>
  </si>
  <si>
    <t xml:space="preserve">Elétrica Americana </t>
  </si>
  <si>
    <t>(K-Ki)2</t>
  </si>
  <si>
    <t>(K-Ki)2*P</t>
  </si>
  <si>
    <t>(K-Ki)</t>
  </si>
  <si>
    <t>Variância</t>
  </si>
  <si>
    <t>Desvio</t>
  </si>
  <si>
    <t xml:space="preserve">Ki = </t>
  </si>
  <si>
    <t>Média</t>
  </si>
  <si>
    <t>Coeficiente de Variação</t>
  </si>
  <si>
    <t>COL</t>
  </si>
  <si>
    <t>Desvio Padrão</t>
  </si>
  <si>
    <t>POL</t>
  </si>
  <si>
    <t>Variância_População (5)</t>
  </si>
  <si>
    <t>Desvio Padrão_Populaçao</t>
  </si>
  <si>
    <t>(K-Ki)2/n</t>
  </si>
  <si>
    <t>Variância_AMostra(4)</t>
  </si>
  <si>
    <t>Desvio Padrão_Amostra</t>
  </si>
  <si>
    <t>Calculado pela HP/EXCEL</t>
  </si>
  <si>
    <t>MELHOR</t>
  </si>
  <si>
    <t>CARTEIRA 50% DE CADA</t>
  </si>
  <si>
    <t>retorno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</si>
</sst>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5" formatCode="&quot;Verdadeiro&quot;;&quot;Verdadeiro&quot;;&quot;Falso&quot;"/>
    <numFmt numFmtId="168" formatCode="0.0%"/>
    <numFmt numFmtId="169" formatCode="0.000%"/>
    <numFmt numFmtId="171" formatCode="_(&quot;$&quot;* #,##0.00_);_(&quot;$&quot;* \(#,##0.00\);_(&quot;$&quot;* &quot;-&quot;??_);_(@_)"/>
    <numFmt numFmtId="172" formatCode="_(* #,##0.000_);_(* \(#,##0.0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6600"/>
      <name val="Century Gothic"/>
      <family val="2"/>
    </font>
    <font>
      <sz val="12"/>
      <color rgb="FF006600"/>
      <name val="Century Gothic"/>
      <family val="2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6"/>
      <color rgb="FF006600"/>
      <name val="Arial"/>
      <family val="2"/>
    </font>
    <font>
      <b/>
      <sz val="18"/>
      <color rgb="FF006600"/>
      <name val="Arial"/>
      <family val="2"/>
    </font>
    <font>
      <b/>
      <sz val="10"/>
      <color rgb="FF0066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CC99"/>
        <bgColor indexed="64"/>
      </patternFill>
    </fill>
    <fill>
      <patternFill patternType="solid">
        <fgColor rgb="FFECECDE"/>
        <bgColor indexed="64"/>
      </patternFill>
    </fill>
    <fill>
      <patternFill patternType="solid">
        <fgColor rgb="FFF6F6E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rgb="FFFFFFE1"/>
      </left>
      <right style="medium">
        <color rgb="FFFFFFE1"/>
      </right>
      <top style="medium">
        <color rgb="FFFFFFE1"/>
      </top>
      <bottom style="thick">
        <color rgb="FFFFFFE1"/>
      </bottom>
      <diagonal/>
    </border>
    <border>
      <left style="medium">
        <color rgb="FFFFFFE1"/>
      </left>
      <right style="medium">
        <color rgb="FFFFFFE1"/>
      </right>
      <top style="thick">
        <color rgb="FFFFFFE1"/>
      </top>
      <bottom style="medium">
        <color rgb="FFFFFFE1"/>
      </bottom>
      <diagonal/>
    </border>
    <border>
      <left style="medium">
        <color rgb="FFFFFFE1"/>
      </left>
      <right style="medium">
        <color rgb="FFFFFFE1"/>
      </right>
      <top style="medium">
        <color rgb="FFFFFFE1"/>
      </top>
      <bottom style="medium">
        <color rgb="FFFFFFE1"/>
      </bottom>
      <diagonal/>
    </border>
    <border>
      <left style="medium">
        <color rgb="FFFFFFE1"/>
      </left>
      <right/>
      <top style="medium">
        <color rgb="FFFFFFE1"/>
      </top>
      <bottom style="thick">
        <color rgb="FFFFFFE1"/>
      </bottom>
      <diagonal/>
    </border>
    <border>
      <left/>
      <right style="medium">
        <color rgb="FFFFFFE1"/>
      </right>
      <top style="medium">
        <color rgb="FFFFFFE1"/>
      </top>
      <bottom style="thick">
        <color rgb="FFFFFFE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center" vertical="top" wrapText="1" readingOrder="1"/>
    </xf>
    <xf numFmtId="0" fontId="3" fillId="2" borderId="5" xfId="0" applyFont="1" applyFill="1" applyBorder="1" applyAlignment="1">
      <alignment horizontal="center" vertical="top" wrapText="1" readingOrder="1"/>
    </xf>
    <xf numFmtId="0" fontId="3" fillId="2" borderId="1" xfId="0" applyFont="1" applyFill="1" applyBorder="1" applyAlignment="1">
      <alignment horizontal="left" vertical="top" wrapText="1" readingOrder="1"/>
    </xf>
    <xf numFmtId="0" fontId="4" fillId="3" borderId="2" xfId="0" applyFont="1" applyFill="1" applyBorder="1" applyAlignment="1">
      <alignment horizontal="left" vertical="top" wrapText="1" readingOrder="1"/>
    </xf>
    <xf numFmtId="9" fontId="4" fillId="3" borderId="2" xfId="0" applyNumberFormat="1" applyFont="1" applyFill="1" applyBorder="1" applyAlignment="1">
      <alignment horizontal="center" vertical="top" wrapText="1" readingOrder="1"/>
    </xf>
    <xf numFmtId="0" fontId="4" fillId="4" borderId="3" xfId="0" applyFont="1" applyFill="1" applyBorder="1" applyAlignment="1">
      <alignment horizontal="left" vertical="top" wrapText="1" readingOrder="1"/>
    </xf>
    <xf numFmtId="9" fontId="4" fillId="4" borderId="3" xfId="0" applyNumberFormat="1" applyFont="1" applyFill="1" applyBorder="1" applyAlignment="1">
      <alignment horizontal="center" vertical="top" wrapText="1" readingOrder="1"/>
    </xf>
    <xf numFmtId="0" fontId="4" fillId="3" borderId="3" xfId="0" applyFont="1" applyFill="1" applyBorder="1" applyAlignment="1">
      <alignment horizontal="left" vertical="top" wrapText="1" readingOrder="1"/>
    </xf>
    <xf numFmtId="9" fontId="4" fillId="3" borderId="3" xfId="0" applyNumberFormat="1" applyFont="1" applyFill="1" applyBorder="1" applyAlignment="1">
      <alignment horizontal="center" vertical="top" wrapText="1" readingOrder="1"/>
    </xf>
    <xf numFmtId="0" fontId="5" fillId="0" borderId="0" xfId="0" applyFont="1"/>
    <xf numFmtId="9" fontId="3" fillId="4" borderId="3" xfId="0" applyNumberFormat="1" applyFont="1" applyFill="1" applyBorder="1" applyAlignment="1">
      <alignment horizontal="center" vertical="top" wrapText="1" readingOrder="1"/>
    </xf>
    <xf numFmtId="0" fontId="6" fillId="0" borderId="6" xfId="0" applyFont="1" applyBorder="1"/>
    <xf numFmtId="0" fontId="7" fillId="2" borderId="6" xfId="0" applyFont="1" applyFill="1" applyBorder="1" applyAlignment="1">
      <alignment horizontal="center" vertical="top" wrapText="1" readingOrder="1"/>
    </xf>
    <xf numFmtId="0" fontId="7" fillId="2" borderId="6" xfId="0" applyFont="1" applyFill="1" applyBorder="1" applyAlignment="1">
      <alignment horizontal="center" vertical="top" wrapText="1" readingOrder="1"/>
    </xf>
    <xf numFmtId="0" fontId="6" fillId="0" borderId="0" xfId="0" applyFont="1"/>
    <xf numFmtId="0" fontId="7" fillId="2" borderId="6" xfId="0" applyFont="1" applyFill="1" applyBorder="1" applyAlignment="1">
      <alignment horizontal="left" vertical="top" wrapText="1" readingOrder="1"/>
    </xf>
    <xf numFmtId="0" fontId="6" fillId="3" borderId="6" xfId="0" applyFont="1" applyFill="1" applyBorder="1" applyAlignment="1">
      <alignment horizontal="left" vertical="top" wrapText="1" readingOrder="1"/>
    </xf>
    <xf numFmtId="9" fontId="6" fillId="3" borderId="6" xfId="0" applyNumberFormat="1" applyFont="1" applyFill="1" applyBorder="1" applyAlignment="1">
      <alignment horizontal="center" vertical="top" wrapText="1" readingOrder="1"/>
    </xf>
    <xf numFmtId="0" fontId="6" fillId="4" borderId="6" xfId="0" applyFont="1" applyFill="1" applyBorder="1" applyAlignment="1">
      <alignment horizontal="left" vertical="top" wrapText="1" readingOrder="1"/>
    </xf>
    <xf numFmtId="9" fontId="6" fillId="4" borderId="6" xfId="0" applyNumberFormat="1" applyFont="1" applyFill="1" applyBorder="1" applyAlignment="1">
      <alignment horizontal="center" vertical="top" wrapText="1" readingOrder="1"/>
    </xf>
    <xf numFmtId="0" fontId="7" fillId="0" borderId="6" xfId="0" applyFont="1" applyBorder="1"/>
    <xf numFmtId="9" fontId="7" fillId="4" borderId="6" xfId="0" applyNumberFormat="1" applyFont="1" applyFill="1" applyBorder="1" applyAlignment="1">
      <alignment horizontal="center" vertical="top" wrapText="1" readingOrder="1"/>
    </xf>
    <xf numFmtId="0" fontId="7" fillId="0" borderId="6" xfId="0" applyFont="1" applyBorder="1" applyAlignment="1">
      <alignment horizontal="right"/>
    </xf>
    <xf numFmtId="168" fontId="6" fillId="3" borderId="6" xfId="2" applyNumberFormat="1" applyFont="1" applyFill="1" applyBorder="1" applyAlignment="1">
      <alignment horizontal="center" vertical="top" wrapText="1" readingOrder="1"/>
    </xf>
    <xf numFmtId="168" fontId="6" fillId="4" borderId="6" xfId="2" applyNumberFormat="1" applyFont="1" applyFill="1" applyBorder="1" applyAlignment="1">
      <alignment horizontal="center" vertical="top" wrapText="1" readingOrder="1"/>
    </xf>
    <xf numFmtId="168" fontId="7" fillId="4" borderId="6" xfId="2" applyNumberFormat="1" applyFont="1" applyFill="1" applyBorder="1" applyAlignment="1">
      <alignment horizontal="center" vertical="top" wrapText="1" readingOrder="1"/>
    </xf>
    <xf numFmtId="168" fontId="6" fillId="0" borderId="0" xfId="2" applyNumberFormat="1" applyFont="1"/>
    <xf numFmtId="168" fontId="8" fillId="0" borderId="0" xfId="2" applyNumberFormat="1" applyFont="1"/>
    <xf numFmtId="0" fontId="9" fillId="0" borderId="0" xfId="3"/>
    <xf numFmtId="10" fontId="12" fillId="0" borderId="7" xfId="3" applyNumberFormat="1" applyFont="1" applyBorder="1" applyAlignment="1">
      <alignment horizontal="center" vertical="center" wrapText="1" readingOrder="1"/>
    </xf>
    <xf numFmtId="10" fontId="12" fillId="0" borderId="0" xfId="3" applyNumberFormat="1" applyFont="1" applyBorder="1" applyAlignment="1">
      <alignment horizontal="center" vertical="center" wrapText="1" readingOrder="1"/>
    </xf>
    <xf numFmtId="0" fontId="7" fillId="0" borderId="0" xfId="0" applyFont="1" applyBorder="1"/>
    <xf numFmtId="10" fontId="12" fillId="0" borderId="10" xfId="3" applyNumberFormat="1" applyFont="1" applyBorder="1" applyAlignment="1">
      <alignment horizontal="center" vertical="center" wrapText="1" readingOrder="1"/>
    </xf>
    <xf numFmtId="10" fontId="12" fillId="0" borderId="12" xfId="3" applyNumberFormat="1" applyFont="1" applyBorder="1" applyAlignment="1">
      <alignment horizontal="center" vertical="center" wrapText="1" readingOrder="1"/>
    </xf>
    <xf numFmtId="10" fontId="12" fillId="0" borderId="14" xfId="3" applyNumberFormat="1" applyFont="1" applyBorder="1" applyAlignment="1">
      <alignment horizontal="center" vertical="center" wrapText="1" readingOrder="1"/>
    </xf>
    <xf numFmtId="10" fontId="14" fillId="0" borderId="11" xfId="3" applyNumberFormat="1" applyFont="1" applyBorder="1" applyAlignment="1">
      <alignment horizontal="center" vertical="center" wrapText="1" readingOrder="1"/>
    </xf>
    <xf numFmtId="10" fontId="14" fillId="0" borderId="13" xfId="3" applyNumberFormat="1" applyFont="1" applyBorder="1" applyAlignment="1">
      <alignment horizontal="center" vertical="center" wrapText="1" readingOrder="1"/>
    </xf>
    <xf numFmtId="168" fontId="11" fillId="0" borderId="0" xfId="2" applyNumberFormat="1" applyFont="1"/>
    <xf numFmtId="0" fontId="11" fillId="0" borderId="0" xfId="0" applyFont="1"/>
    <xf numFmtId="0" fontId="6" fillId="0" borderId="15" xfId="0" applyFont="1" applyBorder="1"/>
    <xf numFmtId="10" fontId="12" fillId="0" borderId="16" xfId="3" applyNumberFormat="1" applyFont="1" applyBorder="1" applyAlignment="1">
      <alignment horizontal="center" vertical="center" wrapText="1" readingOrder="1"/>
    </xf>
    <xf numFmtId="10" fontId="14" fillId="0" borderId="17" xfId="3" applyNumberFormat="1" applyFont="1" applyBorder="1" applyAlignment="1">
      <alignment horizontal="center" vertical="center" wrapText="1" readingOrder="1"/>
    </xf>
    <xf numFmtId="10" fontId="12" fillId="5" borderId="14" xfId="3" applyNumberFormat="1" applyFont="1" applyFill="1" applyBorder="1" applyAlignment="1">
      <alignment horizontal="center" vertical="center" wrapText="1" readingOrder="1"/>
    </xf>
    <xf numFmtId="10" fontId="12" fillId="5" borderId="9" xfId="3" applyNumberFormat="1" applyFont="1" applyFill="1" applyBorder="1" applyAlignment="1">
      <alignment horizontal="center" vertical="center" wrapText="1" readingOrder="1"/>
    </xf>
    <xf numFmtId="172" fontId="13" fillId="0" borderId="8" xfId="1" applyNumberFormat="1" applyFont="1" applyBorder="1"/>
    <xf numFmtId="0" fontId="10" fillId="0" borderId="0" xfId="0" applyFont="1"/>
    <xf numFmtId="0" fontId="7" fillId="0" borderId="0" xfId="0" applyFont="1"/>
    <xf numFmtId="10" fontId="12" fillId="6" borderId="7" xfId="3" applyNumberFormat="1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center"/>
    </xf>
    <xf numFmtId="10" fontId="12" fillId="5" borderId="18" xfId="3" applyNumberFormat="1" applyFont="1" applyFill="1" applyBorder="1" applyAlignment="1">
      <alignment horizontal="center" vertical="center" wrapText="1" readingOrder="1"/>
    </xf>
    <xf numFmtId="169" fontId="12" fillId="5" borderId="19" xfId="3" applyNumberFormat="1" applyFont="1" applyFill="1" applyBorder="1" applyAlignment="1">
      <alignment horizontal="center" vertical="center" wrapText="1" readingOrder="1"/>
    </xf>
    <xf numFmtId="169" fontId="12" fillId="5" borderId="14" xfId="3" applyNumberFormat="1" applyFont="1" applyFill="1" applyBorder="1" applyAlignment="1">
      <alignment horizontal="center" vertical="center" wrapText="1" readingOrder="1"/>
    </xf>
  </cellXfs>
  <cellStyles count="12">
    <cellStyle name="Moeda 2" xfId="6"/>
    <cellStyle name="Moeda 3" xfId="7"/>
    <cellStyle name="Moeda 4" xfId="8"/>
    <cellStyle name="Normal" xfId="0" builtinId="0"/>
    <cellStyle name="Normal 2" xfId="3"/>
    <cellStyle name="Normal 3" xfId="9"/>
    <cellStyle name="Porcentagem" xfId="2" builtinId="5"/>
    <cellStyle name="Porcentagem 2" xfId="4"/>
    <cellStyle name="Porcentagem 3" xfId="10"/>
    <cellStyle name="Separador de milhares" xfId="1" builtinId="3"/>
    <cellStyle name="Separador de milhares 2" xfId="5"/>
    <cellStyle name="Separador de milhares 3" xfId="11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E6" sqref="A1:E6"/>
    </sheetView>
  </sheetViews>
  <sheetFormatPr defaultRowHeight="15.75"/>
  <cols>
    <col min="1" max="1" width="16.28515625" style="1" customWidth="1"/>
    <col min="2" max="2" width="14" style="1" customWidth="1"/>
    <col min="3" max="3" width="13.7109375" style="1" customWidth="1"/>
    <col min="4" max="5" width="12.5703125" style="1" customWidth="1"/>
    <col min="6" max="16384" width="9.140625" style="1"/>
  </cols>
  <sheetData>
    <row r="1" spans="1:5" ht="45" customHeight="1" thickBot="1">
      <c r="B1" s="2" t="s">
        <v>6</v>
      </c>
      <c r="C1" s="3"/>
      <c r="D1" s="2" t="s">
        <v>7</v>
      </c>
      <c r="E1" s="3"/>
    </row>
    <row r="2" spans="1:5" ht="31.5" thickTop="1" thickBot="1">
      <c r="A2" s="4" t="s">
        <v>0</v>
      </c>
      <c r="B2" s="4" t="s">
        <v>1</v>
      </c>
      <c r="C2" s="4" t="s">
        <v>2</v>
      </c>
      <c r="D2" s="4" t="s">
        <v>1</v>
      </c>
      <c r="E2" s="4" t="s">
        <v>2</v>
      </c>
    </row>
    <row r="3" spans="1:5" ht="18.75" thickTop="1" thickBot="1">
      <c r="A3" s="5" t="s">
        <v>3</v>
      </c>
      <c r="B3" s="6">
        <v>0.3</v>
      </c>
      <c r="C3" s="6">
        <v>1</v>
      </c>
      <c r="D3" s="6">
        <v>0.3</v>
      </c>
      <c r="E3" s="6">
        <v>0.2</v>
      </c>
    </row>
    <row r="4" spans="1:5" ht="18" thickBot="1">
      <c r="A4" s="7" t="s">
        <v>4</v>
      </c>
      <c r="B4" s="8">
        <v>0.4</v>
      </c>
      <c r="C4" s="8">
        <v>0.15</v>
      </c>
      <c r="D4" s="8">
        <v>0.4</v>
      </c>
      <c r="E4" s="8">
        <v>0.15</v>
      </c>
    </row>
    <row r="5" spans="1:5" ht="18" thickBot="1">
      <c r="A5" s="9" t="s">
        <v>5</v>
      </c>
      <c r="B5" s="10">
        <v>0.3</v>
      </c>
      <c r="C5" s="10">
        <v>-0.7</v>
      </c>
      <c r="D5" s="10">
        <v>0.3</v>
      </c>
      <c r="E5" s="10">
        <v>0.1</v>
      </c>
    </row>
    <row r="6" spans="1:5" s="11" customFormat="1" ht="16.5" thickBot="1">
      <c r="C6" s="12">
        <f>SUMPRODUCT(B3:B5,C3:C5)</f>
        <v>0.15</v>
      </c>
      <c r="E6" s="12">
        <f>SUMPRODUCT(D3:D5,E3:E5)</f>
        <v>0.15</v>
      </c>
    </row>
    <row r="7" spans="1:5" ht="18" thickBot="1">
      <c r="C7" s="10"/>
    </row>
  </sheetData>
  <mergeCells count="2">
    <mergeCell ref="B1:C1"/>
    <mergeCell ref="D1:E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workbookViewId="0">
      <selection activeCell="C13" sqref="C13"/>
    </sheetView>
  </sheetViews>
  <sheetFormatPr defaultColWidth="9.7109375" defaultRowHeight="14.25"/>
  <cols>
    <col min="1" max="5" width="9.7109375" style="16"/>
    <col min="6" max="6" width="10.5703125" style="16" bestFit="1" customWidth="1"/>
    <col min="7" max="16384" width="9.7109375" style="16"/>
  </cols>
  <sheetData>
    <row r="1" spans="1:11" ht="15">
      <c r="A1" s="13"/>
      <c r="B1" s="14" t="s">
        <v>6</v>
      </c>
      <c r="C1" s="14"/>
      <c r="D1" s="15"/>
      <c r="E1" s="15"/>
      <c r="F1" s="15"/>
      <c r="G1" s="14" t="s">
        <v>7</v>
      </c>
      <c r="H1" s="14"/>
    </row>
    <row r="2" spans="1:11" ht="30">
      <c r="A2" s="17" t="s">
        <v>0</v>
      </c>
      <c r="B2" s="17" t="s">
        <v>1</v>
      </c>
      <c r="C2" s="17" t="s">
        <v>2</v>
      </c>
      <c r="D2" s="17" t="s">
        <v>10</v>
      </c>
      <c r="E2" s="17" t="s">
        <v>8</v>
      </c>
      <c r="F2" s="17" t="s">
        <v>9</v>
      </c>
      <c r="G2" s="17" t="s">
        <v>1</v>
      </c>
      <c r="H2" s="17" t="s">
        <v>2</v>
      </c>
      <c r="I2" s="17" t="s">
        <v>10</v>
      </c>
      <c r="J2" s="17" t="s">
        <v>8</v>
      </c>
      <c r="K2" s="17" t="s">
        <v>9</v>
      </c>
    </row>
    <row r="3" spans="1:11">
      <c r="A3" s="18" t="s">
        <v>3</v>
      </c>
      <c r="B3" s="19">
        <v>0.3</v>
      </c>
      <c r="C3" s="19">
        <v>1</v>
      </c>
      <c r="D3" s="25">
        <f>+C3-C6</f>
        <v>0.85</v>
      </c>
      <c r="E3" s="25">
        <f>+D3^2</f>
        <v>0.72249999999999992</v>
      </c>
      <c r="F3" s="25">
        <f>+E3*B3</f>
        <v>0.21674999999999997</v>
      </c>
      <c r="G3" s="19">
        <v>0.3</v>
      </c>
      <c r="H3" s="19">
        <v>0.2</v>
      </c>
      <c r="I3" s="25">
        <f>+H3-H6</f>
        <v>5.0000000000000017E-2</v>
      </c>
      <c r="J3" s="25">
        <f>+I3^2</f>
        <v>2.5000000000000018E-3</v>
      </c>
      <c r="K3" s="25">
        <f>+J3*G3</f>
        <v>7.5000000000000056E-4</v>
      </c>
    </row>
    <row r="4" spans="1:11">
      <c r="A4" s="20" t="s">
        <v>4</v>
      </c>
      <c r="B4" s="21">
        <v>0.4</v>
      </c>
      <c r="C4" s="21">
        <v>0.15</v>
      </c>
      <c r="D4" s="26">
        <f>+C4-C6</f>
        <v>0</v>
      </c>
      <c r="E4" s="25">
        <f t="shared" ref="E4:E5" si="0">+D4^2</f>
        <v>0</v>
      </c>
      <c r="F4" s="25">
        <f t="shared" ref="F4:F5" si="1">+E4*B4</f>
        <v>0</v>
      </c>
      <c r="G4" s="21">
        <v>0.4</v>
      </c>
      <c r="H4" s="21">
        <v>0.15</v>
      </c>
      <c r="I4" s="26">
        <f>+H4-H6</f>
        <v>0</v>
      </c>
      <c r="J4" s="25">
        <f t="shared" ref="J4:J5" si="2">+I4^2</f>
        <v>0</v>
      </c>
      <c r="K4" s="25">
        <f t="shared" ref="K4:K5" si="3">+J4*G4</f>
        <v>0</v>
      </c>
    </row>
    <row r="5" spans="1:11">
      <c r="A5" s="18" t="s">
        <v>5</v>
      </c>
      <c r="B5" s="19">
        <v>0.3</v>
      </c>
      <c r="C5" s="19">
        <v>-0.7</v>
      </c>
      <c r="D5" s="25">
        <f>+C5-C6</f>
        <v>-0.85</v>
      </c>
      <c r="E5" s="25">
        <f t="shared" si="0"/>
        <v>0.72249999999999992</v>
      </c>
      <c r="F5" s="25">
        <f t="shared" si="1"/>
        <v>0.21674999999999997</v>
      </c>
      <c r="G5" s="19">
        <v>0.3</v>
      </c>
      <c r="H5" s="19">
        <v>0.1</v>
      </c>
      <c r="I5" s="25">
        <f>+H5-H6</f>
        <v>-4.9999999999999989E-2</v>
      </c>
      <c r="J5" s="25">
        <f t="shared" si="2"/>
        <v>2.4999999999999988E-3</v>
      </c>
      <c r="K5" s="25">
        <f t="shared" si="3"/>
        <v>7.4999999999999958E-4</v>
      </c>
    </row>
    <row r="6" spans="1:11" ht="30">
      <c r="A6" s="22"/>
      <c r="B6" s="24" t="s">
        <v>13</v>
      </c>
      <c r="C6" s="23">
        <f>SUMPRODUCT(B3:B5,C3:C5)</f>
        <v>0.15</v>
      </c>
      <c r="D6" s="27"/>
      <c r="E6" s="27" t="s">
        <v>11</v>
      </c>
      <c r="F6" s="27">
        <f>SUM(F3:F5)</f>
        <v>0.43349999999999994</v>
      </c>
      <c r="G6" s="22"/>
      <c r="H6" s="23">
        <f>SUMPRODUCT(G3:G5,H3:H5)</f>
        <v>0.15</v>
      </c>
      <c r="I6" s="27"/>
      <c r="J6" s="27" t="s">
        <v>11</v>
      </c>
      <c r="K6" s="27">
        <f>SUM(K3:K5)</f>
        <v>1.5E-3</v>
      </c>
    </row>
    <row r="7" spans="1:11" ht="15.75">
      <c r="D7" s="28"/>
      <c r="E7" s="28" t="s">
        <v>12</v>
      </c>
      <c r="F7" s="29">
        <f>+SQRT(F6)</f>
        <v>0.65840716885526085</v>
      </c>
      <c r="I7" s="28"/>
      <c r="J7" s="28" t="s">
        <v>12</v>
      </c>
      <c r="K7" s="29">
        <f>+SQRT(K6)</f>
        <v>3.8729833462074169E-2</v>
      </c>
    </row>
  </sheetData>
  <mergeCells count="2">
    <mergeCell ref="B1:C1"/>
    <mergeCell ref="G1:H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70" zoomScaleNormal="70" workbookViewId="0">
      <selection activeCell="D18" sqref="D18"/>
    </sheetView>
  </sheetViews>
  <sheetFormatPr defaultColWidth="9.7109375" defaultRowHeight="14.25"/>
  <cols>
    <col min="1" max="1" width="9.7109375" style="16"/>
    <col min="2" max="2" width="12.42578125" style="16" bestFit="1" customWidth="1"/>
    <col min="3" max="3" width="29.42578125" style="16" customWidth="1"/>
    <col min="4" max="4" width="12.5703125" style="16" bestFit="1" customWidth="1"/>
    <col min="5" max="5" width="12.42578125" style="16" bestFit="1" customWidth="1"/>
    <col min="6" max="6" width="31.28515625" style="16" customWidth="1"/>
    <col min="7" max="7" width="13.42578125" style="16" bestFit="1" customWidth="1"/>
    <col min="8" max="8" width="21.5703125" style="16" customWidth="1"/>
    <col min="9" max="16384" width="9.7109375" style="16"/>
  </cols>
  <sheetData>
    <row r="1" spans="1:8" ht="15" customHeight="1">
      <c r="A1" s="13"/>
      <c r="B1" s="15"/>
      <c r="C1" s="15" t="s">
        <v>18</v>
      </c>
      <c r="D1" s="15"/>
      <c r="E1" s="15"/>
      <c r="F1" s="15" t="s">
        <v>16</v>
      </c>
      <c r="H1" s="48" t="s">
        <v>26</v>
      </c>
    </row>
    <row r="2" spans="1:8" ht="15">
      <c r="A2" s="17" t="s">
        <v>18</v>
      </c>
      <c r="B2" s="17" t="s">
        <v>2</v>
      </c>
      <c r="C2" s="17" t="s">
        <v>10</v>
      </c>
      <c r="D2" s="17" t="s">
        <v>21</v>
      </c>
      <c r="E2" s="17" t="s">
        <v>2</v>
      </c>
      <c r="F2" s="17" t="s">
        <v>10</v>
      </c>
      <c r="G2" s="17" t="s">
        <v>8</v>
      </c>
      <c r="H2" s="50" t="s">
        <v>27</v>
      </c>
    </row>
    <row r="3" spans="1:8" ht="20.25">
      <c r="A3" s="18">
        <v>2007</v>
      </c>
      <c r="B3" s="49">
        <v>0.15</v>
      </c>
      <c r="C3" s="31">
        <f>+B3-$B$8</f>
        <v>7.0000000000000007E-2</v>
      </c>
      <c r="D3" s="31">
        <f>+C3^2</f>
        <v>4.9000000000000007E-3</v>
      </c>
      <c r="E3" s="49">
        <v>-0.08</v>
      </c>
      <c r="F3" s="31">
        <f>+E3-$E$8</f>
        <v>-0.126</v>
      </c>
      <c r="G3" s="31">
        <f>+F3^2</f>
        <v>1.5876000000000001E-2</v>
      </c>
      <c r="H3" s="31">
        <f>+(B3+E3)/2</f>
        <v>3.4999999999999996E-2</v>
      </c>
    </row>
    <row r="4" spans="1:8" ht="20.25">
      <c r="A4" s="20">
        <f>+A3+1</f>
        <v>2008</v>
      </c>
      <c r="B4" s="49">
        <v>-0.2</v>
      </c>
      <c r="C4" s="31">
        <f t="shared" ref="C4:C7" si="0">+B4-$B$8</f>
        <v>-0.28000000000000003</v>
      </c>
      <c r="D4" s="31">
        <f t="shared" ref="D4:D7" si="1">+C4^2</f>
        <v>7.8400000000000011E-2</v>
      </c>
      <c r="E4" s="49">
        <v>0.25</v>
      </c>
      <c r="F4" s="31">
        <f t="shared" ref="F4:F7" si="2">+E4-$E$8</f>
        <v>0.20400000000000001</v>
      </c>
      <c r="G4" s="31">
        <f t="shared" ref="G4:G7" si="3">+F4^2</f>
        <v>4.1616000000000007E-2</v>
      </c>
      <c r="H4" s="31">
        <f>+(B4+E4)/2</f>
        <v>2.4999999999999994E-2</v>
      </c>
    </row>
    <row r="5" spans="1:8" ht="20.25">
      <c r="A5" s="18">
        <f t="shared" ref="A5:A7" si="4">+A4+1</f>
        <v>2009</v>
      </c>
      <c r="B5" s="49">
        <v>0.3</v>
      </c>
      <c r="C5" s="31">
        <f t="shared" si="0"/>
        <v>0.22</v>
      </c>
      <c r="D5" s="31">
        <f t="shared" si="1"/>
        <v>4.8399999999999999E-2</v>
      </c>
      <c r="E5" s="49">
        <v>-0.1</v>
      </c>
      <c r="F5" s="31">
        <f t="shared" si="2"/>
        <v>-0.14600000000000002</v>
      </c>
      <c r="G5" s="31">
        <f t="shared" si="3"/>
        <v>2.1316000000000005E-2</v>
      </c>
      <c r="H5" s="31">
        <f>+(B5+E5)/2</f>
        <v>9.9999999999999992E-2</v>
      </c>
    </row>
    <row r="6" spans="1:8" ht="20.25">
      <c r="A6" s="20">
        <f t="shared" si="4"/>
        <v>2010</v>
      </c>
      <c r="B6" s="49">
        <v>-0.05</v>
      </c>
      <c r="C6" s="31">
        <f t="shared" si="0"/>
        <v>-0.13</v>
      </c>
      <c r="D6" s="31">
        <f t="shared" si="1"/>
        <v>1.6900000000000002E-2</v>
      </c>
      <c r="E6" s="49">
        <v>0.01</v>
      </c>
      <c r="F6" s="31">
        <f t="shared" si="2"/>
        <v>-3.5999999999999997E-2</v>
      </c>
      <c r="G6" s="31">
        <f t="shared" si="3"/>
        <v>1.2959999999999998E-3</v>
      </c>
      <c r="H6" s="31">
        <f>+(B6+E6)/2</f>
        <v>-0.02</v>
      </c>
    </row>
    <row r="7" spans="1:8" ht="21" thickBot="1">
      <c r="A7" s="18">
        <f t="shared" si="4"/>
        <v>2011</v>
      </c>
      <c r="B7" s="49">
        <v>0.2</v>
      </c>
      <c r="C7" s="34">
        <f t="shared" si="0"/>
        <v>0.12000000000000002</v>
      </c>
      <c r="D7" s="34">
        <f t="shared" si="1"/>
        <v>1.4400000000000005E-2</v>
      </c>
      <c r="E7" s="49">
        <v>0.15</v>
      </c>
      <c r="F7" s="31">
        <f t="shared" si="2"/>
        <v>0.104</v>
      </c>
      <c r="G7" s="34">
        <f t="shared" si="3"/>
        <v>1.0815999999999999E-2</v>
      </c>
      <c r="H7" s="31">
        <f>+(B7+E7)/2</f>
        <v>0.17499999999999999</v>
      </c>
    </row>
    <row r="8" spans="1:8" ht="20.25">
      <c r="A8" s="22"/>
      <c r="B8" s="45">
        <f>AVERAGE(B3:B7)</f>
        <v>7.9999999999999988E-2</v>
      </c>
      <c r="C8" s="37" t="s">
        <v>19</v>
      </c>
      <c r="D8" s="35">
        <f>SUM(D3:D7)/5</f>
        <v>3.2600000000000004E-2</v>
      </c>
      <c r="E8" s="45">
        <f>AVERAGE(E3:E7)</f>
        <v>4.5999999999999999E-2</v>
      </c>
      <c r="F8" s="37" t="s">
        <v>19</v>
      </c>
      <c r="G8" s="35">
        <f>SUM(G3:G7)/5</f>
        <v>1.8184000000000006E-2</v>
      </c>
      <c r="H8" s="45">
        <f>AVERAGE(H3:H7)</f>
        <v>6.2999999999999987E-2</v>
      </c>
    </row>
    <row r="9" spans="1:8" ht="26.25" thickBot="1">
      <c r="A9" s="33"/>
      <c r="B9" s="32"/>
      <c r="C9" s="38" t="s">
        <v>20</v>
      </c>
      <c r="D9" s="36">
        <f>SQRT(D8)</f>
        <v>0.18055470085267789</v>
      </c>
      <c r="E9" s="32"/>
      <c r="F9" s="38" t="s">
        <v>20</v>
      </c>
      <c r="G9" s="36">
        <f>SQRT(G8)</f>
        <v>0.1348480626483006</v>
      </c>
    </row>
    <row r="10" spans="1:8" ht="20.25">
      <c r="C10" s="37" t="s">
        <v>22</v>
      </c>
      <c r="D10" s="35">
        <f>SUM(D3:D7)/4</f>
        <v>4.0750000000000001E-2</v>
      </c>
      <c r="F10" s="37" t="s">
        <v>22</v>
      </c>
      <c r="G10" s="35">
        <f>SUM(G3:G7)/4</f>
        <v>2.2730000000000007E-2</v>
      </c>
    </row>
    <row r="11" spans="1:8" ht="26.25" thickBot="1">
      <c r="C11" s="38" t="s">
        <v>23</v>
      </c>
      <c r="D11" s="44">
        <f>SQRT(D10)</f>
        <v>0.20186629238186349</v>
      </c>
      <c r="F11" s="38" t="s">
        <v>23</v>
      </c>
      <c r="G11" s="44">
        <f>SQRT(G10)</f>
        <v>0.15076471735787525</v>
      </c>
    </row>
    <row r="12" spans="1:8" ht="15" thickBot="1">
      <c r="C12" s="40"/>
      <c r="F12" s="39"/>
      <c r="G12" s="28"/>
    </row>
    <row r="13" spans="1:8" ht="15" thickBot="1">
      <c r="C13" s="37" t="s">
        <v>24</v>
      </c>
      <c r="D13" s="41"/>
      <c r="F13" s="37" t="s">
        <v>24</v>
      </c>
      <c r="G13" s="41"/>
    </row>
    <row r="14" spans="1:8" s="30" customFormat="1" ht="21" thickBot="1">
      <c r="C14" s="37" t="s">
        <v>14</v>
      </c>
      <c r="D14" s="42">
        <f>AVERAGE(B3:B7)</f>
        <v>7.9999999999999988E-2</v>
      </c>
      <c r="F14" s="37" t="s">
        <v>14</v>
      </c>
      <c r="G14" s="42">
        <f>AVERAGE(E3:E7)</f>
        <v>4.5999999999999999E-2</v>
      </c>
      <c r="H14" s="51">
        <f>+H8</f>
        <v>6.2999999999999987E-2</v>
      </c>
    </row>
    <row r="15" spans="1:8" s="30" customFormat="1" ht="21" thickBot="1">
      <c r="C15" s="43" t="s">
        <v>17</v>
      </c>
      <c r="D15" s="44">
        <f>STDEV(B3:B7)</f>
        <v>0.20186629238186349</v>
      </c>
      <c r="F15" s="43" t="s">
        <v>17</v>
      </c>
      <c r="G15" s="53">
        <f>STDEV(F3:F7)</f>
        <v>0.15076471735787525</v>
      </c>
      <c r="H15" s="52">
        <f>STDEV(H3:H7)</f>
        <v>7.5878191860375796E-2</v>
      </c>
    </row>
    <row r="16" spans="1:8" ht="15" thickBot="1"/>
    <row r="17" spans="3:7" ht="24" thickBot="1">
      <c r="C17" s="43" t="s">
        <v>15</v>
      </c>
      <c r="D17" s="46">
        <f>+D11/B8</f>
        <v>2.523328654773294</v>
      </c>
      <c r="F17" s="43" t="s">
        <v>15</v>
      </c>
      <c r="G17" s="46">
        <f>+G11/E8</f>
        <v>3.2774938556059836</v>
      </c>
    </row>
    <row r="18" spans="3:7" ht="18">
      <c r="D18" s="47" t="s">
        <v>25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Ex1</vt:lpstr>
      <vt:lpstr>ex2</vt:lpstr>
      <vt:lpstr>POL e COL</vt:lpstr>
    </vt:vector>
  </TitlesOfParts>
  <Company>FEA USP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sti</cp:lastModifiedBy>
  <dcterms:created xsi:type="dcterms:W3CDTF">2014-08-21T12:00:34Z</dcterms:created>
  <dcterms:modified xsi:type="dcterms:W3CDTF">2014-08-21T14:00:55Z</dcterms:modified>
</cp:coreProperties>
</file>