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8985" windowHeight="3510" activeTab="0"/>
  </bookViews>
  <sheets>
    <sheet name="Problema" sheetId="1" r:id="rId1"/>
    <sheet name="Vendas" sheetId="2" r:id="rId2"/>
    <sheet name="Média Corrida" sheetId="3" r:id="rId3"/>
    <sheet name="Ajuste s. tend" sheetId="4" r:id="rId4"/>
    <sheet name="Ajuste c. tend" sheetId="5" r:id="rId5"/>
  </sheets>
  <definedNames>
    <definedName name="alfa1">'Problema'!$G$7</definedName>
    <definedName name="_xlnm.Print_Area" localSheetId="0">'Problema'!$A$1:$M$39</definedName>
  </definedNames>
  <calcPr fullCalcOnLoad="1"/>
</workbook>
</file>

<file path=xl/sharedStrings.xml><?xml version="1.0" encoding="utf-8"?>
<sst xmlns="http://schemas.openxmlformats.org/spreadsheetml/2006/main" count="24" uniqueCount="20">
  <si>
    <t>Desvio</t>
  </si>
  <si>
    <t>Semana</t>
  </si>
  <si>
    <t>Venda</t>
  </si>
  <si>
    <t>Ajuste Exponencial</t>
  </si>
  <si>
    <t>Problema de Previsão</t>
  </si>
  <si>
    <t>crescente</t>
  </si>
  <si>
    <t>decrescente</t>
  </si>
  <si>
    <t>ciclo de vida</t>
  </si>
  <si>
    <t>original</t>
  </si>
  <si>
    <t>vendas</t>
  </si>
  <si>
    <t xml:space="preserve">a = </t>
  </si>
  <si>
    <t>Ft</t>
  </si>
  <si>
    <t>Ajuste Exponencial com Tendência</t>
  </si>
  <si>
    <t xml:space="preserve">b = </t>
  </si>
  <si>
    <t>St</t>
  </si>
  <si>
    <t>Tt</t>
  </si>
  <si>
    <t xml:space="preserve">Erro </t>
  </si>
  <si>
    <t>Erro</t>
  </si>
  <si>
    <t>Erro Previsão</t>
  </si>
  <si>
    <t>Média Móvel)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</si>
</sst>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0.0000000000"/>
    <numFmt numFmtId="183" formatCode="_(* #,##0.0_);_(* \(#,##0.0\);_(* &quot;-&quot;??_);_(@_)"/>
    <numFmt numFmtId="184" formatCode="_(* #,##0_);_(* \(#,##0\);_(* &quot;-&quot;??_);_(@_)"/>
  </numFmts>
  <fonts count="11">
    <font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/>
    </xf>
    <xf numFmtId="2" fontId="3" fillId="3" borderId="4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2" fontId="4" fillId="5" borderId="0" xfId="0" applyNumberFormat="1" applyFont="1" applyFill="1" applyAlignment="1">
      <alignment/>
    </xf>
    <xf numFmtId="0" fontId="3" fillId="6" borderId="2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79" fontId="4" fillId="3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3" fillId="6" borderId="0" xfId="0" applyFont="1" applyFill="1" applyAlignment="1">
      <alignment/>
    </xf>
    <xf numFmtId="2" fontId="3" fillId="6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Problema!$B$9</c:f>
              <c:strCache>
                <c:ptCount val="1"/>
                <c:pt idx="0">
                  <c:v>Venda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Problema!$A$10:$A$109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Problema!$B$10:$B$109</c:f>
              <c:numCache>
                <c:ptCount val="100"/>
                <c:pt idx="0">
                  <c:v>103</c:v>
                </c:pt>
                <c:pt idx="1">
                  <c:v>94</c:v>
                </c:pt>
                <c:pt idx="2">
                  <c:v>92</c:v>
                </c:pt>
                <c:pt idx="3">
                  <c:v>101</c:v>
                </c:pt>
                <c:pt idx="4">
                  <c:v>107</c:v>
                </c:pt>
                <c:pt idx="5">
                  <c:v>95</c:v>
                </c:pt>
                <c:pt idx="6">
                  <c:v>94</c:v>
                </c:pt>
                <c:pt idx="7">
                  <c:v>91</c:v>
                </c:pt>
                <c:pt idx="8">
                  <c:v>102</c:v>
                </c:pt>
                <c:pt idx="9">
                  <c:v>105</c:v>
                </c:pt>
                <c:pt idx="10">
                  <c:v>110</c:v>
                </c:pt>
                <c:pt idx="11">
                  <c:v>95</c:v>
                </c:pt>
                <c:pt idx="12">
                  <c:v>92</c:v>
                </c:pt>
                <c:pt idx="13">
                  <c:v>106</c:v>
                </c:pt>
                <c:pt idx="14">
                  <c:v>99</c:v>
                </c:pt>
                <c:pt idx="15">
                  <c:v>91</c:v>
                </c:pt>
                <c:pt idx="16">
                  <c:v>106</c:v>
                </c:pt>
                <c:pt idx="17">
                  <c:v>97</c:v>
                </c:pt>
                <c:pt idx="18">
                  <c:v>109</c:v>
                </c:pt>
                <c:pt idx="19">
                  <c:v>93</c:v>
                </c:pt>
                <c:pt idx="20">
                  <c:v>105</c:v>
                </c:pt>
                <c:pt idx="21">
                  <c:v>100</c:v>
                </c:pt>
                <c:pt idx="22">
                  <c:v>95</c:v>
                </c:pt>
                <c:pt idx="23">
                  <c:v>101</c:v>
                </c:pt>
                <c:pt idx="24">
                  <c:v>106</c:v>
                </c:pt>
                <c:pt idx="25">
                  <c:v>97</c:v>
                </c:pt>
                <c:pt idx="26">
                  <c:v>100</c:v>
                </c:pt>
                <c:pt idx="27">
                  <c:v>105</c:v>
                </c:pt>
                <c:pt idx="28">
                  <c:v>94</c:v>
                </c:pt>
                <c:pt idx="29">
                  <c:v>97</c:v>
                </c:pt>
                <c:pt idx="30">
                  <c:v>102</c:v>
                </c:pt>
                <c:pt idx="31">
                  <c:v>101</c:v>
                </c:pt>
                <c:pt idx="32">
                  <c:v>109</c:v>
                </c:pt>
                <c:pt idx="33">
                  <c:v>95</c:v>
                </c:pt>
                <c:pt idx="34">
                  <c:v>101</c:v>
                </c:pt>
                <c:pt idx="35">
                  <c:v>104</c:v>
                </c:pt>
                <c:pt idx="36">
                  <c:v>106</c:v>
                </c:pt>
                <c:pt idx="37">
                  <c:v>101</c:v>
                </c:pt>
                <c:pt idx="38">
                  <c:v>92</c:v>
                </c:pt>
                <c:pt idx="39">
                  <c:v>97</c:v>
                </c:pt>
                <c:pt idx="40">
                  <c:v>107</c:v>
                </c:pt>
                <c:pt idx="41">
                  <c:v>98</c:v>
                </c:pt>
                <c:pt idx="42">
                  <c:v>93</c:v>
                </c:pt>
                <c:pt idx="43">
                  <c:v>107</c:v>
                </c:pt>
                <c:pt idx="44">
                  <c:v>101</c:v>
                </c:pt>
                <c:pt idx="45">
                  <c:v>109</c:v>
                </c:pt>
                <c:pt idx="46">
                  <c:v>101</c:v>
                </c:pt>
                <c:pt idx="47">
                  <c:v>100</c:v>
                </c:pt>
                <c:pt idx="48">
                  <c:v>107</c:v>
                </c:pt>
                <c:pt idx="49">
                  <c:v>97</c:v>
                </c:pt>
                <c:pt idx="50">
                  <c:v>95</c:v>
                </c:pt>
                <c:pt idx="51">
                  <c:v>110</c:v>
                </c:pt>
                <c:pt idx="52">
                  <c:v>100</c:v>
                </c:pt>
                <c:pt idx="53">
                  <c:v>106</c:v>
                </c:pt>
                <c:pt idx="54">
                  <c:v>107</c:v>
                </c:pt>
                <c:pt idx="55">
                  <c:v>91</c:v>
                </c:pt>
                <c:pt idx="56">
                  <c:v>98</c:v>
                </c:pt>
                <c:pt idx="57">
                  <c:v>95</c:v>
                </c:pt>
                <c:pt idx="58">
                  <c:v>98</c:v>
                </c:pt>
                <c:pt idx="59">
                  <c:v>106</c:v>
                </c:pt>
                <c:pt idx="60">
                  <c:v>104</c:v>
                </c:pt>
                <c:pt idx="61">
                  <c:v>106</c:v>
                </c:pt>
                <c:pt idx="62">
                  <c:v>102</c:v>
                </c:pt>
                <c:pt idx="63">
                  <c:v>94</c:v>
                </c:pt>
                <c:pt idx="64">
                  <c:v>105</c:v>
                </c:pt>
                <c:pt idx="65">
                  <c:v>100</c:v>
                </c:pt>
                <c:pt idx="66">
                  <c:v>110</c:v>
                </c:pt>
                <c:pt idx="67">
                  <c:v>109</c:v>
                </c:pt>
                <c:pt idx="68">
                  <c:v>98</c:v>
                </c:pt>
                <c:pt idx="69">
                  <c:v>97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108</c:v>
                </c:pt>
                <c:pt idx="74">
                  <c:v>93</c:v>
                </c:pt>
                <c:pt idx="75">
                  <c:v>105</c:v>
                </c:pt>
                <c:pt idx="76">
                  <c:v>102</c:v>
                </c:pt>
                <c:pt idx="77">
                  <c:v>104</c:v>
                </c:pt>
                <c:pt idx="78">
                  <c:v>95</c:v>
                </c:pt>
                <c:pt idx="79">
                  <c:v>101</c:v>
                </c:pt>
                <c:pt idx="80">
                  <c:v>109</c:v>
                </c:pt>
                <c:pt idx="81">
                  <c:v>106</c:v>
                </c:pt>
                <c:pt idx="82">
                  <c:v>96</c:v>
                </c:pt>
                <c:pt idx="83">
                  <c:v>104</c:v>
                </c:pt>
                <c:pt idx="84">
                  <c:v>108</c:v>
                </c:pt>
                <c:pt idx="85">
                  <c:v>100</c:v>
                </c:pt>
                <c:pt idx="86">
                  <c:v>96</c:v>
                </c:pt>
                <c:pt idx="87">
                  <c:v>104</c:v>
                </c:pt>
                <c:pt idx="88">
                  <c:v>102</c:v>
                </c:pt>
                <c:pt idx="89">
                  <c:v>102</c:v>
                </c:pt>
                <c:pt idx="90">
                  <c:v>108</c:v>
                </c:pt>
                <c:pt idx="91">
                  <c:v>109</c:v>
                </c:pt>
                <c:pt idx="92">
                  <c:v>92</c:v>
                </c:pt>
                <c:pt idx="93">
                  <c:v>94</c:v>
                </c:pt>
                <c:pt idx="94">
                  <c:v>93</c:v>
                </c:pt>
                <c:pt idx="95">
                  <c:v>92</c:v>
                </c:pt>
                <c:pt idx="96">
                  <c:v>109</c:v>
                </c:pt>
                <c:pt idx="97">
                  <c:v>94</c:v>
                </c:pt>
                <c:pt idx="98">
                  <c:v>103</c:v>
                </c:pt>
                <c:pt idx="99">
                  <c:v>103</c:v>
                </c:pt>
              </c:numCache>
            </c:numRef>
          </c:yVal>
          <c:smooth val="1"/>
        </c:ser>
        <c:axId val="12696281"/>
        <c:axId val="47157666"/>
      </c:scatterChart>
      <c:valAx>
        <c:axId val="12696281"/>
        <c:scaling>
          <c:orientation val="minMax"/>
          <c:max val="10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7157666"/>
        <c:crosses val="autoZero"/>
        <c:crossBetween val="midCat"/>
        <c:dispUnits/>
      </c:valAx>
      <c:valAx>
        <c:axId val="47157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628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Média corrida 5 semanas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Problema!$B$10:$B$109</c:f>
              <c:numCache>
                <c:ptCount val="100"/>
                <c:pt idx="0">
                  <c:v>103</c:v>
                </c:pt>
                <c:pt idx="1">
                  <c:v>94</c:v>
                </c:pt>
                <c:pt idx="2">
                  <c:v>92</c:v>
                </c:pt>
                <c:pt idx="3">
                  <c:v>101</c:v>
                </c:pt>
                <c:pt idx="4">
                  <c:v>107</c:v>
                </c:pt>
                <c:pt idx="5">
                  <c:v>95</c:v>
                </c:pt>
                <c:pt idx="6">
                  <c:v>94</c:v>
                </c:pt>
                <c:pt idx="7">
                  <c:v>91</c:v>
                </c:pt>
                <c:pt idx="8">
                  <c:v>102</c:v>
                </c:pt>
                <c:pt idx="9">
                  <c:v>105</c:v>
                </c:pt>
                <c:pt idx="10">
                  <c:v>110</c:v>
                </c:pt>
                <c:pt idx="11">
                  <c:v>95</c:v>
                </c:pt>
                <c:pt idx="12">
                  <c:v>92</c:v>
                </c:pt>
                <c:pt idx="13">
                  <c:v>106</c:v>
                </c:pt>
                <c:pt idx="14">
                  <c:v>99</c:v>
                </c:pt>
                <c:pt idx="15">
                  <c:v>91</c:v>
                </c:pt>
                <c:pt idx="16">
                  <c:v>106</c:v>
                </c:pt>
                <c:pt idx="17">
                  <c:v>97</c:v>
                </c:pt>
                <c:pt idx="18">
                  <c:v>109</c:v>
                </c:pt>
                <c:pt idx="19">
                  <c:v>93</c:v>
                </c:pt>
                <c:pt idx="20">
                  <c:v>105</c:v>
                </c:pt>
                <c:pt idx="21">
                  <c:v>100</c:v>
                </c:pt>
                <c:pt idx="22">
                  <c:v>95</c:v>
                </c:pt>
                <c:pt idx="23">
                  <c:v>101</c:v>
                </c:pt>
                <c:pt idx="24">
                  <c:v>106</c:v>
                </c:pt>
                <c:pt idx="25">
                  <c:v>97</c:v>
                </c:pt>
                <c:pt idx="26">
                  <c:v>100</c:v>
                </c:pt>
                <c:pt idx="27">
                  <c:v>105</c:v>
                </c:pt>
                <c:pt idx="28">
                  <c:v>94</c:v>
                </c:pt>
                <c:pt idx="29">
                  <c:v>97</c:v>
                </c:pt>
                <c:pt idx="30">
                  <c:v>102</c:v>
                </c:pt>
                <c:pt idx="31">
                  <c:v>101</c:v>
                </c:pt>
                <c:pt idx="32">
                  <c:v>109</c:v>
                </c:pt>
                <c:pt idx="33">
                  <c:v>95</c:v>
                </c:pt>
                <c:pt idx="34">
                  <c:v>101</c:v>
                </c:pt>
                <c:pt idx="35">
                  <c:v>104</c:v>
                </c:pt>
                <c:pt idx="36">
                  <c:v>106</c:v>
                </c:pt>
                <c:pt idx="37">
                  <c:v>101</c:v>
                </c:pt>
                <c:pt idx="38">
                  <c:v>92</c:v>
                </c:pt>
                <c:pt idx="39">
                  <c:v>97</c:v>
                </c:pt>
                <c:pt idx="40">
                  <c:v>107</c:v>
                </c:pt>
                <c:pt idx="41">
                  <c:v>98</c:v>
                </c:pt>
                <c:pt idx="42">
                  <c:v>93</c:v>
                </c:pt>
                <c:pt idx="43">
                  <c:v>107</c:v>
                </c:pt>
                <c:pt idx="44">
                  <c:v>101</c:v>
                </c:pt>
                <c:pt idx="45">
                  <c:v>109</c:v>
                </c:pt>
                <c:pt idx="46">
                  <c:v>101</c:v>
                </c:pt>
                <c:pt idx="47">
                  <c:v>100</c:v>
                </c:pt>
                <c:pt idx="48">
                  <c:v>107</c:v>
                </c:pt>
                <c:pt idx="49">
                  <c:v>97</c:v>
                </c:pt>
                <c:pt idx="50">
                  <c:v>95</c:v>
                </c:pt>
                <c:pt idx="51">
                  <c:v>110</c:v>
                </c:pt>
                <c:pt idx="52">
                  <c:v>100</c:v>
                </c:pt>
                <c:pt idx="53">
                  <c:v>106</c:v>
                </c:pt>
                <c:pt idx="54">
                  <c:v>107</c:v>
                </c:pt>
                <c:pt idx="55">
                  <c:v>91</c:v>
                </c:pt>
                <c:pt idx="56">
                  <c:v>98</c:v>
                </c:pt>
                <c:pt idx="57">
                  <c:v>95</c:v>
                </c:pt>
                <c:pt idx="58">
                  <c:v>98</c:v>
                </c:pt>
                <c:pt idx="59">
                  <c:v>106</c:v>
                </c:pt>
                <c:pt idx="60">
                  <c:v>104</c:v>
                </c:pt>
                <c:pt idx="61">
                  <c:v>106</c:v>
                </c:pt>
                <c:pt idx="62">
                  <c:v>102</c:v>
                </c:pt>
                <c:pt idx="63">
                  <c:v>94</c:v>
                </c:pt>
                <c:pt idx="64">
                  <c:v>105</c:v>
                </c:pt>
                <c:pt idx="65">
                  <c:v>100</c:v>
                </c:pt>
                <c:pt idx="66">
                  <c:v>110</c:v>
                </c:pt>
                <c:pt idx="67">
                  <c:v>109</c:v>
                </c:pt>
                <c:pt idx="68">
                  <c:v>98</c:v>
                </c:pt>
                <c:pt idx="69">
                  <c:v>97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108</c:v>
                </c:pt>
                <c:pt idx="74">
                  <c:v>93</c:v>
                </c:pt>
                <c:pt idx="75">
                  <c:v>105</c:v>
                </c:pt>
                <c:pt idx="76">
                  <c:v>102</c:v>
                </c:pt>
                <c:pt idx="77">
                  <c:v>104</c:v>
                </c:pt>
                <c:pt idx="78">
                  <c:v>95</c:v>
                </c:pt>
                <c:pt idx="79">
                  <c:v>101</c:v>
                </c:pt>
                <c:pt idx="80">
                  <c:v>109</c:v>
                </c:pt>
                <c:pt idx="81">
                  <c:v>106</c:v>
                </c:pt>
                <c:pt idx="82">
                  <c:v>96</c:v>
                </c:pt>
                <c:pt idx="83">
                  <c:v>104</c:v>
                </c:pt>
                <c:pt idx="84">
                  <c:v>108</c:v>
                </c:pt>
                <c:pt idx="85">
                  <c:v>100</c:v>
                </c:pt>
                <c:pt idx="86">
                  <c:v>96</c:v>
                </c:pt>
                <c:pt idx="87">
                  <c:v>104</c:v>
                </c:pt>
                <c:pt idx="88">
                  <c:v>102</c:v>
                </c:pt>
                <c:pt idx="89">
                  <c:v>102</c:v>
                </c:pt>
                <c:pt idx="90">
                  <c:v>108</c:v>
                </c:pt>
                <c:pt idx="91">
                  <c:v>109</c:v>
                </c:pt>
                <c:pt idx="92">
                  <c:v>92</c:v>
                </c:pt>
                <c:pt idx="93">
                  <c:v>94</c:v>
                </c:pt>
                <c:pt idx="94">
                  <c:v>93</c:v>
                </c:pt>
                <c:pt idx="95">
                  <c:v>92</c:v>
                </c:pt>
                <c:pt idx="96">
                  <c:v>109</c:v>
                </c:pt>
                <c:pt idx="97">
                  <c:v>94</c:v>
                </c:pt>
                <c:pt idx="98">
                  <c:v>103</c:v>
                </c:pt>
                <c:pt idx="9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Problema!$D$10:$D$109</c:f>
              <c:numCache>
                <c:ptCount val="100"/>
                <c:pt idx="4">
                  <c:v>97.5</c:v>
                </c:pt>
                <c:pt idx="5">
                  <c:v>98.5</c:v>
                </c:pt>
                <c:pt idx="6">
                  <c:v>98.75</c:v>
                </c:pt>
                <c:pt idx="7">
                  <c:v>99.25</c:v>
                </c:pt>
                <c:pt idx="8">
                  <c:v>96.75</c:v>
                </c:pt>
                <c:pt idx="9">
                  <c:v>95.5</c:v>
                </c:pt>
                <c:pt idx="10">
                  <c:v>98</c:v>
                </c:pt>
                <c:pt idx="11">
                  <c:v>102</c:v>
                </c:pt>
                <c:pt idx="12">
                  <c:v>103</c:v>
                </c:pt>
                <c:pt idx="13">
                  <c:v>100.5</c:v>
                </c:pt>
                <c:pt idx="14">
                  <c:v>100.75</c:v>
                </c:pt>
                <c:pt idx="15">
                  <c:v>98</c:v>
                </c:pt>
                <c:pt idx="16">
                  <c:v>97</c:v>
                </c:pt>
                <c:pt idx="17">
                  <c:v>100.5</c:v>
                </c:pt>
                <c:pt idx="18">
                  <c:v>98.25</c:v>
                </c:pt>
                <c:pt idx="19">
                  <c:v>100.75</c:v>
                </c:pt>
                <c:pt idx="20">
                  <c:v>101.25</c:v>
                </c:pt>
                <c:pt idx="21">
                  <c:v>101</c:v>
                </c:pt>
                <c:pt idx="22">
                  <c:v>101.75</c:v>
                </c:pt>
                <c:pt idx="23">
                  <c:v>98.25</c:v>
                </c:pt>
                <c:pt idx="24">
                  <c:v>100.25</c:v>
                </c:pt>
                <c:pt idx="25">
                  <c:v>100.5</c:v>
                </c:pt>
                <c:pt idx="26">
                  <c:v>99.75</c:v>
                </c:pt>
                <c:pt idx="27">
                  <c:v>101</c:v>
                </c:pt>
                <c:pt idx="28">
                  <c:v>102</c:v>
                </c:pt>
                <c:pt idx="29">
                  <c:v>99</c:v>
                </c:pt>
                <c:pt idx="30">
                  <c:v>99</c:v>
                </c:pt>
                <c:pt idx="31">
                  <c:v>99.5</c:v>
                </c:pt>
                <c:pt idx="32">
                  <c:v>98.5</c:v>
                </c:pt>
                <c:pt idx="33">
                  <c:v>102.25</c:v>
                </c:pt>
                <c:pt idx="34">
                  <c:v>101.75</c:v>
                </c:pt>
                <c:pt idx="35">
                  <c:v>101.5</c:v>
                </c:pt>
                <c:pt idx="36">
                  <c:v>102.25</c:v>
                </c:pt>
                <c:pt idx="37">
                  <c:v>101.5</c:v>
                </c:pt>
                <c:pt idx="38">
                  <c:v>103</c:v>
                </c:pt>
                <c:pt idx="39">
                  <c:v>100.75</c:v>
                </c:pt>
                <c:pt idx="40">
                  <c:v>99</c:v>
                </c:pt>
                <c:pt idx="41">
                  <c:v>99.25</c:v>
                </c:pt>
                <c:pt idx="42">
                  <c:v>98.5</c:v>
                </c:pt>
                <c:pt idx="43">
                  <c:v>98.75</c:v>
                </c:pt>
                <c:pt idx="44">
                  <c:v>101.25</c:v>
                </c:pt>
                <c:pt idx="45">
                  <c:v>99.75</c:v>
                </c:pt>
                <c:pt idx="46">
                  <c:v>102.5</c:v>
                </c:pt>
                <c:pt idx="47">
                  <c:v>104.5</c:v>
                </c:pt>
                <c:pt idx="48">
                  <c:v>102.75</c:v>
                </c:pt>
                <c:pt idx="49">
                  <c:v>104.25</c:v>
                </c:pt>
                <c:pt idx="50">
                  <c:v>101.25</c:v>
                </c:pt>
                <c:pt idx="51">
                  <c:v>99.75</c:v>
                </c:pt>
                <c:pt idx="52">
                  <c:v>102.25</c:v>
                </c:pt>
                <c:pt idx="53">
                  <c:v>100.5</c:v>
                </c:pt>
                <c:pt idx="54">
                  <c:v>102.75</c:v>
                </c:pt>
                <c:pt idx="55">
                  <c:v>105.75</c:v>
                </c:pt>
                <c:pt idx="56">
                  <c:v>101</c:v>
                </c:pt>
                <c:pt idx="57">
                  <c:v>100.5</c:v>
                </c:pt>
                <c:pt idx="58">
                  <c:v>97.75</c:v>
                </c:pt>
                <c:pt idx="59">
                  <c:v>95.5</c:v>
                </c:pt>
                <c:pt idx="60">
                  <c:v>99.25</c:v>
                </c:pt>
                <c:pt idx="61">
                  <c:v>100.75</c:v>
                </c:pt>
                <c:pt idx="62">
                  <c:v>103.5</c:v>
                </c:pt>
                <c:pt idx="63">
                  <c:v>104.5</c:v>
                </c:pt>
                <c:pt idx="64">
                  <c:v>101.5</c:v>
                </c:pt>
                <c:pt idx="65">
                  <c:v>101.75</c:v>
                </c:pt>
                <c:pt idx="66">
                  <c:v>100.25</c:v>
                </c:pt>
                <c:pt idx="67">
                  <c:v>102.25</c:v>
                </c:pt>
                <c:pt idx="68">
                  <c:v>106</c:v>
                </c:pt>
                <c:pt idx="69">
                  <c:v>104.25</c:v>
                </c:pt>
                <c:pt idx="70">
                  <c:v>103.5</c:v>
                </c:pt>
                <c:pt idx="71">
                  <c:v>101.25</c:v>
                </c:pt>
                <c:pt idx="72">
                  <c:v>98</c:v>
                </c:pt>
                <c:pt idx="73">
                  <c:v>96.5</c:v>
                </c:pt>
                <c:pt idx="74">
                  <c:v>99.25</c:v>
                </c:pt>
                <c:pt idx="75">
                  <c:v>97.25</c:v>
                </c:pt>
                <c:pt idx="76">
                  <c:v>99.5</c:v>
                </c:pt>
                <c:pt idx="77">
                  <c:v>102</c:v>
                </c:pt>
                <c:pt idx="78">
                  <c:v>101</c:v>
                </c:pt>
                <c:pt idx="79">
                  <c:v>101.5</c:v>
                </c:pt>
                <c:pt idx="80">
                  <c:v>100.5</c:v>
                </c:pt>
                <c:pt idx="81">
                  <c:v>102.25</c:v>
                </c:pt>
                <c:pt idx="82">
                  <c:v>102.75</c:v>
                </c:pt>
                <c:pt idx="83">
                  <c:v>103</c:v>
                </c:pt>
                <c:pt idx="84">
                  <c:v>103.75</c:v>
                </c:pt>
                <c:pt idx="85">
                  <c:v>103.5</c:v>
                </c:pt>
                <c:pt idx="86">
                  <c:v>102</c:v>
                </c:pt>
                <c:pt idx="87">
                  <c:v>102</c:v>
                </c:pt>
                <c:pt idx="88">
                  <c:v>102</c:v>
                </c:pt>
                <c:pt idx="89">
                  <c:v>100.5</c:v>
                </c:pt>
                <c:pt idx="90">
                  <c:v>101</c:v>
                </c:pt>
                <c:pt idx="91">
                  <c:v>104</c:v>
                </c:pt>
                <c:pt idx="92">
                  <c:v>105.25</c:v>
                </c:pt>
                <c:pt idx="93">
                  <c:v>102.75</c:v>
                </c:pt>
                <c:pt idx="94">
                  <c:v>100.75</c:v>
                </c:pt>
                <c:pt idx="95">
                  <c:v>97</c:v>
                </c:pt>
                <c:pt idx="96">
                  <c:v>92.75</c:v>
                </c:pt>
                <c:pt idx="97">
                  <c:v>97</c:v>
                </c:pt>
                <c:pt idx="98">
                  <c:v>97</c:v>
                </c:pt>
                <c:pt idx="99">
                  <c:v>99.5</c:v>
                </c:pt>
              </c:numCache>
            </c:numRef>
          </c:val>
          <c:smooth val="0"/>
        </c:ser>
        <c:marker val="1"/>
        <c:axId val="21765811"/>
        <c:axId val="61674572"/>
      </c:lineChart>
      <c:catAx>
        <c:axId val="2176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Ponto de dados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674572"/>
        <c:crosses val="autoZero"/>
        <c:auto val="1"/>
        <c:lblOffset val="100"/>
        <c:noMultiLvlLbl val="0"/>
      </c:catAx>
      <c:valAx>
        <c:axId val="6167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6581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Ajuste exponencial sem correção de tendência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Problema!$B$10:$B$109</c:f>
              <c:numCache>
                <c:ptCount val="100"/>
                <c:pt idx="0">
                  <c:v>103</c:v>
                </c:pt>
                <c:pt idx="1">
                  <c:v>94</c:v>
                </c:pt>
                <c:pt idx="2">
                  <c:v>92</c:v>
                </c:pt>
                <c:pt idx="3">
                  <c:v>101</c:v>
                </c:pt>
                <c:pt idx="4">
                  <c:v>107</c:v>
                </c:pt>
                <c:pt idx="5">
                  <c:v>95</c:v>
                </c:pt>
                <c:pt idx="6">
                  <c:v>94</c:v>
                </c:pt>
                <c:pt idx="7">
                  <c:v>91</c:v>
                </c:pt>
                <c:pt idx="8">
                  <c:v>102</c:v>
                </c:pt>
                <c:pt idx="9">
                  <c:v>105</c:v>
                </c:pt>
                <c:pt idx="10">
                  <c:v>110</c:v>
                </c:pt>
                <c:pt idx="11">
                  <c:v>95</c:v>
                </c:pt>
                <c:pt idx="12">
                  <c:v>92</c:v>
                </c:pt>
                <c:pt idx="13">
                  <c:v>106</c:v>
                </c:pt>
                <c:pt idx="14">
                  <c:v>99</c:v>
                </c:pt>
                <c:pt idx="15">
                  <c:v>91</c:v>
                </c:pt>
                <c:pt idx="16">
                  <c:v>106</c:v>
                </c:pt>
                <c:pt idx="17">
                  <c:v>97</c:v>
                </c:pt>
                <c:pt idx="18">
                  <c:v>109</c:v>
                </c:pt>
                <c:pt idx="19">
                  <c:v>93</c:v>
                </c:pt>
                <c:pt idx="20">
                  <c:v>105</c:v>
                </c:pt>
                <c:pt idx="21">
                  <c:v>100</c:v>
                </c:pt>
                <c:pt idx="22">
                  <c:v>95</c:v>
                </c:pt>
                <c:pt idx="23">
                  <c:v>101</c:v>
                </c:pt>
                <c:pt idx="24">
                  <c:v>106</c:v>
                </c:pt>
                <c:pt idx="25">
                  <c:v>97</c:v>
                </c:pt>
                <c:pt idx="26">
                  <c:v>100</c:v>
                </c:pt>
                <c:pt idx="27">
                  <c:v>105</c:v>
                </c:pt>
                <c:pt idx="28">
                  <c:v>94</c:v>
                </c:pt>
                <c:pt idx="29">
                  <c:v>97</c:v>
                </c:pt>
                <c:pt idx="30">
                  <c:v>102</c:v>
                </c:pt>
                <c:pt idx="31">
                  <c:v>101</c:v>
                </c:pt>
                <c:pt idx="32">
                  <c:v>109</c:v>
                </c:pt>
                <c:pt idx="33">
                  <c:v>95</c:v>
                </c:pt>
                <c:pt idx="34">
                  <c:v>101</c:v>
                </c:pt>
                <c:pt idx="35">
                  <c:v>104</c:v>
                </c:pt>
                <c:pt idx="36">
                  <c:v>106</c:v>
                </c:pt>
                <c:pt idx="37">
                  <c:v>101</c:v>
                </c:pt>
                <c:pt idx="38">
                  <c:v>92</c:v>
                </c:pt>
                <c:pt idx="39">
                  <c:v>97</c:v>
                </c:pt>
                <c:pt idx="40">
                  <c:v>107</c:v>
                </c:pt>
                <c:pt idx="41">
                  <c:v>98</c:v>
                </c:pt>
                <c:pt idx="42">
                  <c:v>93</c:v>
                </c:pt>
                <c:pt idx="43">
                  <c:v>107</c:v>
                </c:pt>
                <c:pt idx="44">
                  <c:v>101</c:v>
                </c:pt>
                <c:pt idx="45">
                  <c:v>109</c:v>
                </c:pt>
                <c:pt idx="46">
                  <c:v>101</c:v>
                </c:pt>
                <c:pt idx="47">
                  <c:v>100</c:v>
                </c:pt>
                <c:pt idx="48">
                  <c:v>107</c:v>
                </c:pt>
                <c:pt idx="49">
                  <c:v>97</c:v>
                </c:pt>
                <c:pt idx="50">
                  <c:v>95</c:v>
                </c:pt>
                <c:pt idx="51">
                  <c:v>110</c:v>
                </c:pt>
                <c:pt idx="52">
                  <c:v>100</c:v>
                </c:pt>
                <c:pt idx="53">
                  <c:v>106</c:v>
                </c:pt>
                <c:pt idx="54">
                  <c:v>107</c:v>
                </c:pt>
                <c:pt idx="55">
                  <c:v>91</c:v>
                </c:pt>
                <c:pt idx="56">
                  <c:v>98</c:v>
                </c:pt>
                <c:pt idx="57">
                  <c:v>95</c:v>
                </c:pt>
                <c:pt idx="58">
                  <c:v>98</c:v>
                </c:pt>
                <c:pt idx="59">
                  <c:v>106</c:v>
                </c:pt>
                <c:pt idx="60">
                  <c:v>104</c:v>
                </c:pt>
                <c:pt idx="61">
                  <c:v>106</c:v>
                </c:pt>
                <c:pt idx="62">
                  <c:v>102</c:v>
                </c:pt>
                <c:pt idx="63">
                  <c:v>94</c:v>
                </c:pt>
                <c:pt idx="64">
                  <c:v>105</c:v>
                </c:pt>
                <c:pt idx="65">
                  <c:v>100</c:v>
                </c:pt>
                <c:pt idx="66">
                  <c:v>110</c:v>
                </c:pt>
                <c:pt idx="67">
                  <c:v>109</c:v>
                </c:pt>
                <c:pt idx="68">
                  <c:v>98</c:v>
                </c:pt>
                <c:pt idx="69">
                  <c:v>97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108</c:v>
                </c:pt>
                <c:pt idx="74">
                  <c:v>93</c:v>
                </c:pt>
                <c:pt idx="75">
                  <c:v>105</c:v>
                </c:pt>
                <c:pt idx="76">
                  <c:v>102</c:v>
                </c:pt>
                <c:pt idx="77">
                  <c:v>104</c:v>
                </c:pt>
                <c:pt idx="78">
                  <c:v>95</c:v>
                </c:pt>
                <c:pt idx="79">
                  <c:v>101</c:v>
                </c:pt>
                <c:pt idx="80">
                  <c:v>109</c:v>
                </c:pt>
                <c:pt idx="81">
                  <c:v>106</c:v>
                </c:pt>
                <c:pt idx="82">
                  <c:v>96</c:v>
                </c:pt>
                <c:pt idx="83">
                  <c:v>104</c:v>
                </c:pt>
                <c:pt idx="84">
                  <c:v>108</c:v>
                </c:pt>
                <c:pt idx="85">
                  <c:v>100</c:v>
                </c:pt>
                <c:pt idx="86">
                  <c:v>96</c:v>
                </c:pt>
                <c:pt idx="87">
                  <c:v>104</c:v>
                </c:pt>
                <c:pt idx="88">
                  <c:v>102</c:v>
                </c:pt>
                <c:pt idx="89">
                  <c:v>102</c:v>
                </c:pt>
                <c:pt idx="90">
                  <c:v>108</c:v>
                </c:pt>
                <c:pt idx="91">
                  <c:v>109</c:v>
                </c:pt>
                <c:pt idx="92">
                  <c:v>92</c:v>
                </c:pt>
                <c:pt idx="93">
                  <c:v>94</c:v>
                </c:pt>
                <c:pt idx="94">
                  <c:v>93</c:v>
                </c:pt>
                <c:pt idx="95">
                  <c:v>92</c:v>
                </c:pt>
                <c:pt idx="96">
                  <c:v>109</c:v>
                </c:pt>
                <c:pt idx="97">
                  <c:v>94</c:v>
                </c:pt>
                <c:pt idx="98">
                  <c:v>103</c:v>
                </c:pt>
                <c:pt idx="9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Problema!$G$9:$G$108</c:f>
              <c:numCache>
                <c:ptCount val="100"/>
                <c:pt idx="0">
                  <c:v>0</c:v>
                </c:pt>
                <c:pt idx="1">
                  <c:v>103</c:v>
                </c:pt>
                <c:pt idx="2">
                  <c:v>103</c:v>
                </c:pt>
                <c:pt idx="3">
                  <c:v>98.5</c:v>
                </c:pt>
                <c:pt idx="4">
                  <c:v>95.25</c:v>
                </c:pt>
                <c:pt idx="5">
                  <c:v>98.125</c:v>
                </c:pt>
                <c:pt idx="6">
                  <c:v>102.5625</c:v>
                </c:pt>
                <c:pt idx="7">
                  <c:v>98.78125</c:v>
                </c:pt>
                <c:pt idx="8">
                  <c:v>96.390625</c:v>
                </c:pt>
                <c:pt idx="9">
                  <c:v>93.6953125</c:v>
                </c:pt>
                <c:pt idx="10">
                  <c:v>97.84765625</c:v>
                </c:pt>
                <c:pt idx="11">
                  <c:v>101.423828125</c:v>
                </c:pt>
                <c:pt idx="12">
                  <c:v>105.7119140625</c:v>
                </c:pt>
                <c:pt idx="13">
                  <c:v>100.35595703125</c:v>
                </c:pt>
                <c:pt idx="14">
                  <c:v>96.177978515625</c:v>
                </c:pt>
                <c:pt idx="15">
                  <c:v>101.0889892578125</c:v>
                </c:pt>
                <c:pt idx="16">
                  <c:v>100.04449462890625</c:v>
                </c:pt>
                <c:pt idx="17">
                  <c:v>95.52224731445312</c:v>
                </c:pt>
                <c:pt idx="18">
                  <c:v>100.76112365722656</c:v>
                </c:pt>
                <c:pt idx="19">
                  <c:v>98.88056182861328</c:v>
                </c:pt>
                <c:pt idx="20">
                  <c:v>103.94028091430664</c:v>
                </c:pt>
                <c:pt idx="21">
                  <c:v>98.47014045715332</c:v>
                </c:pt>
                <c:pt idx="22">
                  <c:v>101.73507022857666</c:v>
                </c:pt>
                <c:pt idx="23">
                  <c:v>100.86753511428833</c:v>
                </c:pt>
                <c:pt idx="24">
                  <c:v>97.93376755714417</c:v>
                </c:pt>
                <c:pt idx="25">
                  <c:v>99.46688377857208</c:v>
                </c:pt>
                <c:pt idx="26">
                  <c:v>102.73344188928604</c:v>
                </c:pt>
                <c:pt idx="27">
                  <c:v>99.86672094464302</c:v>
                </c:pt>
                <c:pt idx="28">
                  <c:v>99.93336047232151</c:v>
                </c:pt>
                <c:pt idx="29">
                  <c:v>102.46668023616076</c:v>
                </c:pt>
                <c:pt idx="30">
                  <c:v>98.23334011808038</c:v>
                </c:pt>
                <c:pt idx="31">
                  <c:v>97.61667005904019</c:v>
                </c:pt>
                <c:pt idx="32">
                  <c:v>99.8083350295201</c:v>
                </c:pt>
                <c:pt idx="33">
                  <c:v>100.40416751476005</c:v>
                </c:pt>
                <c:pt idx="34">
                  <c:v>104.70208375738002</c:v>
                </c:pt>
                <c:pt idx="35">
                  <c:v>99.85104187869001</c:v>
                </c:pt>
                <c:pt idx="36">
                  <c:v>100.425520939345</c:v>
                </c:pt>
                <c:pt idx="37">
                  <c:v>102.2127604696725</c:v>
                </c:pt>
                <c:pt idx="38">
                  <c:v>104.10638023483625</c:v>
                </c:pt>
                <c:pt idx="39">
                  <c:v>102.55319011741813</c:v>
                </c:pt>
                <c:pt idx="40">
                  <c:v>97.27659505870906</c:v>
                </c:pt>
                <c:pt idx="41">
                  <c:v>97.13829752935453</c:v>
                </c:pt>
                <c:pt idx="42">
                  <c:v>102.06914876467727</c:v>
                </c:pt>
                <c:pt idx="43">
                  <c:v>100.03457438233863</c:v>
                </c:pt>
                <c:pt idx="44">
                  <c:v>96.51728719116932</c:v>
                </c:pt>
                <c:pt idx="45">
                  <c:v>101.75864359558466</c:v>
                </c:pt>
                <c:pt idx="46">
                  <c:v>101.37932179779233</c:v>
                </c:pt>
                <c:pt idx="47">
                  <c:v>105.18966089889616</c:v>
                </c:pt>
                <c:pt idx="48">
                  <c:v>103.09483044944808</c:v>
                </c:pt>
                <c:pt idx="49">
                  <c:v>101.54741522472403</c:v>
                </c:pt>
                <c:pt idx="50">
                  <c:v>104.27370761236202</c:v>
                </c:pt>
                <c:pt idx="51">
                  <c:v>100.63685380618101</c:v>
                </c:pt>
                <c:pt idx="52">
                  <c:v>97.81842690309051</c:v>
                </c:pt>
                <c:pt idx="53">
                  <c:v>103.90921345154526</c:v>
                </c:pt>
                <c:pt idx="54">
                  <c:v>101.95460672577263</c:v>
                </c:pt>
                <c:pt idx="55">
                  <c:v>103.97730336288632</c:v>
                </c:pt>
                <c:pt idx="56">
                  <c:v>105.48865168144316</c:v>
                </c:pt>
                <c:pt idx="57">
                  <c:v>98.24432584072159</c:v>
                </c:pt>
                <c:pt idx="58">
                  <c:v>98.1221629203608</c:v>
                </c:pt>
                <c:pt idx="59">
                  <c:v>96.56108146018039</c:v>
                </c:pt>
                <c:pt idx="60">
                  <c:v>97.2805407300902</c:v>
                </c:pt>
                <c:pt idx="61">
                  <c:v>101.6402703650451</c:v>
                </c:pt>
                <c:pt idx="62">
                  <c:v>102.82013518252255</c:v>
                </c:pt>
                <c:pt idx="63">
                  <c:v>104.41006759126128</c:v>
                </c:pt>
                <c:pt idx="64">
                  <c:v>103.20503379563064</c:v>
                </c:pt>
                <c:pt idx="65">
                  <c:v>98.60251689781532</c:v>
                </c:pt>
                <c:pt idx="66">
                  <c:v>101.80125844890766</c:v>
                </c:pt>
                <c:pt idx="67">
                  <c:v>100.90062922445384</c:v>
                </c:pt>
                <c:pt idx="68">
                  <c:v>105.45031461222692</c:v>
                </c:pt>
                <c:pt idx="69">
                  <c:v>107.22515730611346</c:v>
                </c:pt>
                <c:pt idx="70">
                  <c:v>102.61257865305673</c:v>
                </c:pt>
                <c:pt idx="71">
                  <c:v>99.80628932652837</c:v>
                </c:pt>
                <c:pt idx="72">
                  <c:v>100.40314466326419</c:v>
                </c:pt>
                <c:pt idx="73">
                  <c:v>98.2015723316321</c:v>
                </c:pt>
                <c:pt idx="74">
                  <c:v>95.10078616581605</c:v>
                </c:pt>
                <c:pt idx="75">
                  <c:v>101.55039308290802</c:v>
                </c:pt>
                <c:pt idx="76">
                  <c:v>97.27519654145401</c:v>
                </c:pt>
                <c:pt idx="77">
                  <c:v>101.13759827072701</c:v>
                </c:pt>
                <c:pt idx="78">
                  <c:v>101.5687991353635</c:v>
                </c:pt>
                <c:pt idx="79">
                  <c:v>102.78439956768176</c:v>
                </c:pt>
                <c:pt idx="80">
                  <c:v>98.89219978384088</c:v>
                </c:pt>
                <c:pt idx="81">
                  <c:v>99.94609989192044</c:v>
                </c:pt>
                <c:pt idx="82">
                  <c:v>104.47304994596021</c:v>
                </c:pt>
                <c:pt idx="83">
                  <c:v>105.2365249729801</c:v>
                </c:pt>
                <c:pt idx="84">
                  <c:v>100.61826248649005</c:v>
                </c:pt>
                <c:pt idx="85">
                  <c:v>102.30913124324502</c:v>
                </c:pt>
                <c:pt idx="86">
                  <c:v>105.15456562162251</c:v>
                </c:pt>
                <c:pt idx="87">
                  <c:v>102.57728281081125</c:v>
                </c:pt>
                <c:pt idx="88">
                  <c:v>99.28864140540563</c:v>
                </c:pt>
                <c:pt idx="89">
                  <c:v>101.64432070270281</c:v>
                </c:pt>
                <c:pt idx="90">
                  <c:v>101.82216035135141</c:v>
                </c:pt>
                <c:pt idx="91">
                  <c:v>101.9110801756757</c:v>
                </c:pt>
                <c:pt idx="92">
                  <c:v>104.95554008783785</c:v>
                </c:pt>
                <c:pt idx="93">
                  <c:v>106.97777004391892</c:v>
                </c:pt>
                <c:pt idx="94">
                  <c:v>99.48888502195946</c:v>
                </c:pt>
                <c:pt idx="95">
                  <c:v>96.74444251097972</c:v>
                </c:pt>
                <c:pt idx="96">
                  <c:v>94.87222125548986</c:v>
                </c:pt>
                <c:pt idx="97">
                  <c:v>93.43611062774494</c:v>
                </c:pt>
                <c:pt idx="98">
                  <c:v>101.21805531387247</c:v>
                </c:pt>
                <c:pt idx="99">
                  <c:v>97.60902765693623</c:v>
                </c:pt>
              </c:numCache>
            </c:numRef>
          </c:val>
          <c:smooth val="0"/>
        </c:ser>
        <c:marker val="1"/>
        <c:axId val="18200237"/>
        <c:axId val="29584406"/>
      </c:lineChart>
      <c:catAx>
        <c:axId val="1820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Ponto de dados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84406"/>
        <c:crosses val="autoZero"/>
        <c:auto val="1"/>
        <c:lblOffset val="100"/>
        <c:noMultiLvlLbl val="0"/>
      </c:catAx>
      <c:valAx>
        <c:axId val="2958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002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Ajuste exponencial com correção de tendência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Problema!$B$10:$B$109</c:f>
              <c:numCache>
                <c:ptCount val="100"/>
                <c:pt idx="0">
                  <c:v>103</c:v>
                </c:pt>
                <c:pt idx="1">
                  <c:v>94</c:v>
                </c:pt>
                <c:pt idx="2">
                  <c:v>92</c:v>
                </c:pt>
                <c:pt idx="3">
                  <c:v>101</c:v>
                </c:pt>
                <c:pt idx="4">
                  <c:v>107</c:v>
                </c:pt>
                <c:pt idx="5">
                  <c:v>95</c:v>
                </c:pt>
                <c:pt idx="6">
                  <c:v>94</c:v>
                </c:pt>
                <c:pt idx="7">
                  <c:v>91</c:v>
                </c:pt>
                <c:pt idx="8">
                  <c:v>102</c:v>
                </c:pt>
                <c:pt idx="9">
                  <c:v>105</c:v>
                </c:pt>
                <c:pt idx="10">
                  <c:v>110</c:v>
                </c:pt>
                <c:pt idx="11">
                  <c:v>95</c:v>
                </c:pt>
                <c:pt idx="12">
                  <c:v>92</c:v>
                </c:pt>
                <c:pt idx="13">
                  <c:v>106</c:v>
                </c:pt>
                <c:pt idx="14">
                  <c:v>99</c:v>
                </c:pt>
                <c:pt idx="15">
                  <c:v>91</c:v>
                </c:pt>
                <c:pt idx="16">
                  <c:v>106</c:v>
                </c:pt>
                <c:pt idx="17">
                  <c:v>97</c:v>
                </c:pt>
                <c:pt idx="18">
                  <c:v>109</c:v>
                </c:pt>
                <c:pt idx="19">
                  <c:v>93</c:v>
                </c:pt>
                <c:pt idx="20">
                  <c:v>105</c:v>
                </c:pt>
                <c:pt idx="21">
                  <c:v>100</c:v>
                </c:pt>
                <c:pt idx="22">
                  <c:v>95</c:v>
                </c:pt>
                <c:pt idx="23">
                  <c:v>101</c:v>
                </c:pt>
                <c:pt idx="24">
                  <c:v>106</c:v>
                </c:pt>
                <c:pt idx="25">
                  <c:v>97</c:v>
                </c:pt>
                <c:pt idx="26">
                  <c:v>100</c:v>
                </c:pt>
                <c:pt idx="27">
                  <c:v>105</c:v>
                </c:pt>
                <c:pt idx="28">
                  <c:v>94</c:v>
                </c:pt>
                <c:pt idx="29">
                  <c:v>97</c:v>
                </c:pt>
                <c:pt idx="30">
                  <c:v>102</c:v>
                </c:pt>
                <c:pt idx="31">
                  <c:v>101</c:v>
                </c:pt>
                <c:pt idx="32">
                  <c:v>109</c:v>
                </c:pt>
                <c:pt idx="33">
                  <c:v>95</c:v>
                </c:pt>
                <c:pt idx="34">
                  <c:v>101</c:v>
                </c:pt>
                <c:pt idx="35">
                  <c:v>104</c:v>
                </c:pt>
                <c:pt idx="36">
                  <c:v>106</c:v>
                </c:pt>
                <c:pt idx="37">
                  <c:v>101</c:v>
                </c:pt>
                <c:pt idx="38">
                  <c:v>92</c:v>
                </c:pt>
                <c:pt idx="39">
                  <c:v>97</c:v>
                </c:pt>
                <c:pt idx="40">
                  <c:v>107</c:v>
                </c:pt>
                <c:pt idx="41">
                  <c:v>98</c:v>
                </c:pt>
                <c:pt idx="42">
                  <c:v>93</c:v>
                </c:pt>
                <c:pt idx="43">
                  <c:v>107</c:v>
                </c:pt>
                <c:pt idx="44">
                  <c:v>101</c:v>
                </c:pt>
                <c:pt idx="45">
                  <c:v>109</c:v>
                </c:pt>
                <c:pt idx="46">
                  <c:v>101</c:v>
                </c:pt>
                <c:pt idx="47">
                  <c:v>100</c:v>
                </c:pt>
                <c:pt idx="48">
                  <c:v>107</c:v>
                </c:pt>
                <c:pt idx="49">
                  <c:v>97</c:v>
                </c:pt>
                <c:pt idx="50">
                  <c:v>95</c:v>
                </c:pt>
                <c:pt idx="51">
                  <c:v>110</c:v>
                </c:pt>
                <c:pt idx="52">
                  <c:v>100</c:v>
                </c:pt>
                <c:pt idx="53">
                  <c:v>106</c:v>
                </c:pt>
                <c:pt idx="54">
                  <c:v>107</c:v>
                </c:pt>
                <c:pt idx="55">
                  <c:v>91</c:v>
                </c:pt>
                <c:pt idx="56">
                  <c:v>98</c:v>
                </c:pt>
                <c:pt idx="57">
                  <c:v>95</c:v>
                </c:pt>
                <c:pt idx="58">
                  <c:v>98</c:v>
                </c:pt>
                <c:pt idx="59">
                  <c:v>106</c:v>
                </c:pt>
                <c:pt idx="60">
                  <c:v>104</c:v>
                </c:pt>
                <c:pt idx="61">
                  <c:v>106</c:v>
                </c:pt>
                <c:pt idx="62">
                  <c:v>102</c:v>
                </c:pt>
                <c:pt idx="63">
                  <c:v>94</c:v>
                </c:pt>
                <c:pt idx="64">
                  <c:v>105</c:v>
                </c:pt>
                <c:pt idx="65">
                  <c:v>100</c:v>
                </c:pt>
                <c:pt idx="66">
                  <c:v>110</c:v>
                </c:pt>
                <c:pt idx="67">
                  <c:v>109</c:v>
                </c:pt>
                <c:pt idx="68">
                  <c:v>98</c:v>
                </c:pt>
                <c:pt idx="69">
                  <c:v>97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108</c:v>
                </c:pt>
                <c:pt idx="74">
                  <c:v>93</c:v>
                </c:pt>
                <c:pt idx="75">
                  <c:v>105</c:v>
                </c:pt>
                <c:pt idx="76">
                  <c:v>102</c:v>
                </c:pt>
                <c:pt idx="77">
                  <c:v>104</c:v>
                </c:pt>
                <c:pt idx="78">
                  <c:v>95</c:v>
                </c:pt>
                <c:pt idx="79">
                  <c:v>101</c:v>
                </c:pt>
                <c:pt idx="80">
                  <c:v>109</c:v>
                </c:pt>
                <c:pt idx="81">
                  <c:v>106</c:v>
                </c:pt>
                <c:pt idx="82">
                  <c:v>96</c:v>
                </c:pt>
                <c:pt idx="83">
                  <c:v>104</c:v>
                </c:pt>
                <c:pt idx="84">
                  <c:v>108</c:v>
                </c:pt>
                <c:pt idx="85">
                  <c:v>100</c:v>
                </c:pt>
                <c:pt idx="86">
                  <c:v>96</c:v>
                </c:pt>
                <c:pt idx="87">
                  <c:v>104</c:v>
                </c:pt>
                <c:pt idx="88">
                  <c:v>102</c:v>
                </c:pt>
                <c:pt idx="89">
                  <c:v>102</c:v>
                </c:pt>
                <c:pt idx="90">
                  <c:v>108</c:v>
                </c:pt>
                <c:pt idx="91">
                  <c:v>109</c:v>
                </c:pt>
                <c:pt idx="92">
                  <c:v>92</c:v>
                </c:pt>
                <c:pt idx="93">
                  <c:v>94</c:v>
                </c:pt>
                <c:pt idx="94">
                  <c:v>93</c:v>
                </c:pt>
                <c:pt idx="95">
                  <c:v>92</c:v>
                </c:pt>
                <c:pt idx="96">
                  <c:v>109</c:v>
                </c:pt>
                <c:pt idx="97">
                  <c:v>94</c:v>
                </c:pt>
                <c:pt idx="98">
                  <c:v>103</c:v>
                </c:pt>
                <c:pt idx="9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Problema!$L$9:$L$108</c:f>
              <c:numCache>
                <c:ptCount val="100"/>
                <c:pt idx="0">
                  <c:v>0</c:v>
                </c:pt>
                <c:pt idx="1">
                  <c:v>103</c:v>
                </c:pt>
                <c:pt idx="2">
                  <c:v>103</c:v>
                </c:pt>
                <c:pt idx="3">
                  <c:v>101.92000000000002</c:v>
                </c:pt>
                <c:pt idx="4">
                  <c:v>100.54960000000003</c:v>
                </c:pt>
                <c:pt idx="5">
                  <c:v>100.22524800000004</c:v>
                </c:pt>
                <c:pt idx="6">
                  <c:v>100.66882624000004</c:v>
                </c:pt>
                <c:pt idx="7">
                  <c:v>99.75467013120004</c:v>
                </c:pt>
                <c:pt idx="8">
                  <c:v>98.71683623065606</c:v>
                </c:pt>
                <c:pt idx="9">
                  <c:v>97.32844899555333</c:v>
                </c:pt>
                <c:pt idx="10">
                  <c:v>97.27233150404982</c:v>
                </c:pt>
                <c:pt idx="11">
                  <c:v>97.67637913161565</c:v>
                </c:pt>
                <c:pt idx="12">
                  <c:v>98.78649441379258</c:v>
                </c:pt>
                <c:pt idx="13">
                  <c:v>98.20986827947598</c:v>
                </c:pt>
                <c:pt idx="14">
                  <c:v>97.26670739300152</c:v>
                </c:pt>
                <c:pt idx="15">
                  <c:v>97.99252844731448</c:v>
                </c:pt>
                <c:pt idx="16">
                  <c:v>97.96591682724987</c:v>
                </c:pt>
                <c:pt idx="17">
                  <c:v>97.0026480326467</c:v>
                </c:pt>
                <c:pt idx="18">
                  <c:v>97.81565315685091</c:v>
                </c:pt>
                <c:pt idx="19">
                  <c:v>97.6310447054977</c:v>
                </c:pt>
                <c:pt idx="20">
                  <c:v>98.89227620516986</c:v>
                </c:pt>
                <c:pt idx="21">
                  <c:v>98.30953903077139</c:v>
                </c:pt>
                <c:pt idx="22">
                  <c:v>99.11888479319735</c:v>
                </c:pt>
                <c:pt idx="23">
                  <c:v>99.36491828351677</c:v>
                </c:pt>
                <c:pt idx="24">
                  <c:v>98.9990500591339</c:v>
                </c:pt>
                <c:pt idx="25">
                  <c:v>99.30978765600665</c:v>
                </c:pt>
                <c:pt idx="26">
                  <c:v>100.22325574007199</c:v>
                </c:pt>
                <c:pt idx="27">
                  <c:v>100.08091190092937</c:v>
                </c:pt>
                <c:pt idx="28">
                  <c:v>100.2511842076824</c:v>
                </c:pt>
                <c:pt idx="29">
                  <c:v>100.99940559960649</c:v>
                </c:pt>
                <c:pt idx="30">
                  <c:v>100.43281674034606</c:v>
                </c:pt>
                <c:pt idx="31">
                  <c:v>100.15423043220474</c:v>
                </c:pt>
                <c:pt idx="32">
                  <c:v>100.44041814623347</c:v>
                </c:pt>
                <c:pt idx="33">
                  <c:v>100.60917872593464</c:v>
                </c:pt>
                <c:pt idx="34">
                  <c:v>101.728879673147</c:v>
                </c:pt>
                <c:pt idx="35">
                  <c:v>101.2020329321752</c:v>
                </c:pt>
                <c:pt idx="36">
                  <c:v>101.32383020665706</c:v>
                </c:pt>
                <c:pt idx="37">
                  <c:v>101.78697114955762</c:v>
                </c:pt>
                <c:pt idx="38">
                  <c:v>102.48805857517695</c:v>
                </c:pt>
                <c:pt idx="39">
                  <c:v>102.58927608673082</c:v>
                </c:pt>
                <c:pt idx="40">
                  <c:v>101.56858632539469</c:v>
                </c:pt>
                <c:pt idx="41">
                  <c:v>101.05859381368427</c:v>
                </c:pt>
                <c:pt idx="42">
                  <c:v>101.71842867687121</c:v>
                </c:pt>
                <c:pt idx="43">
                  <c:v>101.33791148020202</c:v>
                </c:pt>
                <c:pt idx="44">
                  <c:v>100.32868777359573</c:v>
                </c:pt>
                <c:pt idx="45">
                  <c:v>100.95381268217815</c:v>
                </c:pt>
                <c:pt idx="46">
                  <c:v>100.91734884625876</c:v>
                </c:pt>
                <c:pt idx="47">
                  <c:v>101.84618441700614</c:v>
                </c:pt>
                <c:pt idx="48">
                  <c:v>101.86521274233866</c:v>
                </c:pt>
                <c:pt idx="49">
                  <c:v>101.74503398029114</c:v>
                </c:pt>
                <c:pt idx="50">
                  <c:v>102.44197241484255</c:v>
                </c:pt>
                <c:pt idx="51">
                  <c:v>101.96037755764198</c:v>
                </c:pt>
                <c:pt idx="52">
                  <c:v>101.18773463500862</c:v>
                </c:pt>
                <c:pt idx="53">
                  <c:v>102.16860131193843</c:v>
                </c:pt>
                <c:pt idx="54">
                  <c:v>102.00800929493649</c:v>
                </c:pt>
                <c:pt idx="55">
                  <c:v>102.54331629373601</c:v>
                </c:pt>
                <c:pt idx="56">
                  <c:v>103.21422626678087</c:v>
                </c:pt>
                <c:pt idx="57">
                  <c:v>101.97376071718561</c:v>
                </c:pt>
                <c:pt idx="58">
                  <c:v>101.47786650820616</c:v>
                </c:pt>
                <c:pt idx="59">
                  <c:v>100.60200438996054</c:v>
                </c:pt>
                <c:pt idx="60">
                  <c:v>100.06168839574028</c:v>
                </c:pt>
                <c:pt idx="61">
                  <c:v>100.49417023302722</c:v>
                </c:pt>
                <c:pt idx="62">
                  <c:v>100.75352048192494</c:v>
                </c:pt>
                <c:pt idx="63">
                  <c:v>101.29186529629439</c:v>
                </c:pt>
                <c:pt idx="64">
                  <c:v>101.390538323301</c:v>
                </c:pt>
                <c:pt idx="65">
                  <c:v>100.53153328114095</c:v>
                </c:pt>
                <c:pt idx="66">
                  <c:v>100.94779807757408</c:v>
                </c:pt>
                <c:pt idx="67">
                  <c:v>100.8034804328124</c:v>
                </c:pt>
                <c:pt idx="68">
                  <c:v>101.85752494387066</c:v>
                </c:pt>
                <c:pt idx="69">
                  <c:v>102.84901450494569</c:v>
                </c:pt>
                <c:pt idx="70">
                  <c:v>102.54437481981427</c:v>
                </c:pt>
                <c:pt idx="71">
                  <c:v>102.05931160679972</c:v>
                </c:pt>
                <c:pt idx="72">
                  <c:v>102.00156848295063</c:v>
                </c:pt>
                <c:pt idx="73">
                  <c:v>101.32956830182745</c:v>
                </c:pt>
                <c:pt idx="74">
                  <c:v>100.13817677278003</c:v>
                </c:pt>
                <c:pt idx="75">
                  <c:v>100.82316086118175</c:v>
                </c:pt>
                <c:pt idx="76">
                  <c:v>99.78318332351967</c:v>
                </c:pt>
                <c:pt idx="77">
                  <c:v>100.1515398731534</c:v>
                </c:pt>
                <c:pt idx="78">
                  <c:v>100.22002997036068</c:v>
                </c:pt>
                <c:pt idx="79">
                  <c:v>100.55727045844003</c:v>
                </c:pt>
                <c:pt idx="80">
                  <c:v>99.84964148854264</c:v>
                </c:pt>
                <c:pt idx="81">
                  <c:v>99.83578258586415</c:v>
                </c:pt>
                <c:pt idx="82">
                  <c:v>100.80659392173622</c:v>
                </c:pt>
                <c:pt idx="83">
                  <c:v>101.48419224558636</c:v>
                </c:pt>
                <c:pt idx="84">
                  <c:v>100.98434689213975</c:v>
                </c:pt>
                <c:pt idx="85">
                  <c:v>101.39479913619502</c:v>
                </c:pt>
                <c:pt idx="86">
                  <c:v>102.29631017312086</c:v>
                </c:pt>
                <c:pt idx="87">
                  <c:v>102.2617439028917</c:v>
                </c:pt>
                <c:pt idx="88">
                  <c:v>101.70539938162761</c:v>
                </c:pt>
                <c:pt idx="89">
                  <c:v>102.05058132485739</c:v>
                </c:pt>
                <c:pt idx="90">
                  <c:v>102.16023344726705</c:v>
                </c:pt>
                <c:pt idx="91">
                  <c:v>102.25571568849038</c:v>
                </c:pt>
                <c:pt idx="92">
                  <c:v>103.05653539182158</c:v>
                </c:pt>
                <c:pt idx="93">
                  <c:v>103.99614241698323</c:v>
                </c:pt>
                <c:pt idx="94">
                  <c:v>102.90186589128906</c:v>
                </c:pt>
                <c:pt idx="95">
                  <c:v>101.93897970033852</c:v>
                </c:pt>
                <c:pt idx="96">
                  <c:v>100.79360253447626</c:v>
                </c:pt>
                <c:pt idx="97">
                  <c:v>99.48689103451072</c:v>
                </c:pt>
                <c:pt idx="98">
                  <c:v>100.2011128638515</c:v>
                </c:pt>
                <c:pt idx="99">
                  <c:v>99.2198902529812</c:v>
                </c:pt>
              </c:numCache>
            </c:numRef>
          </c:val>
          <c:smooth val="0"/>
        </c:ser>
        <c:marker val="1"/>
        <c:axId val="64933063"/>
        <c:axId val="47526656"/>
      </c:lineChart>
      <c:catAx>
        <c:axId val="6493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Ponto de dados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26656"/>
        <c:crosses val="autoZero"/>
        <c:auto val="1"/>
        <c:lblOffset val="100"/>
        <c:noMultiLvlLbl val="0"/>
      </c:catAx>
      <c:valAx>
        <c:axId val="4752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330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tabSelected="1" zoomScale="120" zoomScaleNormal="120" workbookViewId="0" topLeftCell="A1">
      <selection activeCell="A9" sqref="A9:D19"/>
    </sheetView>
  </sheetViews>
  <sheetFormatPr defaultColWidth="9.140625" defaultRowHeight="12.75"/>
  <cols>
    <col min="1" max="2" width="9.140625" style="1" customWidth="1"/>
    <col min="3" max="3" width="3.00390625" style="1" customWidth="1"/>
    <col min="4" max="4" width="12.00390625" style="1" bestFit="1" customWidth="1"/>
    <col min="5" max="5" width="8.28125" style="2" bestFit="1" customWidth="1"/>
    <col min="6" max="6" width="3.57421875" style="1" customWidth="1"/>
    <col min="7" max="7" width="8.7109375" style="2" bestFit="1" customWidth="1"/>
    <col min="8" max="8" width="8.28125" style="2" bestFit="1" customWidth="1"/>
    <col min="9" max="9" width="4.00390625" style="1" customWidth="1"/>
    <col min="10" max="12" width="9.140625" style="1" customWidth="1"/>
    <col min="13" max="13" width="6.421875" style="1" customWidth="1"/>
    <col min="14" max="14" width="4.28125" style="1" customWidth="1"/>
    <col min="15" max="15" width="6.8515625" style="1" bestFit="1" customWidth="1"/>
    <col min="16" max="16" width="9.00390625" style="1" bestFit="1" customWidth="1"/>
    <col min="17" max="17" width="11.00390625" style="1" bestFit="1" customWidth="1"/>
    <col min="18" max="18" width="10.57421875" style="1" bestFit="1" customWidth="1"/>
    <col min="19" max="16384" width="9.140625" style="1" customWidth="1"/>
  </cols>
  <sheetData>
    <row r="1" ht="12.75">
      <c r="A1" s="27" t="s">
        <v>4</v>
      </c>
    </row>
    <row r="6" spans="10:13" ht="12.75">
      <c r="J6" s="23" t="s">
        <v>10</v>
      </c>
      <c r="K6" s="26">
        <v>0.1</v>
      </c>
      <c r="L6" s="22"/>
      <c r="M6" s="22"/>
    </row>
    <row r="7" spans="6:18" ht="13.5" thickBot="1">
      <c r="F7" s="17" t="s">
        <v>10</v>
      </c>
      <c r="G7" s="18">
        <v>0.2</v>
      </c>
      <c r="J7" s="23" t="s">
        <v>13</v>
      </c>
      <c r="K7" s="26">
        <v>0.2</v>
      </c>
      <c r="L7" s="22"/>
      <c r="M7" s="22"/>
      <c r="O7" s="1">
        <v>1</v>
      </c>
      <c r="P7" s="1">
        <v>0</v>
      </c>
      <c r="Q7" s="1">
        <v>0</v>
      </c>
      <c r="R7" s="1">
        <v>0</v>
      </c>
    </row>
    <row r="8" spans="7:18" ht="13.5" thickBot="1">
      <c r="G8" s="31" t="s">
        <v>3</v>
      </c>
      <c r="H8" s="32"/>
      <c r="J8" s="33" t="s">
        <v>12</v>
      </c>
      <c r="K8" s="34"/>
      <c r="L8" s="34"/>
      <c r="M8" s="35"/>
      <c r="O8" s="28" t="s">
        <v>9</v>
      </c>
      <c r="P8" s="29"/>
      <c r="Q8" s="29"/>
      <c r="R8" s="30"/>
    </row>
    <row r="9" spans="1:18" ht="12" thickBot="1">
      <c r="A9" s="5" t="s">
        <v>1</v>
      </c>
      <c r="B9" s="9" t="s">
        <v>2</v>
      </c>
      <c r="C9" s="3"/>
      <c r="D9" s="8" t="s">
        <v>19</v>
      </c>
      <c r="E9" s="7" t="s">
        <v>0</v>
      </c>
      <c r="F9" s="4"/>
      <c r="G9" s="19" t="s">
        <v>11</v>
      </c>
      <c r="H9" s="7" t="s">
        <v>0</v>
      </c>
      <c r="J9" s="19" t="s">
        <v>14</v>
      </c>
      <c r="K9" s="19" t="s">
        <v>15</v>
      </c>
      <c r="L9" s="19" t="s">
        <v>11</v>
      </c>
      <c r="M9" s="6" t="s">
        <v>0</v>
      </c>
      <c r="O9" s="14" t="s">
        <v>8</v>
      </c>
      <c r="P9" s="15" t="s">
        <v>5</v>
      </c>
      <c r="Q9" s="15" t="s">
        <v>6</v>
      </c>
      <c r="R9" s="16" t="s">
        <v>7</v>
      </c>
    </row>
    <row r="10" spans="1:18" ht="11.25">
      <c r="A10" s="11">
        <v>1</v>
      </c>
      <c r="B10" s="11">
        <f>SUMPRODUCT($O$7:$R$7,O10:R10)</f>
        <v>103</v>
      </c>
      <c r="G10" s="12">
        <f>B10</f>
        <v>103</v>
      </c>
      <c r="J10" s="2">
        <f>+B10</f>
        <v>103</v>
      </c>
      <c r="K10" s="2">
        <v>0</v>
      </c>
      <c r="L10" s="12">
        <f>+J10+K10</f>
        <v>103</v>
      </c>
      <c r="M10" s="21"/>
      <c r="O10" s="11">
        <v>103</v>
      </c>
      <c r="P10" s="11">
        <v>24</v>
      </c>
      <c r="Q10" s="11">
        <v>426</v>
      </c>
      <c r="R10" s="11">
        <v>24</v>
      </c>
    </row>
    <row r="11" spans="1:18" ht="11.25">
      <c r="A11" s="11">
        <v>2</v>
      </c>
      <c r="B11" s="11">
        <f aca="true" t="shared" si="0" ref="B11:B74">SUMPRODUCT($O$7:$R$7,O11:R11)</f>
        <v>94</v>
      </c>
      <c r="G11" s="12">
        <f>+$G$7*B10+(1-$G$7)*G10</f>
        <v>103</v>
      </c>
      <c r="J11" s="2">
        <f aca="true" t="shared" si="1" ref="J11:J42">+$K$6*B10+(1-$K$6)*L10</f>
        <v>103</v>
      </c>
      <c r="K11" s="2">
        <f>+$K$7*(J11-J10)+(1-$K$7)*K10</f>
        <v>0</v>
      </c>
      <c r="L11" s="12">
        <f>+J11+K11</f>
        <v>103</v>
      </c>
      <c r="M11" s="21"/>
      <c r="O11" s="11">
        <v>94</v>
      </c>
      <c r="P11" s="11">
        <v>19</v>
      </c>
      <c r="Q11" s="11">
        <v>431</v>
      </c>
      <c r="R11" s="11">
        <v>19</v>
      </c>
    </row>
    <row r="12" spans="1:18" ht="11.25">
      <c r="A12" s="11">
        <v>3</v>
      </c>
      <c r="B12" s="11">
        <f t="shared" si="0"/>
        <v>92</v>
      </c>
      <c r="G12" s="12">
        <f aca="true" t="shared" si="2" ref="G12:G75">+$G$7*B11+(1-$G$7)*G11</f>
        <v>101.2</v>
      </c>
      <c r="J12" s="2">
        <f t="shared" si="1"/>
        <v>102.10000000000001</v>
      </c>
      <c r="K12" s="2">
        <f aca="true" t="shared" si="3" ref="K12:K75">+$K$7*(J12-J11)+(1-$K$7)*K11</f>
        <v>-0.1799999999999983</v>
      </c>
      <c r="L12" s="12">
        <f aca="true" t="shared" si="4" ref="L12:L75">+J12+K12</f>
        <v>101.92000000000002</v>
      </c>
      <c r="M12" s="21"/>
      <c r="O12" s="11">
        <v>92</v>
      </c>
      <c r="P12" s="11">
        <v>21</v>
      </c>
      <c r="Q12" s="11">
        <v>429</v>
      </c>
      <c r="R12" s="11">
        <v>21</v>
      </c>
    </row>
    <row r="13" spans="1:18" ht="11.25">
      <c r="A13" s="11">
        <v>4</v>
      </c>
      <c r="B13" s="11">
        <f t="shared" si="0"/>
        <v>101</v>
      </c>
      <c r="G13" s="12">
        <f t="shared" si="2"/>
        <v>99.36000000000001</v>
      </c>
      <c r="H13" s="21"/>
      <c r="J13" s="2">
        <f t="shared" si="1"/>
        <v>100.92800000000003</v>
      </c>
      <c r="K13" s="2">
        <f t="shared" si="3"/>
        <v>-0.37839999999999524</v>
      </c>
      <c r="L13" s="12">
        <f t="shared" si="4"/>
        <v>100.54960000000003</v>
      </c>
      <c r="M13" s="21"/>
      <c r="O13" s="11">
        <v>101</v>
      </c>
      <c r="P13" s="11">
        <v>34</v>
      </c>
      <c r="Q13" s="11">
        <v>416</v>
      </c>
      <c r="R13" s="11">
        <v>34</v>
      </c>
    </row>
    <row r="14" spans="1:18" ht="11.25">
      <c r="A14" s="11">
        <v>5</v>
      </c>
      <c r="B14" s="11">
        <f t="shared" si="0"/>
        <v>107</v>
      </c>
      <c r="D14" s="10">
        <f>AVERAGE(B10:B13)</f>
        <v>97.5</v>
      </c>
      <c r="G14" s="12">
        <f t="shared" si="2"/>
        <v>99.68800000000002</v>
      </c>
      <c r="H14" s="21"/>
      <c r="J14" s="2">
        <f t="shared" si="1"/>
        <v>100.59464000000003</v>
      </c>
      <c r="K14" s="2">
        <f t="shared" si="3"/>
        <v>-0.369391999999996</v>
      </c>
      <c r="L14" s="12">
        <f t="shared" si="4"/>
        <v>100.22524800000004</v>
      </c>
      <c r="M14" s="21"/>
      <c r="O14" s="11">
        <v>107</v>
      </c>
      <c r="P14" s="11">
        <v>44</v>
      </c>
      <c r="Q14" s="11">
        <v>406</v>
      </c>
      <c r="R14" s="11">
        <v>44</v>
      </c>
    </row>
    <row r="15" spans="1:18" ht="11.25">
      <c r="A15" s="11">
        <v>6</v>
      </c>
      <c r="B15" s="11">
        <f t="shared" si="0"/>
        <v>95</v>
      </c>
      <c r="D15" s="10">
        <f aca="true" t="shared" si="5" ref="D15:D78">AVERAGE(B11:B14)</f>
        <v>98.5</v>
      </c>
      <c r="G15" s="12">
        <f t="shared" si="2"/>
        <v>101.15040000000002</v>
      </c>
      <c r="H15" s="21"/>
      <c r="J15" s="2">
        <f t="shared" si="1"/>
        <v>100.90272320000004</v>
      </c>
      <c r="K15" s="2">
        <f t="shared" si="3"/>
        <v>-0.23389695999999424</v>
      </c>
      <c r="L15" s="12">
        <f t="shared" si="4"/>
        <v>100.66882624000004</v>
      </c>
      <c r="M15" s="21"/>
      <c r="O15" s="11">
        <v>95</v>
      </c>
      <c r="P15" s="11">
        <v>36</v>
      </c>
      <c r="Q15" s="11">
        <v>414</v>
      </c>
      <c r="R15" s="11">
        <v>36</v>
      </c>
    </row>
    <row r="16" spans="1:18" ht="11.25">
      <c r="A16" s="11">
        <v>7</v>
      </c>
      <c r="B16" s="11">
        <f t="shared" si="0"/>
        <v>94</v>
      </c>
      <c r="D16" s="20">
        <f t="shared" si="5"/>
        <v>98.75</v>
      </c>
      <c r="G16" s="12">
        <f t="shared" si="2"/>
        <v>99.92032000000002</v>
      </c>
      <c r="H16" s="21"/>
      <c r="J16" s="2">
        <f t="shared" si="1"/>
        <v>100.10194361600004</v>
      </c>
      <c r="K16" s="2">
        <f t="shared" si="3"/>
        <v>-0.34727348479999487</v>
      </c>
      <c r="L16" s="12">
        <f t="shared" si="4"/>
        <v>99.75467013120004</v>
      </c>
      <c r="M16" s="21"/>
      <c r="O16" s="11">
        <v>94</v>
      </c>
      <c r="P16" s="11">
        <v>39</v>
      </c>
      <c r="Q16" s="11">
        <v>411</v>
      </c>
      <c r="R16" s="11">
        <v>39</v>
      </c>
    </row>
    <row r="17" spans="1:18" ht="11.25">
      <c r="A17" s="11">
        <v>8</v>
      </c>
      <c r="B17" s="11">
        <f t="shared" si="0"/>
        <v>91</v>
      </c>
      <c r="D17" s="20">
        <f t="shared" si="5"/>
        <v>99.25</v>
      </c>
      <c r="G17" s="12">
        <f t="shared" si="2"/>
        <v>98.73625600000001</v>
      </c>
      <c r="H17" s="21"/>
      <c r="J17" s="2">
        <f t="shared" si="1"/>
        <v>99.17920311808005</v>
      </c>
      <c r="K17" s="2">
        <f t="shared" si="3"/>
        <v>-0.4623668874239937</v>
      </c>
      <c r="L17" s="12">
        <f t="shared" si="4"/>
        <v>98.71683623065606</v>
      </c>
      <c r="M17" s="21"/>
      <c r="O17" s="11">
        <v>91</v>
      </c>
      <c r="P17" s="11">
        <v>40</v>
      </c>
      <c r="Q17" s="11">
        <v>410</v>
      </c>
      <c r="R17" s="11">
        <v>40</v>
      </c>
    </row>
    <row r="18" spans="1:18" ht="11.25">
      <c r="A18" s="11">
        <v>9</v>
      </c>
      <c r="B18" s="11">
        <f t="shared" si="0"/>
        <v>102</v>
      </c>
      <c r="D18" s="20">
        <f t="shared" si="5"/>
        <v>96.75</v>
      </c>
      <c r="E18" s="13">
        <f>+D18-B18</f>
        <v>-5.25</v>
      </c>
      <c r="G18" s="12">
        <f>+$G$7*B17+(1-$G$7)*G17</f>
        <v>97.18900480000002</v>
      </c>
      <c r="H18" s="13">
        <f>+G18-B18</f>
        <v>-4.810995199999979</v>
      </c>
      <c r="J18" s="2">
        <f t="shared" si="1"/>
        <v>97.94515260759044</v>
      </c>
      <c r="K18" s="2">
        <f t="shared" si="3"/>
        <v>-0.6167036120371169</v>
      </c>
      <c r="L18" s="12">
        <f t="shared" si="4"/>
        <v>97.32844899555333</v>
      </c>
      <c r="M18" s="13">
        <f aca="true" t="shared" si="6" ref="M18:M49">+L18-B18</f>
        <v>-4.67155100444667</v>
      </c>
      <c r="O18" s="11">
        <v>102</v>
      </c>
      <c r="P18" s="11">
        <v>55</v>
      </c>
      <c r="Q18" s="11">
        <v>395</v>
      </c>
      <c r="R18" s="11">
        <v>55</v>
      </c>
    </row>
    <row r="19" spans="1:18" ht="11.25">
      <c r="A19" s="11">
        <v>10</v>
      </c>
      <c r="B19" s="11">
        <f t="shared" si="0"/>
        <v>105</v>
      </c>
      <c r="D19" s="10">
        <f t="shared" si="5"/>
        <v>95.5</v>
      </c>
      <c r="E19" s="13">
        <f aca="true" t="shared" si="7" ref="E19:E82">+D19-B19</f>
        <v>-9.5</v>
      </c>
      <c r="G19" s="12">
        <f t="shared" si="2"/>
        <v>98.15120384000002</v>
      </c>
      <c r="H19" s="13">
        <f aca="true" t="shared" si="8" ref="H19:H82">+G19-B19</f>
        <v>-6.848796159999978</v>
      </c>
      <c r="J19" s="2">
        <f t="shared" si="1"/>
        <v>97.795604095998</v>
      </c>
      <c r="K19" s="2">
        <f t="shared" si="3"/>
        <v>-0.523272591948182</v>
      </c>
      <c r="L19" s="12">
        <f t="shared" si="4"/>
        <v>97.27233150404982</v>
      </c>
      <c r="M19" s="13">
        <f t="shared" si="6"/>
        <v>-7.727668495950184</v>
      </c>
      <c r="O19" s="11">
        <v>105</v>
      </c>
      <c r="P19" s="11">
        <v>62</v>
      </c>
      <c r="Q19" s="11">
        <v>388</v>
      </c>
      <c r="R19" s="11">
        <v>62</v>
      </c>
    </row>
    <row r="20" spans="1:18" ht="11.25">
      <c r="A20" s="11">
        <v>11</v>
      </c>
      <c r="B20" s="11">
        <f t="shared" si="0"/>
        <v>110</v>
      </c>
      <c r="D20" s="10">
        <f t="shared" si="5"/>
        <v>98</v>
      </c>
      <c r="E20" s="13">
        <f t="shared" si="7"/>
        <v>-12</v>
      </c>
      <c r="G20" s="12">
        <f t="shared" si="2"/>
        <v>99.52096307200003</v>
      </c>
      <c r="H20" s="13">
        <f t="shared" si="8"/>
        <v>-10.47903692799997</v>
      </c>
      <c r="J20" s="2">
        <f t="shared" si="1"/>
        <v>98.04509835364483</v>
      </c>
      <c r="K20" s="2">
        <f t="shared" si="3"/>
        <v>-0.36871922202917956</v>
      </c>
      <c r="L20" s="12">
        <f t="shared" si="4"/>
        <v>97.67637913161565</v>
      </c>
      <c r="M20" s="13">
        <f t="shared" si="6"/>
        <v>-12.323620868384353</v>
      </c>
      <c r="O20" s="11">
        <v>110</v>
      </c>
      <c r="P20" s="11">
        <v>71</v>
      </c>
      <c r="Q20" s="11">
        <v>379</v>
      </c>
      <c r="R20" s="11">
        <v>71</v>
      </c>
    </row>
    <row r="21" spans="1:18" ht="11.25">
      <c r="A21" s="11">
        <v>12</v>
      </c>
      <c r="B21" s="11">
        <f t="shared" si="0"/>
        <v>95</v>
      </c>
      <c r="D21" s="10">
        <f t="shared" si="5"/>
        <v>102</v>
      </c>
      <c r="E21" s="13">
        <f t="shared" si="7"/>
        <v>7</v>
      </c>
      <c r="G21" s="12">
        <f t="shared" si="2"/>
        <v>101.61677045760003</v>
      </c>
      <c r="H21" s="13">
        <f t="shared" si="8"/>
        <v>6.616770457600026</v>
      </c>
      <c r="J21" s="2">
        <f t="shared" si="1"/>
        <v>98.90874121845408</v>
      </c>
      <c r="K21" s="2">
        <f t="shared" si="3"/>
        <v>-0.12224680466149354</v>
      </c>
      <c r="L21" s="12">
        <f t="shared" si="4"/>
        <v>98.78649441379258</v>
      </c>
      <c r="M21" s="13">
        <f t="shared" si="6"/>
        <v>3.786494413792582</v>
      </c>
      <c r="O21" s="11">
        <v>95</v>
      </c>
      <c r="P21" s="11">
        <v>60</v>
      </c>
      <c r="Q21" s="11">
        <v>390</v>
      </c>
      <c r="R21" s="11">
        <v>60</v>
      </c>
    </row>
    <row r="22" spans="1:18" ht="11.25">
      <c r="A22" s="11">
        <v>13</v>
      </c>
      <c r="B22" s="11">
        <f t="shared" si="0"/>
        <v>92</v>
      </c>
      <c r="D22" s="10">
        <f t="shared" si="5"/>
        <v>103</v>
      </c>
      <c r="E22" s="13">
        <f t="shared" si="7"/>
        <v>11</v>
      </c>
      <c r="G22" s="12">
        <f t="shared" si="2"/>
        <v>100.29341636608002</v>
      </c>
      <c r="H22" s="13">
        <f t="shared" si="8"/>
        <v>8.293416366080024</v>
      </c>
      <c r="J22" s="2">
        <f t="shared" si="1"/>
        <v>98.40784497241333</v>
      </c>
      <c r="K22" s="2">
        <f t="shared" si="3"/>
        <v>-0.1979766929373455</v>
      </c>
      <c r="L22" s="12">
        <f t="shared" si="4"/>
        <v>98.20986827947598</v>
      </c>
      <c r="M22" s="13">
        <f t="shared" si="6"/>
        <v>6.209868279475984</v>
      </c>
      <c r="O22" s="11">
        <v>92</v>
      </c>
      <c r="P22" s="11">
        <v>61</v>
      </c>
      <c r="Q22" s="11">
        <v>389</v>
      </c>
      <c r="R22" s="11">
        <v>61</v>
      </c>
    </row>
    <row r="23" spans="1:18" ht="11.25">
      <c r="A23" s="11">
        <v>14</v>
      </c>
      <c r="B23" s="11">
        <f t="shared" si="0"/>
        <v>106</v>
      </c>
      <c r="D23" s="10">
        <f t="shared" si="5"/>
        <v>100.5</v>
      </c>
      <c r="E23" s="13">
        <f t="shared" si="7"/>
        <v>-5.5</v>
      </c>
      <c r="G23" s="12">
        <f t="shared" si="2"/>
        <v>98.63473309286402</v>
      </c>
      <c r="H23" s="13">
        <f t="shared" si="8"/>
        <v>-7.365266907135975</v>
      </c>
      <c r="J23" s="2">
        <f t="shared" si="1"/>
        <v>97.5888814515284</v>
      </c>
      <c r="K23" s="2">
        <f t="shared" si="3"/>
        <v>-0.3221740585268635</v>
      </c>
      <c r="L23" s="12">
        <f t="shared" si="4"/>
        <v>97.26670739300152</v>
      </c>
      <c r="M23" s="13">
        <f t="shared" si="6"/>
        <v>-8.733292606998475</v>
      </c>
      <c r="O23" s="11">
        <v>106</v>
      </c>
      <c r="P23" s="11">
        <v>79</v>
      </c>
      <c r="Q23" s="11">
        <v>371</v>
      </c>
      <c r="R23" s="11">
        <v>79</v>
      </c>
    </row>
    <row r="24" spans="1:18" ht="11.25">
      <c r="A24" s="11">
        <v>15</v>
      </c>
      <c r="B24" s="11">
        <f t="shared" si="0"/>
        <v>99</v>
      </c>
      <c r="D24" s="20">
        <f t="shared" si="5"/>
        <v>100.75</v>
      </c>
      <c r="E24" s="13">
        <f t="shared" si="7"/>
        <v>1.75</v>
      </c>
      <c r="G24" s="12">
        <f t="shared" si="2"/>
        <v>100.10778647429123</v>
      </c>
      <c r="H24" s="13">
        <f t="shared" si="8"/>
        <v>1.1077864742912311</v>
      </c>
      <c r="J24" s="2">
        <f t="shared" si="1"/>
        <v>98.14003665370137</v>
      </c>
      <c r="K24" s="2">
        <f t="shared" si="3"/>
        <v>-0.1475082063868951</v>
      </c>
      <c r="L24" s="12">
        <f t="shared" si="4"/>
        <v>97.99252844731448</v>
      </c>
      <c r="M24" s="13">
        <f t="shared" si="6"/>
        <v>-1.0074715526855158</v>
      </c>
      <c r="O24" s="11">
        <v>99</v>
      </c>
      <c r="P24" s="11">
        <v>76</v>
      </c>
      <c r="Q24" s="11">
        <v>374</v>
      </c>
      <c r="R24" s="11">
        <v>76</v>
      </c>
    </row>
    <row r="25" spans="1:18" ht="11.25">
      <c r="A25" s="11">
        <v>16</v>
      </c>
      <c r="B25" s="11">
        <f t="shared" si="0"/>
        <v>91</v>
      </c>
      <c r="D25" s="10">
        <f t="shared" si="5"/>
        <v>98</v>
      </c>
      <c r="E25" s="13">
        <f t="shared" si="7"/>
        <v>7</v>
      </c>
      <c r="G25" s="12">
        <f t="shared" si="2"/>
        <v>99.88622917943299</v>
      </c>
      <c r="H25" s="13">
        <f t="shared" si="8"/>
        <v>8.886229179432988</v>
      </c>
      <c r="J25" s="2">
        <f t="shared" si="1"/>
        <v>98.09327560258305</v>
      </c>
      <c r="K25" s="2">
        <f t="shared" si="3"/>
        <v>-0.12735877533318085</v>
      </c>
      <c r="L25" s="12">
        <f t="shared" si="4"/>
        <v>97.96591682724987</v>
      </c>
      <c r="M25" s="13">
        <f t="shared" si="6"/>
        <v>6.96591682724987</v>
      </c>
      <c r="O25" s="11">
        <v>91</v>
      </c>
      <c r="P25" s="11">
        <v>72</v>
      </c>
      <c r="Q25" s="11">
        <v>378</v>
      </c>
      <c r="R25" s="11">
        <v>72</v>
      </c>
    </row>
    <row r="26" spans="1:18" ht="11.25">
      <c r="A26" s="11">
        <v>17</v>
      </c>
      <c r="B26" s="11">
        <f t="shared" si="0"/>
        <v>106</v>
      </c>
      <c r="D26" s="10">
        <f t="shared" si="5"/>
        <v>97</v>
      </c>
      <c r="E26" s="13">
        <f t="shared" si="7"/>
        <v>-9</v>
      </c>
      <c r="G26" s="12">
        <f t="shared" si="2"/>
        <v>98.1089833435464</v>
      </c>
      <c r="H26" s="13">
        <f t="shared" si="8"/>
        <v>-7.891016656453601</v>
      </c>
      <c r="J26" s="2">
        <f t="shared" si="1"/>
        <v>97.26932514452488</v>
      </c>
      <c r="K26" s="2">
        <f t="shared" si="3"/>
        <v>-0.26667711187817744</v>
      </c>
      <c r="L26" s="12">
        <f t="shared" si="4"/>
        <v>97.0026480326467</v>
      </c>
      <c r="M26" s="13">
        <f t="shared" si="6"/>
        <v>-8.997351967353296</v>
      </c>
      <c r="O26" s="11">
        <v>106</v>
      </c>
      <c r="P26" s="11">
        <v>91</v>
      </c>
      <c r="Q26" s="11">
        <v>359</v>
      </c>
      <c r="R26" s="11">
        <v>91</v>
      </c>
    </row>
    <row r="27" spans="1:18" ht="11.25">
      <c r="A27" s="11">
        <v>18</v>
      </c>
      <c r="B27" s="11">
        <f t="shared" si="0"/>
        <v>97</v>
      </c>
      <c r="D27" s="10">
        <f t="shared" si="5"/>
        <v>100.5</v>
      </c>
      <c r="E27" s="13">
        <f t="shared" si="7"/>
        <v>3.5</v>
      </c>
      <c r="G27" s="12">
        <f t="shared" si="2"/>
        <v>99.68718667483712</v>
      </c>
      <c r="H27" s="13">
        <f t="shared" si="8"/>
        <v>2.687186674837122</v>
      </c>
      <c r="J27" s="2">
        <f t="shared" si="1"/>
        <v>97.90238322938202</v>
      </c>
      <c r="K27" s="2">
        <f t="shared" si="3"/>
        <v>-0.08673007253111392</v>
      </c>
      <c r="L27" s="12">
        <f t="shared" si="4"/>
        <v>97.81565315685091</v>
      </c>
      <c r="M27" s="13">
        <f t="shared" si="6"/>
        <v>0.8156531568509138</v>
      </c>
      <c r="O27" s="11">
        <v>97</v>
      </c>
      <c r="P27" s="11">
        <v>86</v>
      </c>
      <c r="Q27" s="11">
        <v>364</v>
      </c>
      <c r="R27" s="11">
        <v>86</v>
      </c>
    </row>
    <row r="28" spans="1:18" ht="11.25">
      <c r="A28" s="11">
        <v>19</v>
      </c>
      <c r="B28" s="11">
        <f t="shared" si="0"/>
        <v>109</v>
      </c>
      <c r="D28" s="20">
        <f t="shared" si="5"/>
        <v>98.25</v>
      </c>
      <c r="E28" s="13">
        <f t="shared" si="7"/>
        <v>-10.75</v>
      </c>
      <c r="G28" s="12">
        <f t="shared" si="2"/>
        <v>99.14974933986971</v>
      </c>
      <c r="H28" s="13">
        <f t="shared" si="8"/>
        <v>-9.850250660130285</v>
      </c>
      <c r="J28" s="2">
        <f t="shared" si="1"/>
        <v>97.73408784116583</v>
      </c>
      <c r="K28" s="2">
        <f t="shared" si="3"/>
        <v>-0.10304313566812993</v>
      </c>
      <c r="L28" s="12">
        <f t="shared" si="4"/>
        <v>97.6310447054977</v>
      </c>
      <c r="M28" s="13">
        <f t="shared" si="6"/>
        <v>-11.3689552945023</v>
      </c>
      <c r="O28" s="11">
        <v>109</v>
      </c>
      <c r="P28" s="11">
        <v>102</v>
      </c>
      <c r="Q28" s="11">
        <v>348</v>
      </c>
      <c r="R28" s="11">
        <v>102</v>
      </c>
    </row>
    <row r="29" spans="1:18" ht="11.25">
      <c r="A29" s="11">
        <v>20</v>
      </c>
      <c r="B29" s="11">
        <f t="shared" si="0"/>
        <v>93</v>
      </c>
      <c r="D29" s="20">
        <f t="shared" si="5"/>
        <v>100.75</v>
      </c>
      <c r="E29" s="13">
        <f t="shared" si="7"/>
        <v>7.75</v>
      </c>
      <c r="G29" s="12">
        <f t="shared" si="2"/>
        <v>101.11979947189577</v>
      </c>
      <c r="H29" s="13">
        <f t="shared" si="8"/>
        <v>8.119799471895774</v>
      </c>
      <c r="J29" s="2">
        <f t="shared" si="1"/>
        <v>98.76794023494794</v>
      </c>
      <c r="K29" s="2">
        <f t="shared" si="3"/>
        <v>0.1243359702219185</v>
      </c>
      <c r="L29" s="12">
        <f t="shared" si="4"/>
        <v>98.89227620516986</v>
      </c>
      <c r="M29" s="13">
        <f t="shared" si="6"/>
        <v>5.892276205169864</v>
      </c>
      <c r="O29" s="11">
        <v>93</v>
      </c>
      <c r="P29" s="11">
        <v>90</v>
      </c>
      <c r="Q29" s="11">
        <v>360</v>
      </c>
      <c r="R29" s="11">
        <v>90</v>
      </c>
    </row>
    <row r="30" spans="1:18" ht="11.25">
      <c r="A30" s="11">
        <v>21</v>
      </c>
      <c r="B30" s="11">
        <f t="shared" si="0"/>
        <v>105</v>
      </c>
      <c r="D30" s="20">
        <f t="shared" si="5"/>
        <v>101.25</v>
      </c>
      <c r="E30" s="13">
        <f t="shared" si="7"/>
        <v>-3.75</v>
      </c>
      <c r="G30" s="12">
        <f t="shared" si="2"/>
        <v>99.49583957751662</v>
      </c>
      <c r="H30" s="13">
        <f t="shared" si="8"/>
        <v>-5.50416042248338</v>
      </c>
      <c r="J30" s="2">
        <f t="shared" si="1"/>
        <v>98.30304858465287</v>
      </c>
      <c r="K30" s="2">
        <f t="shared" si="3"/>
        <v>0.006490446118520274</v>
      </c>
      <c r="L30" s="12">
        <f t="shared" si="4"/>
        <v>98.30953903077139</v>
      </c>
      <c r="M30" s="13">
        <f t="shared" si="6"/>
        <v>-6.69046096922861</v>
      </c>
      <c r="O30" s="11">
        <v>105</v>
      </c>
      <c r="P30" s="11">
        <v>106</v>
      </c>
      <c r="Q30" s="11">
        <v>344</v>
      </c>
      <c r="R30" s="11">
        <v>106</v>
      </c>
    </row>
    <row r="31" spans="1:18" ht="11.25">
      <c r="A31" s="11">
        <v>22</v>
      </c>
      <c r="B31" s="11">
        <f t="shared" si="0"/>
        <v>100</v>
      </c>
      <c r="D31" s="10">
        <f t="shared" si="5"/>
        <v>101</v>
      </c>
      <c r="E31" s="13">
        <f t="shared" si="7"/>
        <v>1</v>
      </c>
      <c r="G31" s="12">
        <f t="shared" si="2"/>
        <v>100.5966716620133</v>
      </c>
      <c r="H31" s="13">
        <f t="shared" si="8"/>
        <v>0.596671662013307</v>
      </c>
      <c r="J31" s="2">
        <f t="shared" si="1"/>
        <v>98.97858512769426</v>
      </c>
      <c r="K31" s="2">
        <f t="shared" si="3"/>
        <v>0.140299665503094</v>
      </c>
      <c r="L31" s="12">
        <f t="shared" si="4"/>
        <v>99.11888479319735</v>
      </c>
      <c r="M31" s="13">
        <f t="shared" si="6"/>
        <v>-0.8811152068026473</v>
      </c>
      <c r="O31" s="11">
        <v>100</v>
      </c>
      <c r="P31" s="11">
        <v>105</v>
      </c>
      <c r="Q31" s="11">
        <v>345</v>
      </c>
      <c r="R31" s="11">
        <v>105</v>
      </c>
    </row>
    <row r="32" spans="1:18" ht="11.25">
      <c r="A32" s="11">
        <v>23</v>
      </c>
      <c r="B32" s="11">
        <f t="shared" si="0"/>
        <v>95</v>
      </c>
      <c r="D32" s="20">
        <f t="shared" si="5"/>
        <v>101.75</v>
      </c>
      <c r="E32" s="13">
        <f t="shared" si="7"/>
        <v>6.75</v>
      </c>
      <c r="G32" s="12">
        <f t="shared" si="2"/>
        <v>100.47733732961065</v>
      </c>
      <c r="H32" s="13">
        <f t="shared" si="8"/>
        <v>5.4773373296106485</v>
      </c>
      <c r="J32" s="2">
        <f t="shared" si="1"/>
        <v>99.20699631387762</v>
      </c>
      <c r="K32" s="2">
        <f t="shared" si="3"/>
        <v>0.15792196963914823</v>
      </c>
      <c r="L32" s="12">
        <f t="shared" si="4"/>
        <v>99.36491828351677</v>
      </c>
      <c r="M32" s="13">
        <f t="shared" si="6"/>
        <v>4.364918283516772</v>
      </c>
      <c r="O32" s="11">
        <v>95</v>
      </c>
      <c r="P32" s="11">
        <v>104</v>
      </c>
      <c r="Q32" s="11">
        <v>346</v>
      </c>
      <c r="R32" s="11">
        <v>104</v>
      </c>
    </row>
    <row r="33" spans="1:18" ht="11.25">
      <c r="A33" s="11">
        <v>24</v>
      </c>
      <c r="B33" s="11">
        <f t="shared" si="0"/>
        <v>101</v>
      </c>
      <c r="D33" s="20">
        <f t="shared" si="5"/>
        <v>98.25</v>
      </c>
      <c r="E33" s="13">
        <f t="shared" si="7"/>
        <v>-2.75</v>
      </c>
      <c r="G33" s="12">
        <f t="shared" si="2"/>
        <v>99.38186986368852</v>
      </c>
      <c r="H33" s="13">
        <f t="shared" si="8"/>
        <v>-1.6181301363114784</v>
      </c>
      <c r="J33" s="2">
        <f t="shared" si="1"/>
        <v>98.9284264551651</v>
      </c>
      <c r="K33" s="2">
        <f t="shared" si="3"/>
        <v>0.07062360396881268</v>
      </c>
      <c r="L33" s="12">
        <f t="shared" si="4"/>
        <v>98.9990500591339</v>
      </c>
      <c r="M33" s="13">
        <f t="shared" si="6"/>
        <v>-2.000949940866093</v>
      </c>
      <c r="O33" s="11">
        <v>101</v>
      </c>
      <c r="P33" s="11">
        <v>114</v>
      </c>
      <c r="Q33" s="11">
        <v>336</v>
      </c>
      <c r="R33" s="11">
        <v>114</v>
      </c>
    </row>
    <row r="34" spans="1:18" ht="11.25">
      <c r="A34" s="11">
        <v>25</v>
      </c>
      <c r="B34" s="11">
        <f t="shared" si="0"/>
        <v>106</v>
      </c>
      <c r="D34" s="20">
        <f t="shared" si="5"/>
        <v>100.25</v>
      </c>
      <c r="E34" s="13">
        <f t="shared" si="7"/>
        <v>-5.75</v>
      </c>
      <c r="G34" s="12">
        <f t="shared" si="2"/>
        <v>99.70549589095083</v>
      </c>
      <c r="H34" s="13">
        <f t="shared" si="8"/>
        <v>-6.294504109049171</v>
      </c>
      <c r="J34" s="2">
        <f t="shared" si="1"/>
        <v>99.19914505322052</v>
      </c>
      <c r="K34" s="2">
        <f t="shared" si="3"/>
        <v>0.110642602786135</v>
      </c>
      <c r="L34" s="12">
        <f t="shared" si="4"/>
        <v>99.30978765600665</v>
      </c>
      <c r="M34" s="13">
        <f t="shared" si="6"/>
        <v>-6.690212343993352</v>
      </c>
      <c r="O34" s="11">
        <v>106</v>
      </c>
      <c r="P34" s="11">
        <v>123</v>
      </c>
      <c r="Q34" s="11">
        <v>327</v>
      </c>
      <c r="R34" s="11">
        <v>123</v>
      </c>
    </row>
    <row r="35" spans="1:18" ht="11.25">
      <c r="A35" s="11">
        <v>26</v>
      </c>
      <c r="B35" s="11">
        <f t="shared" si="0"/>
        <v>97</v>
      </c>
      <c r="D35" s="10">
        <f t="shared" si="5"/>
        <v>100.5</v>
      </c>
      <c r="E35" s="13">
        <f t="shared" si="7"/>
        <v>3.5</v>
      </c>
      <c r="G35" s="12">
        <f t="shared" si="2"/>
        <v>100.96439671276067</v>
      </c>
      <c r="H35" s="13">
        <f t="shared" si="8"/>
        <v>3.9643967127606743</v>
      </c>
      <c r="J35" s="2">
        <f t="shared" si="1"/>
        <v>99.97880889040599</v>
      </c>
      <c r="K35" s="2">
        <f t="shared" si="3"/>
        <v>0.2444468496660014</v>
      </c>
      <c r="L35" s="12">
        <f t="shared" si="4"/>
        <v>100.22325574007199</v>
      </c>
      <c r="M35" s="13">
        <f t="shared" si="6"/>
        <v>3.2232557400719912</v>
      </c>
      <c r="O35" s="11">
        <v>97</v>
      </c>
      <c r="P35" s="11">
        <v>118</v>
      </c>
      <c r="Q35" s="11">
        <v>332</v>
      </c>
      <c r="R35" s="11">
        <v>118</v>
      </c>
    </row>
    <row r="36" spans="1:18" ht="11.25">
      <c r="A36" s="11">
        <v>27</v>
      </c>
      <c r="B36" s="11">
        <f t="shared" si="0"/>
        <v>100</v>
      </c>
      <c r="D36" s="20">
        <f t="shared" si="5"/>
        <v>99.75</v>
      </c>
      <c r="E36" s="13">
        <f t="shared" si="7"/>
        <v>-0.25</v>
      </c>
      <c r="G36" s="12">
        <f t="shared" si="2"/>
        <v>100.17151737020855</v>
      </c>
      <c r="H36" s="13">
        <f t="shared" si="8"/>
        <v>0.17151737020854796</v>
      </c>
      <c r="J36" s="2">
        <f t="shared" si="1"/>
        <v>99.9009301660648</v>
      </c>
      <c r="K36" s="2">
        <f t="shared" si="3"/>
        <v>0.17998173486456318</v>
      </c>
      <c r="L36" s="12">
        <f t="shared" si="4"/>
        <v>100.08091190092937</v>
      </c>
      <c r="M36" s="13">
        <f t="shared" si="6"/>
        <v>0.08091190092936529</v>
      </c>
      <c r="O36" s="11">
        <v>100</v>
      </c>
      <c r="P36" s="11">
        <v>125</v>
      </c>
      <c r="Q36" s="11">
        <v>325</v>
      </c>
      <c r="R36" s="11">
        <v>125</v>
      </c>
    </row>
    <row r="37" spans="1:18" ht="11.25">
      <c r="A37" s="11">
        <v>28</v>
      </c>
      <c r="B37" s="11">
        <f t="shared" si="0"/>
        <v>105</v>
      </c>
      <c r="D37" s="10">
        <f t="shared" si="5"/>
        <v>101</v>
      </c>
      <c r="E37" s="13">
        <f t="shared" si="7"/>
        <v>-4</v>
      </c>
      <c r="G37" s="12">
        <f t="shared" si="2"/>
        <v>100.13721389616684</v>
      </c>
      <c r="H37" s="13">
        <f t="shared" si="8"/>
        <v>-4.862786103833159</v>
      </c>
      <c r="J37" s="2">
        <f t="shared" si="1"/>
        <v>100.07282071083642</v>
      </c>
      <c r="K37" s="2">
        <f t="shared" si="3"/>
        <v>0.1783634968459762</v>
      </c>
      <c r="L37" s="12">
        <f t="shared" si="4"/>
        <v>100.2511842076824</v>
      </c>
      <c r="M37" s="13">
        <f t="shared" si="6"/>
        <v>-4.7488157923176</v>
      </c>
      <c r="O37" s="11">
        <v>105</v>
      </c>
      <c r="P37" s="11">
        <v>134</v>
      </c>
      <c r="Q37" s="11">
        <v>316</v>
      </c>
      <c r="R37" s="11">
        <v>134</v>
      </c>
    </row>
    <row r="38" spans="1:18" ht="11.25">
      <c r="A38" s="11">
        <v>29</v>
      </c>
      <c r="B38" s="11">
        <f t="shared" si="0"/>
        <v>94</v>
      </c>
      <c r="D38" s="10">
        <f t="shared" si="5"/>
        <v>102</v>
      </c>
      <c r="E38" s="13">
        <f t="shared" si="7"/>
        <v>8</v>
      </c>
      <c r="G38" s="12">
        <f t="shared" si="2"/>
        <v>101.10977111693347</v>
      </c>
      <c r="H38" s="13">
        <f t="shared" si="8"/>
        <v>7.109771116933473</v>
      </c>
      <c r="J38" s="2">
        <f t="shared" si="1"/>
        <v>100.72606578691416</v>
      </c>
      <c r="K38" s="2">
        <f t="shared" si="3"/>
        <v>0.27333981269232854</v>
      </c>
      <c r="L38" s="12">
        <f t="shared" si="4"/>
        <v>100.99940559960649</v>
      </c>
      <c r="M38" s="13">
        <f t="shared" si="6"/>
        <v>6.99940559960649</v>
      </c>
      <c r="O38" s="11">
        <v>94</v>
      </c>
      <c r="P38" s="11">
        <v>127</v>
      </c>
      <c r="Q38" s="11">
        <v>323</v>
      </c>
      <c r="R38" s="11">
        <v>127</v>
      </c>
    </row>
    <row r="39" spans="1:18" ht="11.25">
      <c r="A39" s="11">
        <v>30</v>
      </c>
      <c r="B39" s="11">
        <f t="shared" si="0"/>
        <v>97</v>
      </c>
      <c r="D39" s="10">
        <f t="shared" si="5"/>
        <v>99</v>
      </c>
      <c r="E39" s="13">
        <f t="shared" si="7"/>
        <v>2</v>
      </c>
      <c r="G39" s="12">
        <f t="shared" si="2"/>
        <v>99.68781689354678</v>
      </c>
      <c r="H39" s="13">
        <f t="shared" si="8"/>
        <v>2.687816893546781</v>
      </c>
      <c r="J39" s="2">
        <f t="shared" si="1"/>
        <v>100.29946503964585</v>
      </c>
      <c r="K39" s="2">
        <f t="shared" si="3"/>
        <v>0.13335170070020083</v>
      </c>
      <c r="L39" s="12">
        <f t="shared" si="4"/>
        <v>100.43281674034606</v>
      </c>
      <c r="M39" s="13">
        <f t="shared" si="6"/>
        <v>3.4328167403460554</v>
      </c>
      <c r="O39" s="11">
        <v>97</v>
      </c>
      <c r="P39" s="11">
        <v>134</v>
      </c>
      <c r="Q39" s="11">
        <v>316</v>
      </c>
      <c r="R39" s="11">
        <v>134</v>
      </c>
    </row>
    <row r="40" spans="1:18" ht="11.25">
      <c r="A40" s="11">
        <v>31</v>
      </c>
      <c r="B40" s="11">
        <f t="shared" si="0"/>
        <v>102</v>
      </c>
      <c r="D40" s="10">
        <f t="shared" si="5"/>
        <v>99</v>
      </c>
      <c r="E40" s="13">
        <f t="shared" si="7"/>
        <v>-3</v>
      </c>
      <c r="G40" s="12">
        <f t="shared" si="2"/>
        <v>99.15025351483743</v>
      </c>
      <c r="H40" s="13">
        <f t="shared" si="8"/>
        <v>-2.8497464851625693</v>
      </c>
      <c r="J40" s="2">
        <f t="shared" si="1"/>
        <v>100.08953506631146</v>
      </c>
      <c r="K40" s="2">
        <f t="shared" si="3"/>
        <v>0.06469536589328129</v>
      </c>
      <c r="L40" s="12">
        <f t="shared" si="4"/>
        <v>100.15423043220474</v>
      </c>
      <c r="M40" s="13">
        <f t="shared" si="6"/>
        <v>-1.8457695677952586</v>
      </c>
      <c r="O40" s="11">
        <v>102</v>
      </c>
      <c r="P40" s="11">
        <v>143</v>
      </c>
      <c r="Q40" s="11">
        <v>307</v>
      </c>
      <c r="R40" s="11">
        <v>143</v>
      </c>
    </row>
    <row r="41" spans="1:18" ht="11.25">
      <c r="A41" s="11">
        <v>32</v>
      </c>
      <c r="B41" s="11">
        <f t="shared" si="0"/>
        <v>101</v>
      </c>
      <c r="D41" s="10">
        <f t="shared" si="5"/>
        <v>99.5</v>
      </c>
      <c r="E41" s="13">
        <f t="shared" si="7"/>
        <v>-1.5</v>
      </c>
      <c r="G41" s="12">
        <f t="shared" si="2"/>
        <v>99.72020281186995</v>
      </c>
      <c r="H41" s="13">
        <f t="shared" si="8"/>
        <v>-1.279797188130047</v>
      </c>
      <c r="J41" s="2">
        <f t="shared" si="1"/>
        <v>100.33880738898428</v>
      </c>
      <c r="K41" s="2">
        <f t="shared" si="3"/>
        <v>0.10161075724918965</v>
      </c>
      <c r="L41" s="12">
        <f t="shared" si="4"/>
        <v>100.44041814623347</v>
      </c>
      <c r="M41" s="13">
        <f t="shared" si="6"/>
        <v>-0.5595818537665309</v>
      </c>
      <c r="O41" s="11">
        <v>101</v>
      </c>
      <c r="P41" s="11">
        <v>146</v>
      </c>
      <c r="Q41" s="11">
        <v>304</v>
      </c>
      <c r="R41" s="11">
        <v>147</v>
      </c>
    </row>
    <row r="42" spans="1:18" ht="11.25">
      <c r="A42" s="11">
        <v>33</v>
      </c>
      <c r="B42" s="11">
        <f t="shared" si="0"/>
        <v>109</v>
      </c>
      <c r="D42" s="10">
        <f t="shared" si="5"/>
        <v>98.5</v>
      </c>
      <c r="E42" s="13">
        <f t="shared" si="7"/>
        <v>-10.5</v>
      </c>
      <c r="G42" s="12">
        <f t="shared" si="2"/>
        <v>99.97616224949597</v>
      </c>
      <c r="H42" s="13">
        <f t="shared" si="8"/>
        <v>-9.023837750504029</v>
      </c>
      <c r="J42" s="2">
        <f t="shared" si="1"/>
        <v>100.49637633161012</v>
      </c>
      <c r="K42" s="2">
        <f t="shared" si="3"/>
        <v>0.11280239432452044</v>
      </c>
      <c r="L42" s="12">
        <f t="shared" si="4"/>
        <v>100.60917872593464</v>
      </c>
      <c r="M42" s="13">
        <f t="shared" si="6"/>
        <v>-8.39082127406536</v>
      </c>
      <c r="O42" s="11">
        <v>109</v>
      </c>
      <c r="P42" s="11">
        <v>158</v>
      </c>
      <c r="Q42" s="11">
        <v>292</v>
      </c>
      <c r="R42" s="11">
        <v>155</v>
      </c>
    </row>
    <row r="43" spans="1:18" ht="11.25">
      <c r="A43" s="11">
        <v>34</v>
      </c>
      <c r="B43" s="11">
        <f t="shared" si="0"/>
        <v>95</v>
      </c>
      <c r="D43" s="20">
        <f t="shared" si="5"/>
        <v>102.25</v>
      </c>
      <c r="E43" s="13">
        <f t="shared" si="7"/>
        <v>7.25</v>
      </c>
      <c r="G43" s="12">
        <f t="shared" si="2"/>
        <v>101.78092979959678</v>
      </c>
      <c r="H43" s="13">
        <f t="shared" si="8"/>
        <v>6.780929799596777</v>
      </c>
      <c r="J43" s="2">
        <f aca="true" t="shared" si="9" ref="J43:J74">+$K$6*B42+(1-$K$6)*L42</f>
        <v>101.44826085334118</v>
      </c>
      <c r="K43" s="2">
        <f t="shared" si="3"/>
        <v>0.28061881980582837</v>
      </c>
      <c r="L43" s="12">
        <f t="shared" si="4"/>
        <v>101.728879673147</v>
      </c>
      <c r="M43" s="13">
        <f t="shared" si="6"/>
        <v>6.728879673147006</v>
      </c>
      <c r="O43" s="11">
        <v>95</v>
      </c>
      <c r="P43" s="11">
        <v>148</v>
      </c>
      <c r="Q43" s="11">
        <v>302</v>
      </c>
      <c r="R43" s="11">
        <v>141</v>
      </c>
    </row>
    <row r="44" spans="1:18" ht="11.25">
      <c r="A44" s="11">
        <v>35</v>
      </c>
      <c r="B44" s="11">
        <f t="shared" si="0"/>
        <v>101</v>
      </c>
      <c r="D44" s="20">
        <f t="shared" si="5"/>
        <v>101.75</v>
      </c>
      <c r="E44" s="13">
        <f t="shared" si="7"/>
        <v>0.75</v>
      </c>
      <c r="G44" s="12">
        <f t="shared" si="2"/>
        <v>100.42474383967743</v>
      </c>
      <c r="H44" s="13">
        <f t="shared" si="8"/>
        <v>-0.5752561603225672</v>
      </c>
      <c r="J44" s="2">
        <f t="shared" si="9"/>
        <v>101.05599170583231</v>
      </c>
      <c r="K44" s="2">
        <f t="shared" si="3"/>
        <v>0.14604122634288874</v>
      </c>
      <c r="L44" s="12">
        <f t="shared" si="4"/>
        <v>101.2020329321752</v>
      </c>
      <c r="M44" s="13">
        <f t="shared" si="6"/>
        <v>0.20203293217520013</v>
      </c>
      <c r="O44" s="11">
        <v>101</v>
      </c>
      <c r="P44" s="11">
        <v>158</v>
      </c>
      <c r="Q44" s="11">
        <v>292</v>
      </c>
      <c r="R44" s="11">
        <v>147</v>
      </c>
    </row>
    <row r="45" spans="1:18" ht="11.25">
      <c r="A45" s="11">
        <v>36</v>
      </c>
      <c r="B45" s="11">
        <f t="shared" si="0"/>
        <v>104</v>
      </c>
      <c r="D45" s="10">
        <f t="shared" si="5"/>
        <v>101.5</v>
      </c>
      <c r="E45" s="13">
        <f t="shared" si="7"/>
        <v>-2.5</v>
      </c>
      <c r="G45" s="12">
        <f t="shared" si="2"/>
        <v>100.53979507174195</v>
      </c>
      <c r="H45" s="13">
        <f t="shared" si="8"/>
        <v>-3.460204928258051</v>
      </c>
      <c r="J45" s="2">
        <f t="shared" si="9"/>
        <v>101.18182963895768</v>
      </c>
      <c r="K45" s="2">
        <f t="shared" si="3"/>
        <v>0.14200056769938457</v>
      </c>
      <c r="L45" s="12">
        <f t="shared" si="4"/>
        <v>101.32383020665706</v>
      </c>
      <c r="M45" s="13">
        <f t="shared" si="6"/>
        <v>-2.676169793342936</v>
      </c>
      <c r="O45" s="11">
        <v>104</v>
      </c>
      <c r="P45" s="11">
        <v>165</v>
      </c>
      <c r="Q45" s="11">
        <v>285</v>
      </c>
      <c r="R45" s="11">
        <v>150</v>
      </c>
    </row>
    <row r="46" spans="1:18" ht="11.25">
      <c r="A46" s="11">
        <v>37</v>
      </c>
      <c r="B46" s="11">
        <f t="shared" si="0"/>
        <v>106</v>
      </c>
      <c r="D46" s="20">
        <f t="shared" si="5"/>
        <v>102.25</v>
      </c>
      <c r="E46" s="13">
        <f t="shared" si="7"/>
        <v>-3.75</v>
      </c>
      <c r="G46" s="12">
        <f t="shared" si="2"/>
        <v>101.23183605739356</v>
      </c>
      <c r="H46" s="13">
        <f t="shared" si="8"/>
        <v>-4.768163942606435</v>
      </c>
      <c r="J46" s="2">
        <f t="shared" si="9"/>
        <v>101.59144718599137</v>
      </c>
      <c r="K46" s="2">
        <f t="shared" si="3"/>
        <v>0.1955239635662457</v>
      </c>
      <c r="L46" s="12">
        <f t="shared" si="4"/>
        <v>101.78697114955762</v>
      </c>
      <c r="M46" s="13">
        <f t="shared" si="6"/>
        <v>-4.2130288504423845</v>
      </c>
      <c r="O46" s="11">
        <v>106</v>
      </c>
      <c r="P46" s="11">
        <v>171</v>
      </c>
      <c r="Q46" s="11">
        <v>279</v>
      </c>
      <c r="R46" s="11">
        <v>152</v>
      </c>
    </row>
    <row r="47" spans="1:18" ht="11.25">
      <c r="A47" s="11">
        <v>38</v>
      </c>
      <c r="B47" s="11">
        <f t="shared" si="0"/>
        <v>101</v>
      </c>
      <c r="D47" s="10">
        <f t="shared" si="5"/>
        <v>101.5</v>
      </c>
      <c r="E47" s="13">
        <f t="shared" si="7"/>
        <v>0.5</v>
      </c>
      <c r="G47" s="12">
        <f t="shared" si="2"/>
        <v>102.18546884591485</v>
      </c>
      <c r="H47" s="13">
        <f t="shared" si="8"/>
        <v>1.1854688459148548</v>
      </c>
      <c r="J47" s="2">
        <f t="shared" si="9"/>
        <v>102.20827403460186</v>
      </c>
      <c r="K47" s="2">
        <f t="shared" si="3"/>
        <v>0.2797845405750939</v>
      </c>
      <c r="L47" s="12">
        <f t="shared" si="4"/>
        <v>102.48805857517695</v>
      </c>
      <c r="M47" s="13">
        <f t="shared" si="6"/>
        <v>1.4880585751769502</v>
      </c>
      <c r="O47" s="11">
        <v>101</v>
      </c>
      <c r="P47" s="11">
        <v>170</v>
      </c>
      <c r="Q47" s="11">
        <v>280</v>
      </c>
      <c r="R47" s="11">
        <v>147</v>
      </c>
    </row>
    <row r="48" spans="1:18" ht="11.25">
      <c r="A48" s="11">
        <v>39</v>
      </c>
      <c r="B48" s="11">
        <f t="shared" si="0"/>
        <v>92</v>
      </c>
      <c r="D48" s="10">
        <f t="shared" si="5"/>
        <v>103</v>
      </c>
      <c r="E48" s="13">
        <f t="shared" si="7"/>
        <v>11</v>
      </c>
      <c r="G48" s="12">
        <f t="shared" si="2"/>
        <v>101.94837507673189</v>
      </c>
      <c r="H48" s="13">
        <f t="shared" si="8"/>
        <v>9.948375076731892</v>
      </c>
      <c r="J48" s="2">
        <f t="shared" si="9"/>
        <v>102.33925271765926</v>
      </c>
      <c r="K48" s="2">
        <f t="shared" si="3"/>
        <v>0.2500233690715565</v>
      </c>
      <c r="L48" s="12">
        <f t="shared" si="4"/>
        <v>102.58927608673082</v>
      </c>
      <c r="M48" s="13">
        <f t="shared" si="6"/>
        <v>10.58927608673082</v>
      </c>
      <c r="O48" s="11">
        <v>92</v>
      </c>
      <c r="P48" s="11">
        <v>165</v>
      </c>
      <c r="Q48" s="11">
        <v>285</v>
      </c>
      <c r="R48" s="11">
        <v>138</v>
      </c>
    </row>
    <row r="49" spans="1:18" ht="11.25">
      <c r="A49" s="11">
        <v>40</v>
      </c>
      <c r="B49" s="11">
        <f t="shared" si="0"/>
        <v>97</v>
      </c>
      <c r="D49" s="20">
        <f t="shared" si="5"/>
        <v>100.75</v>
      </c>
      <c r="E49" s="13">
        <f t="shared" si="7"/>
        <v>3.75</v>
      </c>
      <c r="G49" s="12">
        <f t="shared" si="2"/>
        <v>99.95870006138553</v>
      </c>
      <c r="H49" s="13">
        <f t="shared" si="8"/>
        <v>2.958700061385528</v>
      </c>
      <c r="J49" s="2">
        <f t="shared" si="9"/>
        <v>101.53034847805775</v>
      </c>
      <c r="K49" s="2">
        <f t="shared" si="3"/>
        <v>0.038237847336941716</v>
      </c>
      <c r="L49" s="12">
        <f t="shared" si="4"/>
        <v>101.56858632539469</v>
      </c>
      <c r="M49" s="13">
        <f t="shared" si="6"/>
        <v>4.568586325394691</v>
      </c>
      <c r="O49" s="11">
        <v>97</v>
      </c>
      <c r="P49" s="11">
        <v>174</v>
      </c>
      <c r="Q49" s="11">
        <v>276</v>
      </c>
      <c r="R49" s="11">
        <v>143</v>
      </c>
    </row>
    <row r="50" spans="1:18" ht="11.25">
      <c r="A50" s="11">
        <v>41</v>
      </c>
      <c r="B50" s="11">
        <f t="shared" si="0"/>
        <v>107</v>
      </c>
      <c r="D50" s="10">
        <f t="shared" si="5"/>
        <v>99</v>
      </c>
      <c r="E50" s="13">
        <f t="shared" si="7"/>
        <v>-8</v>
      </c>
      <c r="G50" s="12">
        <f t="shared" si="2"/>
        <v>99.36696004910843</v>
      </c>
      <c r="H50" s="13">
        <f t="shared" si="8"/>
        <v>-7.633039950891572</v>
      </c>
      <c r="J50" s="2">
        <f t="shared" si="9"/>
        <v>101.11172769285523</v>
      </c>
      <c r="K50" s="2">
        <f t="shared" si="3"/>
        <v>-0.05313387917095075</v>
      </c>
      <c r="L50" s="12">
        <f t="shared" si="4"/>
        <v>101.05859381368427</v>
      </c>
      <c r="M50" s="13">
        <f aca="true" t="shared" si="10" ref="M50:M81">+L50-B50</f>
        <v>-5.9414061863157315</v>
      </c>
      <c r="O50" s="11">
        <v>107</v>
      </c>
      <c r="P50" s="11">
        <v>188</v>
      </c>
      <c r="Q50" s="11">
        <v>262</v>
      </c>
      <c r="R50" s="11">
        <v>153</v>
      </c>
    </row>
    <row r="51" spans="1:18" ht="11.25">
      <c r="A51" s="11">
        <v>42</v>
      </c>
      <c r="B51" s="11">
        <f t="shared" si="0"/>
        <v>98</v>
      </c>
      <c r="D51" s="20">
        <f t="shared" si="5"/>
        <v>99.25</v>
      </c>
      <c r="E51" s="13">
        <f t="shared" si="7"/>
        <v>1.25</v>
      </c>
      <c r="G51" s="12">
        <f t="shared" si="2"/>
        <v>100.89356803928675</v>
      </c>
      <c r="H51" s="13">
        <f t="shared" si="8"/>
        <v>2.893568039286748</v>
      </c>
      <c r="J51" s="2">
        <f t="shared" si="9"/>
        <v>101.65273443231585</v>
      </c>
      <c r="K51" s="2">
        <f t="shared" si="3"/>
        <v>0.06569424455536485</v>
      </c>
      <c r="L51" s="12">
        <f t="shared" si="4"/>
        <v>101.71842867687121</v>
      </c>
      <c r="M51" s="13">
        <f t="shared" si="10"/>
        <v>3.7184286768712127</v>
      </c>
      <c r="O51" s="11">
        <v>98</v>
      </c>
      <c r="P51" s="11">
        <v>183</v>
      </c>
      <c r="Q51" s="11">
        <v>267</v>
      </c>
      <c r="R51" s="11">
        <v>144</v>
      </c>
    </row>
    <row r="52" spans="1:18" ht="11.25">
      <c r="A52" s="11">
        <v>43</v>
      </c>
      <c r="B52" s="11">
        <f t="shared" si="0"/>
        <v>93</v>
      </c>
      <c r="D52" s="10">
        <f t="shared" si="5"/>
        <v>98.5</v>
      </c>
      <c r="E52" s="13">
        <f t="shared" si="7"/>
        <v>5.5</v>
      </c>
      <c r="G52" s="12">
        <f t="shared" si="2"/>
        <v>100.31485443142941</v>
      </c>
      <c r="H52" s="13">
        <f t="shared" si="8"/>
        <v>7.31485443142941</v>
      </c>
      <c r="J52" s="2">
        <f t="shared" si="9"/>
        <v>101.34658580918409</v>
      </c>
      <c r="K52" s="2">
        <f t="shared" si="3"/>
        <v>-0.008674328982060442</v>
      </c>
      <c r="L52" s="12">
        <f t="shared" si="4"/>
        <v>101.33791148020202</v>
      </c>
      <c r="M52" s="13">
        <f t="shared" si="10"/>
        <v>8.337911480202024</v>
      </c>
      <c r="O52" s="11">
        <v>93</v>
      </c>
      <c r="P52" s="11">
        <v>182</v>
      </c>
      <c r="Q52" s="11">
        <v>268</v>
      </c>
      <c r="R52" s="11">
        <v>139</v>
      </c>
    </row>
    <row r="53" spans="1:18" ht="11.25">
      <c r="A53" s="11">
        <v>44</v>
      </c>
      <c r="B53" s="11">
        <f t="shared" si="0"/>
        <v>107</v>
      </c>
      <c r="D53" s="20">
        <f t="shared" si="5"/>
        <v>98.75</v>
      </c>
      <c r="E53" s="13">
        <f t="shared" si="7"/>
        <v>-8.25</v>
      </c>
      <c r="G53" s="12">
        <f t="shared" si="2"/>
        <v>98.85188354514352</v>
      </c>
      <c r="H53" s="13">
        <f t="shared" si="8"/>
        <v>-8.148116454856478</v>
      </c>
      <c r="J53" s="2">
        <f t="shared" si="9"/>
        <v>100.50412033218183</v>
      </c>
      <c r="K53" s="2">
        <f t="shared" si="3"/>
        <v>-0.1754325585861012</v>
      </c>
      <c r="L53" s="12">
        <f t="shared" si="4"/>
        <v>100.32868777359573</v>
      </c>
      <c r="M53" s="13">
        <f t="shared" si="10"/>
        <v>-6.671312226404268</v>
      </c>
      <c r="O53" s="11">
        <v>107</v>
      </c>
      <c r="P53" s="11">
        <v>200</v>
      </c>
      <c r="Q53" s="11">
        <v>250</v>
      </c>
      <c r="R53" s="11">
        <v>153</v>
      </c>
    </row>
    <row r="54" spans="1:18" ht="11.25">
      <c r="A54" s="11">
        <v>45</v>
      </c>
      <c r="B54" s="11">
        <f t="shared" si="0"/>
        <v>101</v>
      </c>
      <c r="D54" s="20">
        <f t="shared" si="5"/>
        <v>101.25</v>
      </c>
      <c r="E54" s="13">
        <f t="shared" si="7"/>
        <v>0.25</v>
      </c>
      <c r="G54" s="12">
        <f t="shared" si="2"/>
        <v>100.48150683611483</v>
      </c>
      <c r="H54" s="13">
        <f t="shared" si="8"/>
        <v>-0.518493163885168</v>
      </c>
      <c r="J54" s="2">
        <f t="shared" si="9"/>
        <v>100.99581899623617</v>
      </c>
      <c r="K54" s="2">
        <f t="shared" si="3"/>
        <v>-0.04200631405801297</v>
      </c>
      <c r="L54" s="12">
        <f t="shared" si="4"/>
        <v>100.95381268217815</v>
      </c>
      <c r="M54" s="13">
        <f t="shared" si="10"/>
        <v>-0.04618731782184682</v>
      </c>
      <c r="O54" s="11">
        <v>101</v>
      </c>
      <c r="P54" s="11">
        <v>198</v>
      </c>
      <c r="Q54" s="11">
        <v>252</v>
      </c>
      <c r="R54" s="11">
        <v>147</v>
      </c>
    </row>
    <row r="55" spans="1:18" ht="11.25">
      <c r="A55" s="11">
        <v>46</v>
      </c>
      <c r="B55" s="11">
        <f t="shared" si="0"/>
        <v>109</v>
      </c>
      <c r="D55" s="20">
        <f t="shared" si="5"/>
        <v>99.75</v>
      </c>
      <c r="E55" s="13">
        <f t="shared" si="7"/>
        <v>-9.25</v>
      </c>
      <c r="G55" s="12">
        <f t="shared" si="2"/>
        <v>100.58520546889187</v>
      </c>
      <c r="H55" s="13">
        <f t="shared" si="8"/>
        <v>-8.414794531108129</v>
      </c>
      <c r="J55" s="2">
        <f t="shared" si="9"/>
        <v>100.95843141396034</v>
      </c>
      <c r="K55" s="2">
        <f t="shared" si="3"/>
        <v>-0.04108256770157569</v>
      </c>
      <c r="L55" s="12">
        <f t="shared" si="4"/>
        <v>100.91734884625876</v>
      </c>
      <c r="M55" s="13">
        <f t="shared" si="10"/>
        <v>-8.082651153741239</v>
      </c>
      <c r="O55" s="11">
        <v>109</v>
      </c>
      <c r="P55" s="11">
        <v>210</v>
      </c>
      <c r="Q55" s="11">
        <v>240</v>
      </c>
      <c r="R55" s="11">
        <v>155</v>
      </c>
    </row>
    <row r="56" spans="1:18" ht="11.25">
      <c r="A56" s="11">
        <v>47</v>
      </c>
      <c r="B56" s="11">
        <f t="shared" si="0"/>
        <v>101</v>
      </c>
      <c r="D56" s="10">
        <f t="shared" si="5"/>
        <v>102.5</v>
      </c>
      <c r="E56" s="13">
        <f t="shared" si="7"/>
        <v>1.5</v>
      </c>
      <c r="G56" s="12">
        <f t="shared" si="2"/>
        <v>102.2681643751135</v>
      </c>
      <c r="H56" s="13">
        <f t="shared" si="8"/>
        <v>1.2681643751134999</v>
      </c>
      <c r="J56" s="2">
        <f t="shared" si="9"/>
        <v>101.72561396163289</v>
      </c>
      <c r="K56" s="2">
        <f t="shared" si="3"/>
        <v>0.12057045537324894</v>
      </c>
      <c r="L56" s="12">
        <f t="shared" si="4"/>
        <v>101.84618441700614</v>
      </c>
      <c r="M56" s="13">
        <f t="shared" si="10"/>
        <v>0.8461844170061426</v>
      </c>
      <c r="O56" s="11">
        <v>101</v>
      </c>
      <c r="P56" s="11">
        <v>206</v>
      </c>
      <c r="Q56" s="11">
        <v>244</v>
      </c>
      <c r="R56" s="11">
        <v>147</v>
      </c>
    </row>
    <row r="57" spans="1:18" ht="11.25">
      <c r="A57" s="11">
        <v>48</v>
      </c>
      <c r="B57" s="11">
        <f t="shared" si="0"/>
        <v>100</v>
      </c>
      <c r="D57" s="10">
        <f t="shared" si="5"/>
        <v>104.5</v>
      </c>
      <c r="E57" s="13">
        <f t="shared" si="7"/>
        <v>4.5</v>
      </c>
      <c r="G57" s="12">
        <f t="shared" si="2"/>
        <v>102.01453150009081</v>
      </c>
      <c r="H57" s="13">
        <f t="shared" si="8"/>
        <v>2.0145315000908113</v>
      </c>
      <c r="J57" s="2">
        <f t="shared" si="9"/>
        <v>101.76156597530553</v>
      </c>
      <c r="K57" s="2">
        <f t="shared" si="3"/>
        <v>0.1036467670331275</v>
      </c>
      <c r="L57" s="12">
        <f t="shared" si="4"/>
        <v>101.86521274233866</v>
      </c>
      <c r="M57" s="13">
        <f t="shared" si="10"/>
        <v>1.865212742338656</v>
      </c>
      <c r="O57" s="11">
        <v>100</v>
      </c>
      <c r="P57" s="11">
        <v>209</v>
      </c>
      <c r="Q57" s="11">
        <v>241</v>
      </c>
      <c r="R57" s="11">
        <v>146</v>
      </c>
    </row>
    <row r="58" spans="1:18" ht="11.25">
      <c r="A58" s="11">
        <v>49</v>
      </c>
      <c r="B58" s="11">
        <f t="shared" si="0"/>
        <v>107</v>
      </c>
      <c r="D58" s="20">
        <f t="shared" si="5"/>
        <v>102.75</v>
      </c>
      <c r="E58" s="13">
        <f t="shared" si="7"/>
        <v>-4.25</v>
      </c>
      <c r="G58" s="12">
        <f t="shared" si="2"/>
        <v>101.61162520007265</v>
      </c>
      <c r="H58" s="13">
        <f t="shared" si="8"/>
        <v>-5.388374799927348</v>
      </c>
      <c r="J58" s="2">
        <f t="shared" si="9"/>
        <v>101.67869146810479</v>
      </c>
      <c r="K58" s="2">
        <f t="shared" si="3"/>
        <v>0.06634251218635358</v>
      </c>
      <c r="L58" s="12">
        <f t="shared" si="4"/>
        <v>101.74503398029114</v>
      </c>
      <c r="M58" s="13">
        <f t="shared" si="10"/>
        <v>-5.25496601970886</v>
      </c>
      <c r="O58" s="11">
        <v>107</v>
      </c>
      <c r="P58" s="11">
        <v>220</v>
      </c>
      <c r="Q58" s="11">
        <v>230</v>
      </c>
      <c r="R58" s="11">
        <v>153</v>
      </c>
    </row>
    <row r="59" spans="1:18" ht="11.25">
      <c r="A59" s="11">
        <v>50</v>
      </c>
      <c r="B59" s="11">
        <f t="shared" si="0"/>
        <v>97</v>
      </c>
      <c r="D59" s="20">
        <f t="shared" si="5"/>
        <v>104.25</v>
      </c>
      <c r="E59" s="13">
        <f t="shared" si="7"/>
        <v>7.25</v>
      </c>
      <c r="G59" s="12">
        <f t="shared" si="2"/>
        <v>102.68930016005814</v>
      </c>
      <c r="H59" s="13">
        <f t="shared" si="8"/>
        <v>5.6893001600581385</v>
      </c>
      <c r="J59" s="2">
        <f t="shared" si="9"/>
        <v>102.27053058226203</v>
      </c>
      <c r="K59" s="2">
        <f t="shared" si="3"/>
        <v>0.17144183258053058</v>
      </c>
      <c r="L59" s="12">
        <f t="shared" si="4"/>
        <v>102.44197241484255</v>
      </c>
      <c r="M59" s="13">
        <f t="shared" si="10"/>
        <v>5.441972414842553</v>
      </c>
      <c r="O59" s="11">
        <v>97</v>
      </c>
      <c r="P59" s="11">
        <v>214</v>
      </c>
      <c r="Q59" s="11">
        <v>236</v>
      </c>
      <c r="R59" s="11">
        <v>143</v>
      </c>
    </row>
    <row r="60" spans="1:18" ht="11.25">
      <c r="A60" s="11">
        <v>51</v>
      </c>
      <c r="B60" s="11">
        <f t="shared" si="0"/>
        <v>95</v>
      </c>
      <c r="D60" s="20">
        <f t="shared" si="5"/>
        <v>101.25</v>
      </c>
      <c r="E60" s="13">
        <f t="shared" si="7"/>
        <v>6.25</v>
      </c>
      <c r="G60" s="12">
        <f t="shared" si="2"/>
        <v>101.55144012804652</v>
      </c>
      <c r="H60" s="13">
        <f t="shared" si="8"/>
        <v>6.551440128046522</v>
      </c>
      <c r="J60" s="2">
        <f t="shared" si="9"/>
        <v>101.8977751733583</v>
      </c>
      <c r="K60" s="2">
        <f t="shared" si="3"/>
        <v>0.06260238428367879</v>
      </c>
      <c r="L60" s="12">
        <f t="shared" si="4"/>
        <v>101.96037755764198</v>
      </c>
      <c r="M60" s="13">
        <f t="shared" si="10"/>
        <v>6.960377557641976</v>
      </c>
      <c r="O60" s="11">
        <v>95</v>
      </c>
      <c r="P60" s="11">
        <v>216</v>
      </c>
      <c r="Q60" s="11">
        <v>234</v>
      </c>
      <c r="R60" s="11">
        <v>141</v>
      </c>
    </row>
    <row r="61" spans="1:18" ht="11.25">
      <c r="A61" s="11">
        <v>52</v>
      </c>
      <c r="B61" s="11">
        <f t="shared" si="0"/>
        <v>110</v>
      </c>
      <c r="D61" s="20">
        <f t="shared" si="5"/>
        <v>99.75</v>
      </c>
      <c r="E61" s="13">
        <f t="shared" si="7"/>
        <v>-10.25</v>
      </c>
      <c r="G61" s="12">
        <f t="shared" si="2"/>
        <v>100.24115210243723</v>
      </c>
      <c r="H61" s="13">
        <f t="shared" si="8"/>
        <v>-9.758847897562774</v>
      </c>
      <c r="J61" s="2">
        <f t="shared" si="9"/>
        <v>101.26433980187778</v>
      </c>
      <c r="K61" s="2">
        <f t="shared" si="3"/>
        <v>-0.0766051668691602</v>
      </c>
      <c r="L61" s="12">
        <f t="shared" si="4"/>
        <v>101.18773463500862</v>
      </c>
      <c r="M61" s="13">
        <f t="shared" si="10"/>
        <v>-8.812265364991376</v>
      </c>
      <c r="O61" s="11">
        <v>110</v>
      </c>
      <c r="P61" s="11">
        <v>235</v>
      </c>
      <c r="Q61" s="11">
        <v>215</v>
      </c>
      <c r="R61" s="11">
        <v>156</v>
      </c>
    </row>
    <row r="62" spans="1:18" ht="11.25">
      <c r="A62" s="11">
        <v>53</v>
      </c>
      <c r="B62" s="11">
        <f t="shared" si="0"/>
        <v>100</v>
      </c>
      <c r="D62" s="20">
        <f t="shared" si="5"/>
        <v>102.25</v>
      </c>
      <c r="E62" s="13">
        <f t="shared" si="7"/>
        <v>2.25</v>
      </c>
      <c r="G62" s="12">
        <f t="shared" si="2"/>
        <v>102.19292168194978</v>
      </c>
      <c r="H62" s="13">
        <f t="shared" si="8"/>
        <v>2.192921681949784</v>
      </c>
      <c r="J62" s="2">
        <f t="shared" si="9"/>
        <v>102.06896117150777</v>
      </c>
      <c r="K62" s="2">
        <f t="shared" si="3"/>
        <v>0.09964014043066874</v>
      </c>
      <c r="L62" s="12">
        <f t="shared" si="4"/>
        <v>102.16860131193843</v>
      </c>
      <c r="M62" s="13">
        <f t="shared" si="10"/>
        <v>2.1686013119384313</v>
      </c>
      <c r="O62" s="11">
        <v>100</v>
      </c>
      <c r="P62" s="11">
        <v>229</v>
      </c>
      <c r="Q62" s="11">
        <v>221</v>
      </c>
      <c r="R62" s="11">
        <v>146</v>
      </c>
    </row>
    <row r="63" spans="1:18" ht="11.25">
      <c r="A63" s="11">
        <v>54</v>
      </c>
      <c r="B63" s="11">
        <f t="shared" si="0"/>
        <v>106</v>
      </c>
      <c r="D63" s="10">
        <f t="shared" si="5"/>
        <v>100.5</v>
      </c>
      <c r="E63" s="13">
        <f t="shared" si="7"/>
        <v>-5.5</v>
      </c>
      <c r="G63" s="12">
        <f t="shared" si="2"/>
        <v>101.75433734555983</v>
      </c>
      <c r="H63" s="13">
        <f t="shared" si="8"/>
        <v>-4.245662654440167</v>
      </c>
      <c r="J63" s="2">
        <f t="shared" si="9"/>
        <v>101.95174118074459</v>
      </c>
      <c r="K63" s="2">
        <f t="shared" si="3"/>
        <v>0.05626811419189999</v>
      </c>
      <c r="L63" s="12">
        <f t="shared" si="4"/>
        <v>102.00800929493649</v>
      </c>
      <c r="M63" s="13">
        <f t="shared" si="10"/>
        <v>-3.9919907050635146</v>
      </c>
      <c r="O63" s="11">
        <v>106</v>
      </c>
      <c r="P63" s="11">
        <v>239</v>
      </c>
      <c r="Q63" s="11">
        <v>211</v>
      </c>
      <c r="R63" s="11">
        <v>152</v>
      </c>
    </row>
    <row r="64" spans="1:18" ht="11.25">
      <c r="A64" s="11">
        <v>55</v>
      </c>
      <c r="B64" s="11">
        <f t="shared" si="0"/>
        <v>107</v>
      </c>
      <c r="D64" s="20">
        <f t="shared" si="5"/>
        <v>102.75</v>
      </c>
      <c r="E64" s="13">
        <f t="shared" si="7"/>
        <v>-4.25</v>
      </c>
      <c r="G64" s="12">
        <f t="shared" si="2"/>
        <v>102.60346987644787</v>
      </c>
      <c r="H64" s="13">
        <f t="shared" si="8"/>
        <v>-4.396530123552125</v>
      </c>
      <c r="J64" s="2">
        <f t="shared" si="9"/>
        <v>102.40720836544284</v>
      </c>
      <c r="K64" s="2">
        <f t="shared" si="3"/>
        <v>0.13610792829317003</v>
      </c>
      <c r="L64" s="12">
        <f t="shared" si="4"/>
        <v>102.54331629373601</v>
      </c>
      <c r="M64" s="13">
        <f t="shared" si="10"/>
        <v>-4.456683706263988</v>
      </c>
      <c r="O64" s="11">
        <v>107</v>
      </c>
      <c r="P64" s="11">
        <v>244</v>
      </c>
      <c r="Q64" s="11">
        <v>206</v>
      </c>
      <c r="R64" s="11">
        <v>153</v>
      </c>
    </row>
    <row r="65" spans="1:18" ht="11.25">
      <c r="A65" s="11">
        <v>56</v>
      </c>
      <c r="B65" s="11">
        <f t="shared" si="0"/>
        <v>91</v>
      </c>
      <c r="D65" s="20">
        <f t="shared" si="5"/>
        <v>105.75</v>
      </c>
      <c r="E65" s="13">
        <f t="shared" si="7"/>
        <v>14.75</v>
      </c>
      <c r="G65" s="12">
        <f t="shared" si="2"/>
        <v>103.4827759011583</v>
      </c>
      <c r="H65" s="13">
        <f t="shared" si="8"/>
        <v>12.482775901158305</v>
      </c>
      <c r="J65" s="2">
        <f t="shared" si="9"/>
        <v>102.98898466436242</v>
      </c>
      <c r="K65" s="2">
        <f t="shared" si="3"/>
        <v>0.22524160241845173</v>
      </c>
      <c r="L65" s="12">
        <f t="shared" si="4"/>
        <v>103.21422626678087</v>
      </c>
      <c r="M65" s="13">
        <f t="shared" si="10"/>
        <v>12.21422626678087</v>
      </c>
      <c r="O65" s="11">
        <v>91</v>
      </c>
      <c r="P65" s="11">
        <v>232</v>
      </c>
      <c r="Q65" s="11">
        <v>218</v>
      </c>
      <c r="R65" s="11">
        <v>137</v>
      </c>
    </row>
    <row r="66" spans="1:18" ht="11.25">
      <c r="A66" s="11">
        <v>57</v>
      </c>
      <c r="B66" s="11">
        <f t="shared" si="0"/>
        <v>98</v>
      </c>
      <c r="D66" s="20">
        <f t="shared" si="5"/>
        <v>101</v>
      </c>
      <c r="E66" s="13">
        <f t="shared" si="7"/>
        <v>3</v>
      </c>
      <c r="G66" s="12">
        <f t="shared" si="2"/>
        <v>100.98622072092665</v>
      </c>
      <c r="H66" s="13">
        <f t="shared" si="8"/>
        <v>2.986220720926653</v>
      </c>
      <c r="J66" s="2">
        <f t="shared" si="9"/>
        <v>101.99280364010278</v>
      </c>
      <c r="K66" s="2">
        <f t="shared" si="3"/>
        <v>-0.019042922917166888</v>
      </c>
      <c r="L66" s="12">
        <f t="shared" si="4"/>
        <v>101.97376071718561</v>
      </c>
      <c r="M66" s="13">
        <f t="shared" si="10"/>
        <v>3.9737607171856126</v>
      </c>
      <c r="O66" s="11">
        <v>98</v>
      </c>
      <c r="P66" s="11">
        <v>243</v>
      </c>
      <c r="Q66" s="11">
        <v>207</v>
      </c>
      <c r="R66" s="11">
        <v>144</v>
      </c>
    </row>
    <row r="67" spans="1:18" ht="11.25">
      <c r="A67" s="11">
        <v>58</v>
      </c>
      <c r="B67" s="11">
        <f t="shared" si="0"/>
        <v>95</v>
      </c>
      <c r="D67" s="10">
        <f t="shared" si="5"/>
        <v>100.5</v>
      </c>
      <c r="E67" s="13">
        <f t="shared" si="7"/>
        <v>5.5</v>
      </c>
      <c r="G67" s="12">
        <f t="shared" si="2"/>
        <v>100.38897657674133</v>
      </c>
      <c r="H67" s="13">
        <f t="shared" si="8"/>
        <v>5.388976576741328</v>
      </c>
      <c r="J67" s="2">
        <f t="shared" si="9"/>
        <v>101.57638464546704</v>
      </c>
      <c r="K67" s="2">
        <f t="shared" si="3"/>
        <v>-0.09851813726088031</v>
      </c>
      <c r="L67" s="12">
        <f t="shared" si="4"/>
        <v>101.47786650820616</v>
      </c>
      <c r="M67" s="13">
        <f t="shared" si="10"/>
        <v>6.477866508206162</v>
      </c>
      <c r="O67" s="11">
        <v>95</v>
      </c>
      <c r="P67" s="11">
        <v>244</v>
      </c>
      <c r="Q67" s="11">
        <v>206</v>
      </c>
      <c r="R67" s="11">
        <v>141</v>
      </c>
    </row>
    <row r="68" spans="1:18" ht="11.25">
      <c r="A68" s="11">
        <v>59</v>
      </c>
      <c r="B68" s="11">
        <f t="shared" si="0"/>
        <v>98</v>
      </c>
      <c r="D68" s="20">
        <f t="shared" si="5"/>
        <v>97.75</v>
      </c>
      <c r="E68" s="13">
        <f t="shared" si="7"/>
        <v>-0.25</v>
      </c>
      <c r="G68" s="12">
        <f t="shared" si="2"/>
        <v>99.31118126139307</v>
      </c>
      <c r="H68" s="13">
        <f t="shared" si="8"/>
        <v>1.3111812613930738</v>
      </c>
      <c r="J68" s="2">
        <f t="shared" si="9"/>
        <v>100.83007985738554</v>
      </c>
      <c r="K68" s="2">
        <f t="shared" si="3"/>
        <v>-0.22807546742500476</v>
      </c>
      <c r="L68" s="12">
        <f t="shared" si="4"/>
        <v>100.60200438996054</v>
      </c>
      <c r="M68" s="13">
        <f t="shared" si="10"/>
        <v>2.602004389960541</v>
      </c>
      <c r="O68" s="11">
        <v>98</v>
      </c>
      <c r="P68" s="11">
        <v>251</v>
      </c>
      <c r="Q68" s="11">
        <v>199</v>
      </c>
      <c r="R68" s="11">
        <v>144</v>
      </c>
    </row>
    <row r="69" spans="1:18" ht="11.25">
      <c r="A69" s="11">
        <v>60</v>
      </c>
      <c r="B69" s="11">
        <f t="shared" si="0"/>
        <v>106</v>
      </c>
      <c r="D69" s="10">
        <f t="shared" si="5"/>
        <v>95.5</v>
      </c>
      <c r="E69" s="13">
        <f t="shared" si="7"/>
        <v>-10.5</v>
      </c>
      <c r="G69" s="12">
        <f t="shared" si="2"/>
        <v>99.04894500911448</v>
      </c>
      <c r="H69" s="13">
        <f t="shared" si="8"/>
        <v>-6.951054990885524</v>
      </c>
      <c r="J69" s="2">
        <f t="shared" si="9"/>
        <v>100.34180395096449</v>
      </c>
      <c r="K69" s="2">
        <f t="shared" si="3"/>
        <v>-0.28011555522421416</v>
      </c>
      <c r="L69" s="12">
        <f t="shared" si="4"/>
        <v>100.06168839574028</v>
      </c>
      <c r="M69" s="13">
        <f t="shared" si="10"/>
        <v>-5.938311604259724</v>
      </c>
      <c r="O69" s="11">
        <v>106</v>
      </c>
      <c r="P69" s="11">
        <v>263</v>
      </c>
      <c r="Q69" s="11">
        <v>187</v>
      </c>
      <c r="R69" s="11">
        <v>152</v>
      </c>
    </row>
    <row r="70" spans="1:18" ht="11.25">
      <c r="A70" s="11">
        <v>61</v>
      </c>
      <c r="B70" s="11">
        <f t="shared" si="0"/>
        <v>104</v>
      </c>
      <c r="D70" s="20">
        <f t="shared" si="5"/>
        <v>99.25</v>
      </c>
      <c r="E70" s="13">
        <f t="shared" si="7"/>
        <v>-4.75</v>
      </c>
      <c r="G70" s="12">
        <f t="shared" si="2"/>
        <v>100.43915600729159</v>
      </c>
      <c r="H70" s="13">
        <f t="shared" si="8"/>
        <v>-3.5608439927084135</v>
      </c>
      <c r="J70" s="2">
        <f t="shared" si="9"/>
        <v>100.65551955616624</v>
      </c>
      <c r="K70" s="2">
        <f t="shared" si="3"/>
        <v>-0.16134932313902128</v>
      </c>
      <c r="L70" s="12">
        <f t="shared" si="4"/>
        <v>100.49417023302722</v>
      </c>
      <c r="M70" s="13">
        <f t="shared" si="10"/>
        <v>-3.5058297669727807</v>
      </c>
      <c r="O70" s="11">
        <v>104</v>
      </c>
      <c r="P70" s="11">
        <v>265</v>
      </c>
      <c r="Q70" s="11">
        <v>185</v>
      </c>
      <c r="R70" s="11">
        <v>150</v>
      </c>
    </row>
    <row r="71" spans="1:18" ht="11.25">
      <c r="A71" s="11">
        <v>62</v>
      </c>
      <c r="B71" s="11">
        <f t="shared" si="0"/>
        <v>106</v>
      </c>
      <c r="D71" s="20">
        <f t="shared" si="5"/>
        <v>100.75</v>
      </c>
      <c r="E71" s="13">
        <f t="shared" si="7"/>
        <v>-5.25</v>
      </c>
      <c r="G71" s="12">
        <f t="shared" si="2"/>
        <v>101.15132480583327</v>
      </c>
      <c r="H71" s="13">
        <f t="shared" si="8"/>
        <v>-4.848675194166731</v>
      </c>
      <c r="J71" s="2">
        <f t="shared" si="9"/>
        <v>100.8447532097245</v>
      </c>
      <c r="K71" s="2">
        <f t="shared" si="3"/>
        <v>-0.09123272779956472</v>
      </c>
      <c r="L71" s="12">
        <f t="shared" si="4"/>
        <v>100.75352048192494</v>
      </c>
      <c r="M71" s="13">
        <f t="shared" si="10"/>
        <v>-5.246479518075063</v>
      </c>
      <c r="O71" s="11">
        <v>106</v>
      </c>
      <c r="P71" s="11">
        <v>271</v>
      </c>
      <c r="Q71" s="11">
        <v>179</v>
      </c>
      <c r="R71" s="11">
        <v>152</v>
      </c>
    </row>
    <row r="72" spans="1:18" ht="11.25">
      <c r="A72" s="11">
        <v>63</v>
      </c>
      <c r="B72" s="11">
        <f t="shared" si="0"/>
        <v>102</v>
      </c>
      <c r="D72" s="10">
        <f t="shared" si="5"/>
        <v>103.5</v>
      </c>
      <c r="E72" s="13">
        <f t="shared" si="7"/>
        <v>1.5</v>
      </c>
      <c r="G72" s="12">
        <f t="shared" si="2"/>
        <v>102.12105984466662</v>
      </c>
      <c r="H72" s="13">
        <f t="shared" si="8"/>
        <v>0.12105984466661823</v>
      </c>
      <c r="J72" s="2">
        <f t="shared" si="9"/>
        <v>101.27816843373245</v>
      </c>
      <c r="K72" s="2">
        <f t="shared" si="3"/>
        <v>0.013696862561937168</v>
      </c>
      <c r="L72" s="12">
        <f t="shared" si="4"/>
        <v>101.29186529629439</v>
      </c>
      <c r="M72" s="13">
        <f t="shared" si="10"/>
        <v>-0.7081347037056105</v>
      </c>
      <c r="O72" s="11">
        <v>102</v>
      </c>
      <c r="P72" s="11">
        <v>271</v>
      </c>
      <c r="Q72" s="11">
        <v>179</v>
      </c>
      <c r="R72" s="11">
        <v>148</v>
      </c>
    </row>
    <row r="73" spans="1:18" ht="11.25">
      <c r="A73" s="11">
        <v>64</v>
      </c>
      <c r="B73" s="11">
        <f t="shared" si="0"/>
        <v>94</v>
      </c>
      <c r="D73" s="10">
        <f t="shared" si="5"/>
        <v>104.5</v>
      </c>
      <c r="E73" s="13">
        <f t="shared" si="7"/>
        <v>10.5</v>
      </c>
      <c r="G73" s="12">
        <f t="shared" si="2"/>
        <v>102.0968478757333</v>
      </c>
      <c r="H73" s="13">
        <f t="shared" si="8"/>
        <v>8.096847875733303</v>
      </c>
      <c r="J73" s="2">
        <f t="shared" si="9"/>
        <v>101.36267876666496</v>
      </c>
      <c r="K73" s="2">
        <f t="shared" si="3"/>
        <v>0.027859556636051712</v>
      </c>
      <c r="L73" s="12">
        <f t="shared" si="4"/>
        <v>101.390538323301</v>
      </c>
      <c r="M73" s="13">
        <f t="shared" si="10"/>
        <v>7.390538323301001</v>
      </c>
      <c r="O73" s="11">
        <v>94</v>
      </c>
      <c r="P73" s="11">
        <v>267</v>
      </c>
      <c r="Q73" s="11">
        <v>183</v>
      </c>
      <c r="R73" s="11">
        <v>140</v>
      </c>
    </row>
    <row r="74" spans="1:18" ht="11.25">
      <c r="A74" s="11">
        <v>65</v>
      </c>
      <c r="B74" s="11">
        <f t="shared" si="0"/>
        <v>105</v>
      </c>
      <c r="D74" s="10">
        <f t="shared" si="5"/>
        <v>101.5</v>
      </c>
      <c r="E74" s="13">
        <f t="shared" si="7"/>
        <v>-3.5</v>
      </c>
      <c r="G74" s="12">
        <f t="shared" si="2"/>
        <v>100.47747830058664</v>
      </c>
      <c r="H74" s="13">
        <f t="shared" si="8"/>
        <v>-4.52252169941336</v>
      </c>
      <c r="J74" s="2">
        <f t="shared" si="9"/>
        <v>100.65148449097092</v>
      </c>
      <c r="K74" s="2">
        <f t="shared" si="3"/>
        <v>-0.11995120982996679</v>
      </c>
      <c r="L74" s="12">
        <f t="shared" si="4"/>
        <v>100.53153328114095</v>
      </c>
      <c r="M74" s="13">
        <f t="shared" si="10"/>
        <v>-4.468466718859048</v>
      </c>
      <c r="O74" s="11">
        <v>105</v>
      </c>
      <c r="P74" s="11">
        <v>282</v>
      </c>
      <c r="Q74" s="11">
        <v>168</v>
      </c>
      <c r="R74" s="11">
        <v>151</v>
      </c>
    </row>
    <row r="75" spans="1:18" ht="11.25">
      <c r="A75" s="11">
        <v>66</v>
      </c>
      <c r="B75" s="11">
        <f aca="true" t="shared" si="11" ref="B75:B109">SUMPRODUCT($O$7:$R$7,O75:R75)</f>
        <v>100</v>
      </c>
      <c r="D75" s="20">
        <f t="shared" si="5"/>
        <v>101.75</v>
      </c>
      <c r="E75" s="13">
        <f t="shared" si="7"/>
        <v>1.75</v>
      </c>
      <c r="G75" s="12">
        <f t="shared" si="2"/>
        <v>101.38198264046932</v>
      </c>
      <c r="H75" s="13">
        <f t="shared" si="8"/>
        <v>1.3819826404693174</v>
      </c>
      <c r="J75" s="2">
        <f aca="true" t="shared" si="12" ref="J75:J109">+$K$6*B74+(1-$K$6)*L74</f>
        <v>100.97837995302686</v>
      </c>
      <c r="K75" s="2">
        <f t="shared" si="3"/>
        <v>-0.030581875452784624</v>
      </c>
      <c r="L75" s="12">
        <f t="shared" si="4"/>
        <v>100.94779807757408</v>
      </c>
      <c r="M75" s="13">
        <f t="shared" si="10"/>
        <v>0.9477980775740775</v>
      </c>
      <c r="O75" s="11">
        <v>100</v>
      </c>
      <c r="P75" s="11">
        <v>281</v>
      </c>
      <c r="Q75" s="11">
        <v>169</v>
      </c>
      <c r="R75" s="11">
        <v>146</v>
      </c>
    </row>
    <row r="76" spans="1:18" ht="11.25">
      <c r="A76" s="11">
        <v>67</v>
      </c>
      <c r="B76" s="11">
        <f t="shared" si="11"/>
        <v>110</v>
      </c>
      <c r="D76" s="20">
        <f t="shared" si="5"/>
        <v>100.25</v>
      </c>
      <c r="E76" s="13">
        <f t="shared" si="7"/>
        <v>-9.75</v>
      </c>
      <c r="G76" s="12">
        <f aca="true" t="shared" si="13" ref="G76:G109">+$G$7*B75+(1-$G$7)*G75</f>
        <v>101.10558611237546</v>
      </c>
      <c r="H76" s="13">
        <f t="shared" si="8"/>
        <v>-8.894413887624538</v>
      </c>
      <c r="J76" s="2">
        <f t="shared" si="12"/>
        <v>100.85301826981667</v>
      </c>
      <c r="K76" s="2">
        <f aca="true" t="shared" si="14" ref="K76:K109">+$K$7*(J76-J75)+(1-$K$7)*K75</f>
        <v>-0.04953783700426509</v>
      </c>
      <c r="L76" s="12">
        <f aca="true" t="shared" si="15" ref="L76:L109">+J76+K76</f>
        <v>100.8034804328124</v>
      </c>
      <c r="M76" s="13">
        <f t="shared" si="10"/>
        <v>-9.196519567187593</v>
      </c>
      <c r="O76" s="11">
        <v>110</v>
      </c>
      <c r="P76" s="11">
        <v>295</v>
      </c>
      <c r="Q76" s="11">
        <v>155</v>
      </c>
      <c r="R76" s="11">
        <v>156</v>
      </c>
    </row>
    <row r="77" spans="1:18" ht="11.25">
      <c r="A77" s="11">
        <v>68</v>
      </c>
      <c r="B77" s="11">
        <f t="shared" si="11"/>
        <v>109</v>
      </c>
      <c r="D77" s="20">
        <f t="shared" si="5"/>
        <v>102.25</v>
      </c>
      <c r="E77" s="13">
        <f t="shared" si="7"/>
        <v>-6.75</v>
      </c>
      <c r="G77" s="12">
        <f t="shared" si="13"/>
        <v>102.88446888990038</v>
      </c>
      <c r="H77" s="13">
        <f t="shared" si="8"/>
        <v>-6.115531110099624</v>
      </c>
      <c r="J77" s="2">
        <f t="shared" si="12"/>
        <v>101.72313238953117</v>
      </c>
      <c r="K77" s="2">
        <f t="shared" si="14"/>
        <v>0.13439255433948807</v>
      </c>
      <c r="L77" s="12">
        <f t="shared" si="15"/>
        <v>101.85752494387066</v>
      </c>
      <c r="M77" s="13">
        <f t="shared" si="10"/>
        <v>-7.142475056129342</v>
      </c>
      <c r="O77" s="11">
        <v>109</v>
      </c>
      <c r="P77" s="11">
        <v>298</v>
      </c>
      <c r="Q77" s="11">
        <v>152</v>
      </c>
      <c r="R77" s="11">
        <v>155</v>
      </c>
    </row>
    <row r="78" spans="1:18" ht="11.25">
      <c r="A78" s="11">
        <v>69</v>
      </c>
      <c r="B78" s="11">
        <f t="shared" si="11"/>
        <v>98</v>
      </c>
      <c r="D78" s="10">
        <f t="shared" si="5"/>
        <v>106</v>
      </c>
      <c r="E78" s="13">
        <f t="shared" si="7"/>
        <v>8</v>
      </c>
      <c r="G78" s="12">
        <f t="shared" si="13"/>
        <v>104.1075751119203</v>
      </c>
      <c r="H78" s="13">
        <f t="shared" si="8"/>
        <v>6.107575111920298</v>
      </c>
      <c r="J78" s="2">
        <f t="shared" si="12"/>
        <v>102.5717724494836</v>
      </c>
      <c r="K78" s="2">
        <f t="shared" si="14"/>
        <v>0.2772420554620765</v>
      </c>
      <c r="L78" s="12">
        <f t="shared" si="15"/>
        <v>102.84901450494569</v>
      </c>
      <c r="M78" s="13">
        <f t="shared" si="10"/>
        <v>4.849014504945686</v>
      </c>
      <c r="O78" s="11">
        <v>98</v>
      </c>
      <c r="P78" s="11">
        <v>291</v>
      </c>
      <c r="Q78" s="11">
        <v>159</v>
      </c>
      <c r="R78" s="11">
        <v>144</v>
      </c>
    </row>
    <row r="79" spans="1:18" ht="11.25">
      <c r="A79" s="11">
        <v>70</v>
      </c>
      <c r="B79" s="11">
        <f t="shared" si="11"/>
        <v>97</v>
      </c>
      <c r="D79" s="20">
        <f aca="true" t="shared" si="16" ref="D79:D109">AVERAGE(B75:B78)</f>
        <v>104.25</v>
      </c>
      <c r="E79" s="13">
        <f t="shared" si="7"/>
        <v>7.25</v>
      </c>
      <c r="G79" s="12">
        <f t="shared" si="13"/>
        <v>102.88606008953624</v>
      </c>
      <c r="H79" s="13">
        <f t="shared" si="8"/>
        <v>5.886060089536244</v>
      </c>
      <c r="J79" s="2">
        <f t="shared" si="12"/>
        <v>102.36411305445111</v>
      </c>
      <c r="K79" s="2">
        <f t="shared" si="14"/>
        <v>0.18026176536316252</v>
      </c>
      <c r="L79" s="12">
        <f t="shared" si="15"/>
        <v>102.54437481981427</v>
      </c>
      <c r="M79" s="13">
        <f t="shared" si="10"/>
        <v>5.544374819814266</v>
      </c>
      <c r="O79" s="11">
        <v>97</v>
      </c>
      <c r="P79" s="11">
        <v>294</v>
      </c>
      <c r="Q79" s="11">
        <v>156</v>
      </c>
      <c r="R79" s="11">
        <v>143</v>
      </c>
    </row>
    <row r="80" spans="1:18" ht="11.25">
      <c r="A80" s="11">
        <v>71</v>
      </c>
      <c r="B80" s="11">
        <f t="shared" si="11"/>
        <v>101</v>
      </c>
      <c r="D80" s="10">
        <f t="shared" si="16"/>
        <v>103.5</v>
      </c>
      <c r="E80" s="13">
        <f t="shared" si="7"/>
        <v>2.5</v>
      </c>
      <c r="G80" s="12">
        <f t="shared" si="13"/>
        <v>101.708848071629</v>
      </c>
      <c r="H80" s="13">
        <f t="shared" si="8"/>
        <v>0.7088480716290064</v>
      </c>
      <c r="J80" s="2">
        <f t="shared" si="12"/>
        <v>101.98993733783284</v>
      </c>
      <c r="K80" s="2">
        <f t="shared" si="14"/>
        <v>0.06937426896687643</v>
      </c>
      <c r="L80" s="12">
        <f t="shared" si="15"/>
        <v>102.05931160679972</v>
      </c>
      <c r="M80" s="13">
        <f t="shared" si="10"/>
        <v>1.0593116067997244</v>
      </c>
      <c r="O80" s="11">
        <v>101</v>
      </c>
      <c r="P80" s="11">
        <v>302</v>
      </c>
      <c r="Q80" s="11">
        <v>148</v>
      </c>
      <c r="R80" s="11">
        <v>147</v>
      </c>
    </row>
    <row r="81" spans="1:18" ht="11.25">
      <c r="A81" s="11">
        <v>72</v>
      </c>
      <c r="B81" s="11">
        <f t="shared" si="11"/>
        <v>96</v>
      </c>
      <c r="D81" s="20">
        <f t="shared" si="16"/>
        <v>101.25</v>
      </c>
      <c r="E81" s="13">
        <f t="shared" si="7"/>
        <v>5.25</v>
      </c>
      <c r="G81" s="12">
        <f t="shared" si="13"/>
        <v>101.56707845730321</v>
      </c>
      <c r="H81" s="13">
        <f t="shared" si="8"/>
        <v>5.567078457303211</v>
      </c>
      <c r="J81" s="2">
        <f t="shared" si="12"/>
        <v>101.95338044611975</v>
      </c>
      <c r="K81" s="2">
        <f t="shared" si="14"/>
        <v>0.04818803683088313</v>
      </c>
      <c r="L81" s="12">
        <f t="shared" si="15"/>
        <v>102.00156848295063</v>
      </c>
      <c r="M81" s="13">
        <f t="shared" si="10"/>
        <v>6.001568482950631</v>
      </c>
      <c r="O81" s="11">
        <v>96</v>
      </c>
      <c r="P81" s="11">
        <v>301</v>
      </c>
      <c r="Q81" s="11">
        <v>149</v>
      </c>
      <c r="R81" s="11">
        <v>149</v>
      </c>
    </row>
    <row r="82" spans="1:18" ht="11.25">
      <c r="A82" s="11">
        <v>73</v>
      </c>
      <c r="B82" s="11">
        <f t="shared" si="11"/>
        <v>92</v>
      </c>
      <c r="D82" s="10">
        <f t="shared" si="16"/>
        <v>98</v>
      </c>
      <c r="E82" s="13">
        <f t="shared" si="7"/>
        <v>6</v>
      </c>
      <c r="G82" s="12">
        <f t="shared" si="13"/>
        <v>100.45366276584258</v>
      </c>
      <c r="H82" s="13">
        <f t="shared" si="8"/>
        <v>8.45366276584258</v>
      </c>
      <c r="J82" s="2">
        <f t="shared" si="12"/>
        <v>101.40141163465557</v>
      </c>
      <c r="K82" s="2">
        <f t="shared" si="14"/>
        <v>-0.07184333282812912</v>
      </c>
      <c r="L82" s="12">
        <f t="shared" si="15"/>
        <v>101.32956830182745</v>
      </c>
      <c r="M82" s="13">
        <f aca="true" t="shared" si="17" ref="M82:M109">+L82-B82</f>
        <v>9.32956830182745</v>
      </c>
      <c r="O82" s="11">
        <v>92</v>
      </c>
      <c r="P82" s="11">
        <v>301</v>
      </c>
      <c r="Q82" s="11">
        <v>149</v>
      </c>
      <c r="R82" s="11">
        <v>149</v>
      </c>
    </row>
    <row r="83" spans="1:18" ht="11.25">
      <c r="A83" s="11">
        <v>74</v>
      </c>
      <c r="B83" s="11">
        <f t="shared" si="11"/>
        <v>108</v>
      </c>
      <c r="D83" s="10">
        <f t="shared" si="16"/>
        <v>96.5</v>
      </c>
      <c r="E83" s="13">
        <f aca="true" t="shared" si="18" ref="E83:E109">+D83-B83</f>
        <v>-11.5</v>
      </c>
      <c r="G83" s="12">
        <f t="shared" si="13"/>
        <v>98.76293021267408</v>
      </c>
      <c r="H83" s="13">
        <f aca="true" t="shared" si="19" ref="H83:H109">+G83-B83</f>
        <v>-9.237069787325922</v>
      </c>
      <c r="J83" s="2">
        <f t="shared" si="12"/>
        <v>100.3966114716447</v>
      </c>
      <c r="K83" s="2">
        <f t="shared" si="14"/>
        <v>-0.2584346988646773</v>
      </c>
      <c r="L83" s="12">
        <f t="shared" si="15"/>
        <v>100.13817677278003</v>
      </c>
      <c r="M83" s="13">
        <f t="shared" si="17"/>
        <v>-7.861823227219972</v>
      </c>
      <c r="O83" s="11">
        <v>108</v>
      </c>
      <c r="P83" s="11">
        <v>321</v>
      </c>
      <c r="Q83" s="11">
        <v>129</v>
      </c>
      <c r="R83" s="11">
        <v>129</v>
      </c>
    </row>
    <row r="84" spans="1:18" ht="11.25">
      <c r="A84" s="11">
        <v>75</v>
      </c>
      <c r="B84" s="11">
        <f t="shared" si="11"/>
        <v>93</v>
      </c>
      <c r="D84" s="20">
        <f t="shared" si="16"/>
        <v>99.25</v>
      </c>
      <c r="E84" s="13">
        <f t="shared" si="18"/>
        <v>6.25</v>
      </c>
      <c r="G84" s="12">
        <f t="shared" si="13"/>
        <v>100.61034417013926</v>
      </c>
      <c r="H84" s="13">
        <f t="shared" si="19"/>
        <v>7.610344170139257</v>
      </c>
      <c r="J84" s="2">
        <f t="shared" si="12"/>
        <v>100.92435909550203</v>
      </c>
      <c r="K84" s="2">
        <f t="shared" si="14"/>
        <v>-0.10119823432027726</v>
      </c>
      <c r="L84" s="12">
        <f t="shared" si="15"/>
        <v>100.82316086118175</v>
      </c>
      <c r="M84" s="13">
        <f t="shared" si="17"/>
        <v>7.823160861181748</v>
      </c>
      <c r="O84" s="11">
        <v>93</v>
      </c>
      <c r="P84" s="11">
        <v>310</v>
      </c>
      <c r="Q84" s="11">
        <v>140</v>
      </c>
      <c r="R84" s="11">
        <v>140</v>
      </c>
    </row>
    <row r="85" spans="1:18" ht="11.25">
      <c r="A85" s="11">
        <v>76</v>
      </c>
      <c r="B85" s="11">
        <f t="shared" si="11"/>
        <v>105</v>
      </c>
      <c r="D85" s="20">
        <f t="shared" si="16"/>
        <v>97.25</v>
      </c>
      <c r="E85" s="13">
        <f t="shared" si="18"/>
        <v>-7.75</v>
      </c>
      <c r="G85" s="12">
        <f t="shared" si="13"/>
        <v>99.08827533611142</v>
      </c>
      <c r="H85" s="13">
        <f t="shared" si="19"/>
        <v>-5.911724663888577</v>
      </c>
      <c r="J85" s="2">
        <f t="shared" si="12"/>
        <v>100.04084477506358</v>
      </c>
      <c r="K85" s="2">
        <f t="shared" si="14"/>
        <v>-0.25766145154391196</v>
      </c>
      <c r="L85" s="12">
        <f t="shared" si="15"/>
        <v>99.78318332351967</v>
      </c>
      <c r="M85" s="13">
        <f t="shared" si="17"/>
        <v>-5.2168166764803345</v>
      </c>
      <c r="O85" s="11">
        <v>105</v>
      </c>
      <c r="P85" s="11">
        <v>326</v>
      </c>
      <c r="Q85" s="11">
        <v>124</v>
      </c>
      <c r="R85" s="11">
        <v>124</v>
      </c>
    </row>
    <row r="86" spans="1:18" ht="11.25">
      <c r="A86" s="11">
        <v>77</v>
      </c>
      <c r="B86" s="11">
        <f t="shared" si="11"/>
        <v>102</v>
      </c>
      <c r="D86" s="10">
        <f t="shared" si="16"/>
        <v>99.5</v>
      </c>
      <c r="E86" s="13">
        <f t="shared" si="18"/>
        <v>-2.5</v>
      </c>
      <c r="G86" s="12">
        <f t="shared" si="13"/>
        <v>100.27062026888915</v>
      </c>
      <c r="H86" s="13">
        <f t="shared" si="19"/>
        <v>-1.7293797311108534</v>
      </c>
      <c r="J86" s="2">
        <f t="shared" si="12"/>
        <v>100.3048649911677</v>
      </c>
      <c r="K86" s="2">
        <f t="shared" si="14"/>
        <v>-0.15332511801430385</v>
      </c>
      <c r="L86" s="12">
        <f t="shared" si="15"/>
        <v>100.1515398731534</v>
      </c>
      <c r="M86" s="13">
        <f t="shared" si="17"/>
        <v>-1.8484601268466037</v>
      </c>
      <c r="O86" s="11">
        <v>102</v>
      </c>
      <c r="P86" s="11">
        <v>327</v>
      </c>
      <c r="Q86" s="11">
        <v>123</v>
      </c>
      <c r="R86" s="11">
        <v>123</v>
      </c>
    </row>
    <row r="87" spans="1:18" ht="11.25">
      <c r="A87" s="11">
        <v>78</v>
      </c>
      <c r="B87" s="11">
        <f t="shared" si="11"/>
        <v>104</v>
      </c>
      <c r="D87" s="10">
        <f t="shared" si="16"/>
        <v>102</v>
      </c>
      <c r="E87" s="13">
        <f t="shared" si="18"/>
        <v>-2</v>
      </c>
      <c r="G87" s="12">
        <f t="shared" si="13"/>
        <v>100.61649621511133</v>
      </c>
      <c r="H87" s="13">
        <f t="shared" si="19"/>
        <v>-3.383503784888674</v>
      </c>
      <c r="J87" s="2">
        <f t="shared" si="12"/>
        <v>100.33638588583806</v>
      </c>
      <c r="K87" s="2">
        <f t="shared" si="14"/>
        <v>-0.11635591547737295</v>
      </c>
      <c r="L87" s="12">
        <f t="shared" si="15"/>
        <v>100.22002997036068</v>
      </c>
      <c r="M87" s="13">
        <f t="shared" si="17"/>
        <v>-3.7799700296393155</v>
      </c>
      <c r="O87" s="11">
        <v>104</v>
      </c>
      <c r="P87" s="11">
        <v>333</v>
      </c>
      <c r="Q87" s="11">
        <v>117</v>
      </c>
      <c r="R87" s="11">
        <v>117</v>
      </c>
    </row>
    <row r="88" spans="1:18" ht="11.25">
      <c r="A88" s="11">
        <v>79</v>
      </c>
      <c r="B88" s="11">
        <f t="shared" si="11"/>
        <v>95</v>
      </c>
      <c r="D88" s="10">
        <f t="shared" si="16"/>
        <v>101</v>
      </c>
      <c r="E88" s="13">
        <f t="shared" si="18"/>
        <v>6</v>
      </c>
      <c r="G88" s="12">
        <f t="shared" si="13"/>
        <v>101.29319697208906</v>
      </c>
      <c r="H88" s="13">
        <f t="shared" si="19"/>
        <v>6.2931969720890635</v>
      </c>
      <c r="J88" s="2">
        <f t="shared" si="12"/>
        <v>100.59802697332462</v>
      </c>
      <c r="K88" s="2">
        <f t="shared" si="14"/>
        <v>-0.04075651488458507</v>
      </c>
      <c r="L88" s="12">
        <f t="shared" si="15"/>
        <v>100.55727045844003</v>
      </c>
      <c r="M88" s="13">
        <f t="shared" si="17"/>
        <v>5.55727045844003</v>
      </c>
      <c r="O88" s="11">
        <v>95</v>
      </c>
      <c r="P88" s="11">
        <v>328</v>
      </c>
      <c r="Q88" s="11">
        <v>122</v>
      </c>
      <c r="R88" s="11">
        <v>122</v>
      </c>
    </row>
    <row r="89" spans="1:18" ht="11.25">
      <c r="A89" s="11">
        <v>80</v>
      </c>
      <c r="B89" s="11">
        <f t="shared" si="11"/>
        <v>101</v>
      </c>
      <c r="D89" s="10">
        <f t="shared" si="16"/>
        <v>101.5</v>
      </c>
      <c r="E89" s="13">
        <f t="shared" si="18"/>
        <v>0.5</v>
      </c>
      <c r="G89" s="12">
        <f t="shared" si="13"/>
        <v>100.03455757767125</v>
      </c>
      <c r="H89" s="13">
        <f t="shared" si="19"/>
        <v>-0.9654424223287492</v>
      </c>
      <c r="J89" s="2">
        <f t="shared" si="12"/>
        <v>100.00154341259604</v>
      </c>
      <c r="K89" s="2">
        <f t="shared" si="14"/>
        <v>-0.15190192405338532</v>
      </c>
      <c r="L89" s="12">
        <f t="shared" si="15"/>
        <v>99.84964148854264</v>
      </c>
      <c r="M89" s="13">
        <f t="shared" si="17"/>
        <v>-1.1503585114573553</v>
      </c>
      <c r="O89" s="11">
        <v>101</v>
      </c>
      <c r="P89" s="11">
        <v>338</v>
      </c>
      <c r="Q89" s="11">
        <v>112</v>
      </c>
      <c r="R89" s="11">
        <v>112</v>
      </c>
    </row>
    <row r="90" spans="1:18" ht="11.25">
      <c r="A90" s="11">
        <v>81</v>
      </c>
      <c r="B90" s="11">
        <f t="shared" si="11"/>
        <v>109</v>
      </c>
      <c r="D90" s="10">
        <f t="shared" si="16"/>
        <v>100.5</v>
      </c>
      <c r="E90" s="13">
        <f t="shared" si="18"/>
        <v>-8.5</v>
      </c>
      <c r="G90" s="12">
        <f t="shared" si="13"/>
        <v>100.22764606213701</v>
      </c>
      <c r="H90" s="13">
        <f t="shared" si="19"/>
        <v>-8.772353937862988</v>
      </c>
      <c r="J90" s="2">
        <f t="shared" si="12"/>
        <v>99.9646773396884</v>
      </c>
      <c r="K90" s="2">
        <f t="shared" si="14"/>
        <v>-0.12889475382423674</v>
      </c>
      <c r="L90" s="12">
        <f t="shared" si="15"/>
        <v>99.83578258586415</v>
      </c>
      <c r="M90" s="13">
        <f t="shared" si="17"/>
        <v>-9.164217414135848</v>
      </c>
      <c r="O90" s="11">
        <v>109</v>
      </c>
      <c r="P90" s="11">
        <v>350</v>
      </c>
      <c r="Q90" s="11">
        <v>100</v>
      </c>
      <c r="R90" s="11">
        <v>100</v>
      </c>
    </row>
    <row r="91" spans="1:18" ht="11.25">
      <c r="A91" s="11">
        <v>82</v>
      </c>
      <c r="B91" s="11">
        <f t="shared" si="11"/>
        <v>106</v>
      </c>
      <c r="D91" s="20">
        <f t="shared" si="16"/>
        <v>102.25</v>
      </c>
      <c r="E91" s="13">
        <f t="shared" si="18"/>
        <v>-3.75</v>
      </c>
      <c r="G91" s="12">
        <f t="shared" si="13"/>
        <v>101.98211684970961</v>
      </c>
      <c r="H91" s="13">
        <f t="shared" si="19"/>
        <v>-4.017883150290388</v>
      </c>
      <c r="J91" s="2">
        <f t="shared" si="12"/>
        <v>100.75220432727774</v>
      </c>
      <c r="K91" s="2">
        <f t="shared" si="14"/>
        <v>0.054389594458479656</v>
      </c>
      <c r="L91" s="12">
        <f t="shared" si="15"/>
        <v>100.80659392173622</v>
      </c>
      <c r="M91" s="13">
        <f t="shared" si="17"/>
        <v>-5.193406078263777</v>
      </c>
      <c r="O91" s="11">
        <v>106</v>
      </c>
      <c r="P91" s="11">
        <v>351</v>
      </c>
      <c r="Q91" s="11">
        <v>99</v>
      </c>
      <c r="R91" s="11">
        <v>99</v>
      </c>
    </row>
    <row r="92" spans="1:18" ht="11.25">
      <c r="A92" s="11">
        <v>83</v>
      </c>
      <c r="B92" s="11">
        <f t="shared" si="11"/>
        <v>96</v>
      </c>
      <c r="D92" s="20">
        <f t="shared" si="16"/>
        <v>102.75</v>
      </c>
      <c r="E92" s="13">
        <f t="shared" si="18"/>
        <v>6.75</v>
      </c>
      <c r="G92" s="12">
        <f t="shared" si="13"/>
        <v>102.7856934797677</v>
      </c>
      <c r="H92" s="13">
        <f t="shared" si="19"/>
        <v>6.785693479767701</v>
      </c>
      <c r="J92" s="2">
        <f t="shared" si="12"/>
        <v>101.3259345295626</v>
      </c>
      <c r="K92" s="2">
        <f t="shared" si="14"/>
        <v>0.1582577160237565</v>
      </c>
      <c r="L92" s="12">
        <f t="shared" si="15"/>
        <v>101.48419224558636</v>
      </c>
      <c r="M92" s="13">
        <f t="shared" si="17"/>
        <v>5.484192245586357</v>
      </c>
      <c r="O92" s="11">
        <v>96</v>
      </c>
      <c r="P92" s="11">
        <v>345</v>
      </c>
      <c r="Q92" s="11">
        <v>105</v>
      </c>
      <c r="R92" s="11">
        <v>105</v>
      </c>
    </row>
    <row r="93" spans="1:18" ht="11.25">
      <c r="A93" s="11">
        <v>84</v>
      </c>
      <c r="B93" s="11">
        <f t="shared" si="11"/>
        <v>104</v>
      </c>
      <c r="D93" s="10">
        <f t="shared" si="16"/>
        <v>103</v>
      </c>
      <c r="E93" s="13">
        <f t="shared" si="18"/>
        <v>-1</v>
      </c>
      <c r="G93" s="12">
        <f t="shared" si="13"/>
        <v>101.42855478381416</v>
      </c>
      <c r="H93" s="13">
        <f t="shared" si="19"/>
        <v>-2.571445216185836</v>
      </c>
      <c r="J93" s="2">
        <f t="shared" si="12"/>
        <v>100.93577302102773</v>
      </c>
      <c r="K93" s="2">
        <f t="shared" si="14"/>
        <v>0.04857387111203043</v>
      </c>
      <c r="L93" s="12">
        <f t="shared" si="15"/>
        <v>100.98434689213975</v>
      </c>
      <c r="M93" s="13">
        <f t="shared" si="17"/>
        <v>-3.0156531078602455</v>
      </c>
      <c r="O93" s="11">
        <v>104</v>
      </c>
      <c r="P93" s="11">
        <v>357</v>
      </c>
      <c r="Q93" s="11">
        <v>93</v>
      </c>
      <c r="R93" s="11">
        <v>93</v>
      </c>
    </row>
    <row r="94" spans="1:18" ht="11.25">
      <c r="A94" s="11">
        <v>85</v>
      </c>
      <c r="B94" s="11">
        <f t="shared" si="11"/>
        <v>108</v>
      </c>
      <c r="D94" s="20">
        <f t="shared" si="16"/>
        <v>103.75</v>
      </c>
      <c r="E94" s="13">
        <f t="shared" si="18"/>
        <v>-4.25</v>
      </c>
      <c r="G94" s="12">
        <f t="shared" si="13"/>
        <v>101.94284382705133</v>
      </c>
      <c r="H94" s="13">
        <f t="shared" si="19"/>
        <v>-6.057156172948666</v>
      </c>
      <c r="J94" s="2">
        <f t="shared" si="12"/>
        <v>101.28591220292579</v>
      </c>
      <c r="K94" s="2">
        <f t="shared" si="14"/>
        <v>0.10888693326923593</v>
      </c>
      <c r="L94" s="12">
        <f t="shared" si="15"/>
        <v>101.39479913619502</v>
      </c>
      <c r="M94" s="13">
        <f t="shared" si="17"/>
        <v>-6.605200863804981</v>
      </c>
      <c r="O94" s="11">
        <v>108</v>
      </c>
      <c r="P94" s="11">
        <v>365</v>
      </c>
      <c r="Q94" s="11">
        <v>85</v>
      </c>
      <c r="R94" s="11">
        <v>85</v>
      </c>
    </row>
    <row r="95" spans="1:18" ht="11.25">
      <c r="A95" s="11">
        <v>86</v>
      </c>
      <c r="B95" s="11">
        <f t="shared" si="11"/>
        <v>100</v>
      </c>
      <c r="D95" s="10">
        <f t="shared" si="16"/>
        <v>103.5</v>
      </c>
      <c r="E95" s="13">
        <f t="shared" si="18"/>
        <v>3.5</v>
      </c>
      <c r="G95" s="12">
        <f t="shared" si="13"/>
        <v>103.15427506164107</v>
      </c>
      <c r="H95" s="13">
        <f t="shared" si="19"/>
        <v>3.154275061641073</v>
      </c>
      <c r="J95" s="2">
        <f t="shared" si="12"/>
        <v>102.05531922257552</v>
      </c>
      <c r="K95" s="2">
        <f t="shared" si="14"/>
        <v>0.24099095054533548</v>
      </c>
      <c r="L95" s="12">
        <f t="shared" si="15"/>
        <v>102.29631017312086</v>
      </c>
      <c r="M95" s="13">
        <f t="shared" si="17"/>
        <v>2.296310173120858</v>
      </c>
      <c r="O95" s="11">
        <v>100</v>
      </c>
      <c r="P95" s="11">
        <v>361</v>
      </c>
      <c r="Q95" s="11">
        <v>89</v>
      </c>
      <c r="R95" s="11">
        <v>89</v>
      </c>
    </row>
    <row r="96" spans="1:18" ht="11.25">
      <c r="A96" s="11">
        <v>87</v>
      </c>
      <c r="B96" s="11">
        <f t="shared" si="11"/>
        <v>96</v>
      </c>
      <c r="D96" s="10">
        <f t="shared" si="16"/>
        <v>102</v>
      </c>
      <c r="E96" s="13">
        <f t="shared" si="18"/>
        <v>6</v>
      </c>
      <c r="G96" s="12">
        <f t="shared" si="13"/>
        <v>102.52342004931286</v>
      </c>
      <c r="H96" s="13">
        <f t="shared" si="19"/>
        <v>6.523420049312861</v>
      </c>
      <c r="J96" s="2">
        <f t="shared" si="12"/>
        <v>102.06667915580877</v>
      </c>
      <c r="K96" s="2">
        <f t="shared" si="14"/>
        <v>0.19506474708291863</v>
      </c>
      <c r="L96" s="12">
        <f t="shared" si="15"/>
        <v>102.2617439028917</v>
      </c>
      <c r="M96" s="13">
        <f t="shared" si="17"/>
        <v>6.261743902891695</v>
      </c>
      <c r="O96" s="11">
        <v>96</v>
      </c>
      <c r="P96" s="11">
        <v>361</v>
      </c>
      <c r="Q96" s="11">
        <v>89</v>
      </c>
      <c r="R96" s="11">
        <v>89</v>
      </c>
    </row>
    <row r="97" spans="1:18" ht="11.25">
      <c r="A97" s="11">
        <v>88</v>
      </c>
      <c r="B97" s="11">
        <f t="shared" si="11"/>
        <v>104</v>
      </c>
      <c r="D97" s="10">
        <f t="shared" si="16"/>
        <v>102</v>
      </c>
      <c r="E97" s="13">
        <f t="shared" si="18"/>
        <v>-2</v>
      </c>
      <c r="G97" s="12">
        <f t="shared" si="13"/>
        <v>101.21873603945029</v>
      </c>
      <c r="H97" s="13">
        <f t="shared" si="19"/>
        <v>-2.7812639605497083</v>
      </c>
      <c r="J97" s="2">
        <f t="shared" si="12"/>
        <v>101.63556951260253</v>
      </c>
      <c r="K97" s="2">
        <f t="shared" si="14"/>
        <v>0.06982986902508664</v>
      </c>
      <c r="L97" s="12">
        <f t="shared" si="15"/>
        <v>101.70539938162761</v>
      </c>
      <c r="M97" s="13">
        <f t="shared" si="17"/>
        <v>-2.2946006183723853</v>
      </c>
      <c r="O97" s="11">
        <v>104</v>
      </c>
      <c r="P97" s="11">
        <v>373</v>
      </c>
      <c r="Q97" s="11">
        <v>77</v>
      </c>
      <c r="R97" s="11">
        <v>77</v>
      </c>
    </row>
    <row r="98" spans="1:18" ht="11.25">
      <c r="A98" s="11">
        <v>89</v>
      </c>
      <c r="B98" s="11">
        <f t="shared" si="11"/>
        <v>102</v>
      </c>
      <c r="D98" s="10">
        <f t="shared" si="16"/>
        <v>102</v>
      </c>
      <c r="E98" s="13">
        <f t="shared" si="18"/>
        <v>0</v>
      </c>
      <c r="G98" s="12">
        <f t="shared" si="13"/>
        <v>101.77498883156024</v>
      </c>
      <c r="H98" s="13">
        <f t="shared" si="19"/>
        <v>-0.22501116843976376</v>
      </c>
      <c r="J98" s="2">
        <f t="shared" si="12"/>
        <v>101.93485944346486</v>
      </c>
      <c r="K98" s="2">
        <f t="shared" si="14"/>
        <v>0.1157218813925352</v>
      </c>
      <c r="L98" s="12">
        <f t="shared" si="15"/>
        <v>102.05058132485739</v>
      </c>
      <c r="M98" s="13">
        <f t="shared" si="17"/>
        <v>0.050581324857390086</v>
      </c>
      <c r="O98" s="11">
        <v>102</v>
      </c>
      <c r="P98" s="11">
        <v>375</v>
      </c>
      <c r="Q98" s="11">
        <v>75</v>
      </c>
      <c r="R98" s="11">
        <v>75</v>
      </c>
    </row>
    <row r="99" spans="1:18" ht="11.25">
      <c r="A99" s="11">
        <v>90</v>
      </c>
      <c r="B99" s="11">
        <f t="shared" si="11"/>
        <v>102</v>
      </c>
      <c r="D99" s="10">
        <f t="shared" si="16"/>
        <v>100.5</v>
      </c>
      <c r="E99" s="13">
        <f t="shared" si="18"/>
        <v>-1.5</v>
      </c>
      <c r="G99" s="12">
        <f t="shared" si="13"/>
        <v>101.8199910652482</v>
      </c>
      <c r="H99" s="13">
        <f t="shared" si="19"/>
        <v>-0.1800089347517968</v>
      </c>
      <c r="J99" s="2">
        <f t="shared" si="12"/>
        <v>102.04552319237166</v>
      </c>
      <c r="K99" s="2">
        <f t="shared" si="14"/>
        <v>0.11471025489538858</v>
      </c>
      <c r="L99" s="12">
        <f t="shared" si="15"/>
        <v>102.16023344726705</v>
      </c>
      <c r="M99" s="13">
        <f t="shared" si="17"/>
        <v>0.16023344726704636</v>
      </c>
      <c r="O99" s="11">
        <v>102</v>
      </c>
      <c r="P99" s="11">
        <v>379</v>
      </c>
      <c r="Q99" s="11">
        <v>71</v>
      </c>
      <c r="R99" s="11">
        <v>71</v>
      </c>
    </row>
    <row r="100" spans="1:18" ht="11.25">
      <c r="A100" s="11">
        <v>91</v>
      </c>
      <c r="B100" s="11">
        <f t="shared" si="11"/>
        <v>108</v>
      </c>
      <c r="D100" s="10">
        <f t="shared" si="16"/>
        <v>101</v>
      </c>
      <c r="E100" s="13">
        <f t="shared" si="18"/>
        <v>-7</v>
      </c>
      <c r="G100" s="12">
        <f t="shared" si="13"/>
        <v>101.85599285219857</v>
      </c>
      <c r="H100" s="13">
        <f t="shared" si="19"/>
        <v>-6.144007147801432</v>
      </c>
      <c r="J100" s="2">
        <f t="shared" si="12"/>
        <v>102.14421010254034</v>
      </c>
      <c r="K100" s="2">
        <f t="shared" si="14"/>
        <v>0.111505585950047</v>
      </c>
      <c r="L100" s="12">
        <f t="shared" si="15"/>
        <v>102.25571568849038</v>
      </c>
      <c r="M100" s="13">
        <f t="shared" si="17"/>
        <v>-5.744284311509617</v>
      </c>
      <c r="O100" s="11">
        <v>108</v>
      </c>
      <c r="P100" s="11">
        <v>389</v>
      </c>
      <c r="Q100" s="11">
        <v>61</v>
      </c>
      <c r="R100" s="11">
        <v>61</v>
      </c>
    </row>
    <row r="101" spans="1:18" ht="11.25">
      <c r="A101" s="11">
        <v>92</v>
      </c>
      <c r="B101" s="11">
        <f t="shared" si="11"/>
        <v>109</v>
      </c>
      <c r="D101" s="10">
        <f t="shared" si="16"/>
        <v>104</v>
      </c>
      <c r="E101" s="13">
        <f t="shared" si="18"/>
        <v>-5</v>
      </c>
      <c r="G101" s="12">
        <f t="shared" si="13"/>
        <v>103.08479428175886</v>
      </c>
      <c r="H101" s="13">
        <f t="shared" si="19"/>
        <v>-5.91520571824114</v>
      </c>
      <c r="J101" s="2">
        <f t="shared" si="12"/>
        <v>102.83014411964135</v>
      </c>
      <c r="K101" s="2">
        <f t="shared" si="14"/>
        <v>0.22639127218023852</v>
      </c>
      <c r="L101" s="12">
        <f t="shared" si="15"/>
        <v>103.05653539182158</v>
      </c>
      <c r="M101" s="13">
        <f t="shared" si="17"/>
        <v>-5.943464608178417</v>
      </c>
      <c r="O101" s="11">
        <v>109</v>
      </c>
      <c r="P101" s="11">
        <v>394</v>
      </c>
      <c r="Q101" s="11">
        <v>56</v>
      </c>
      <c r="R101" s="11">
        <v>56</v>
      </c>
    </row>
    <row r="102" spans="1:18" ht="11.25">
      <c r="A102" s="11">
        <v>93</v>
      </c>
      <c r="B102" s="11">
        <f t="shared" si="11"/>
        <v>92</v>
      </c>
      <c r="D102" s="20">
        <f t="shared" si="16"/>
        <v>105.25</v>
      </c>
      <c r="E102" s="13">
        <f t="shared" si="18"/>
        <v>13.25</v>
      </c>
      <c r="G102" s="12">
        <f t="shared" si="13"/>
        <v>104.26783542540709</v>
      </c>
      <c r="H102" s="13">
        <f t="shared" si="19"/>
        <v>12.267835425407085</v>
      </c>
      <c r="J102" s="2">
        <f t="shared" si="12"/>
        <v>103.65088185263943</v>
      </c>
      <c r="K102" s="2">
        <f t="shared" si="14"/>
        <v>0.3452605643438075</v>
      </c>
      <c r="L102" s="12">
        <f t="shared" si="15"/>
        <v>103.99614241698323</v>
      </c>
      <c r="M102" s="13">
        <f t="shared" si="17"/>
        <v>11.996142416983233</v>
      </c>
      <c r="O102" s="11">
        <v>92</v>
      </c>
      <c r="P102" s="11">
        <v>381</v>
      </c>
      <c r="Q102" s="11">
        <v>69</v>
      </c>
      <c r="R102" s="11">
        <v>69</v>
      </c>
    </row>
    <row r="103" spans="1:18" ht="11.25">
      <c r="A103" s="11">
        <v>94</v>
      </c>
      <c r="B103" s="11">
        <f t="shared" si="11"/>
        <v>94</v>
      </c>
      <c r="D103" s="20">
        <f t="shared" si="16"/>
        <v>102.75</v>
      </c>
      <c r="E103" s="13">
        <f t="shared" si="18"/>
        <v>8.75</v>
      </c>
      <c r="G103" s="12">
        <f t="shared" si="13"/>
        <v>101.81426834032568</v>
      </c>
      <c r="H103" s="13">
        <f t="shared" si="19"/>
        <v>7.8142683403256825</v>
      </c>
      <c r="J103" s="2">
        <f t="shared" si="12"/>
        <v>102.79652817528492</v>
      </c>
      <c r="K103" s="2">
        <f t="shared" si="14"/>
        <v>0.10533771600414396</v>
      </c>
      <c r="L103" s="12">
        <f t="shared" si="15"/>
        <v>102.90186589128906</v>
      </c>
      <c r="M103" s="13">
        <f t="shared" si="17"/>
        <v>8.901865891289063</v>
      </c>
      <c r="O103" s="11">
        <v>94</v>
      </c>
      <c r="P103" s="11">
        <v>387</v>
      </c>
      <c r="Q103" s="11">
        <v>63</v>
      </c>
      <c r="R103" s="11">
        <v>63</v>
      </c>
    </row>
    <row r="104" spans="1:18" ht="11.25">
      <c r="A104" s="11">
        <v>95</v>
      </c>
      <c r="B104" s="11">
        <f t="shared" si="11"/>
        <v>93</v>
      </c>
      <c r="D104" s="20">
        <f t="shared" si="16"/>
        <v>100.75</v>
      </c>
      <c r="E104" s="13">
        <f t="shared" si="18"/>
        <v>7.75</v>
      </c>
      <c r="G104" s="12">
        <f t="shared" si="13"/>
        <v>100.25141467226055</v>
      </c>
      <c r="H104" s="13">
        <f t="shared" si="19"/>
        <v>7.251414672260552</v>
      </c>
      <c r="J104" s="2">
        <f t="shared" si="12"/>
        <v>102.01167930216016</v>
      </c>
      <c r="K104" s="2">
        <f t="shared" si="14"/>
        <v>-0.07269960182163654</v>
      </c>
      <c r="L104" s="12">
        <f t="shared" si="15"/>
        <v>101.93897970033852</v>
      </c>
      <c r="M104" s="13">
        <f t="shared" si="17"/>
        <v>8.938979700338521</v>
      </c>
      <c r="O104" s="11">
        <v>93</v>
      </c>
      <c r="P104" s="11">
        <v>390</v>
      </c>
      <c r="Q104" s="11">
        <v>60</v>
      </c>
      <c r="R104" s="11">
        <v>60</v>
      </c>
    </row>
    <row r="105" spans="1:18" ht="11.25">
      <c r="A105" s="11">
        <v>96</v>
      </c>
      <c r="B105" s="11">
        <f t="shared" si="11"/>
        <v>92</v>
      </c>
      <c r="D105" s="10">
        <f t="shared" si="16"/>
        <v>97</v>
      </c>
      <c r="E105" s="13">
        <f t="shared" si="18"/>
        <v>5</v>
      </c>
      <c r="G105" s="12">
        <f t="shared" si="13"/>
        <v>98.80113173780845</v>
      </c>
      <c r="H105" s="13">
        <f t="shared" si="19"/>
        <v>6.801131737808447</v>
      </c>
      <c r="J105" s="2">
        <f t="shared" si="12"/>
        <v>101.04508173030467</v>
      </c>
      <c r="K105" s="2">
        <f t="shared" si="14"/>
        <v>-0.2514791958284067</v>
      </c>
      <c r="L105" s="12">
        <f t="shared" si="15"/>
        <v>100.79360253447626</v>
      </c>
      <c r="M105" s="13">
        <f t="shared" si="17"/>
        <v>8.793602534476264</v>
      </c>
      <c r="O105" s="11">
        <v>92</v>
      </c>
      <c r="P105" s="11">
        <v>393</v>
      </c>
      <c r="Q105" s="11">
        <v>57</v>
      </c>
      <c r="R105" s="11">
        <v>57</v>
      </c>
    </row>
    <row r="106" spans="1:18" ht="11.25">
      <c r="A106" s="11">
        <v>97</v>
      </c>
      <c r="B106" s="11">
        <f t="shared" si="11"/>
        <v>109</v>
      </c>
      <c r="D106" s="20">
        <f t="shared" si="16"/>
        <v>92.75</v>
      </c>
      <c r="E106" s="13">
        <f t="shared" si="18"/>
        <v>-16.25</v>
      </c>
      <c r="G106" s="12">
        <f t="shared" si="13"/>
        <v>97.44090539024677</v>
      </c>
      <c r="H106" s="13">
        <f t="shared" si="19"/>
        <v>-11.559094609753231</v>
      </c>
      <c r="J106" s="2">
        <f t="shared" si="12"/>
        <v>99.91424228102865</v>
      </c>
      <c r="K106" s="2">
        <f t="shared" si="14"/>
        <v>-0.4273512465179302</v>
      </c>
      <c r="L106" s="12">
        <f t="shared" si="15"/>
        <v>99.48689103451072</v>
      </c>
      <c r="M106" s="13">
        <f t="shared" si="17"/>
        <v>-9.51310896548928</v>
      </c>
      <c r="O106" s="11">
        <v>109</v>
      </c>
      <c r="P106" s="11">
        <v>414</v>
      </c>
      <c r="Q106" s="11">
        <v>36</v>
      </c>
      <c r="R106" s="11">
        <v>36</v>
      </c>
    </row>
    <row r="107" spans="1:18" ht="11.25">
      <c r="A107" s="11">
        <v>98</v>
      </c>
      <c r="B107" s="11">
        <f t="shared" si="11"/>
        <v>94</v>
      </c>
      <c r="D107" s="10">
        <f t="shared" si="16"/>
        <v>97</v>
      </c>
      <c r="E107" s="13">
        <f t="shared" si="18"/>
        <v>3</v>
      </c>
      <c r="G107" s="12">
        <f t="shared" si="13"/>
        <v>99.75272431219742</v>
      </c>
      <c r="H107" s="13">
        <f t="shared" si="19"/>
        <v>5.752724312197415</v>
      </c>
      <c r="J107" s="2">
        <f t="shared" si="12"/>
        <v>100.43820193105965</v>
      </c>
      <c r="K107" s="2">
        <f t="shared" si="14"/>
        <v>-0.2370890672081436</v>
      </c>
      <c r="L107" s="12">
        <f t="shared" si="15"/>
        <v>100.2011128638515</v>
      </c>
      <c r="M107" s="13">
        <f t="shared" si="17"/>
        <v>6.201112863851506</v>
      </c>
      <c r="O107" s="11">
        <v>94</v>
      </c>
      <c r="P107" s="11">
        <v>403</v>
      </c>
      <c r="Q107" s="11">
        <v>47</v>
      </c>
      <c r="R107" s="11">
        <v>47</v>
      </c>
    </row>
    <row r="108" spans="1:18" ht="11.25">
      <c r="A108" s="11">
        <v>99</v>
      </c>
      <c r="B108" s="11">
        <f t="shared" si="11"/>
        <v>103</v>
      </c>
      <c r="D108" s="10">
        <f t="shared" si="16"/>
        <v>97</v>
      </c>
      <c r="E108" s="13">
        <f t="shared" si="18"/>
        <v>-6</v>
      </c>
      <c r="G108" s="12">
        <f t="shared" si="13"/>
        <v>98.60217944975794</v>
      </c>
      <c r="H108" s="13">
        <f t="shared" si="19"/>
        <v>-4.397820550242059</v>
      </c>
      <c r="J108" s="2">
        <f t="shared" si="12"/>
        <v>99.58100157746637</v>
      </c>
      <c r="K108" s="2">
        <f t="shared" si="14"/>
        <v>-0.3611113244851719</v>
      </c>
      <c r="L108" s="12">
        <f t="shared" si="15"/>
        <v>99.2198902529812</v>
      </c>
      <c r="M108" s="13">
        <f t="shared" si="17"/>
        <v>-3.7801097470187983</v>
      </c>
      <c r="O108" s="11">
        <v>103</v>
      </c>
      <c r="P108" s="11">
        <v>416</v>
      </c>
      <c r="Q108" s="11">
        <v>34</v>
      </c>
      <c r="R108" s="11">
        <v>34</v>
      </c>
    </row>
    <row r="109" spans="1:18" ht="11.25">
      <c r="A109" s="11">
        <v>100</v>
      </c>
      <c r="B109" s="11">
        <f t="shared" si="11"/>
        <v>103</v>
      </c>
      <c r="D109" s="10">
        <f t="shared" si="16"/>
        <v>99.5</v>
      </c>
      <c r="E109" s="13">
        <f t="shared" si="18"/>
        <v>-3.5</v>
      </c>
      <c r="G109" s="12">
        <f t="shared" si="13"/>
        <v>99.48174355980635</v>
      </c>
      <c r="H109" s="13">
        <f t="shared" si="19"/>
        <v>-3.518256440193653</v>
      </c>
      <c r="J109" s="2">
        <f t="shared" si="12"/>
        <v>99.59790122768308</v>
      </c>
      <c r="K109" s="2">
        <f t="shared" si="14"/>
        <v>-0.2855091295447946</v>
      </c>
      <c r="L109" s="12">
        <f t="shared" si="15"/>
        <v>99.31239209813829</v>
      </c>
      <c r="M109" s="13">
        <f t="shared" si="17"/>
        <v>-3.6876079018617105</v>
      </c>
      <c r="O109" s="11">
        <v>103</v>
      </c>
      <c r="P109" s="11">
        <v>420</v>
      </c>
      <c r="Q109" s="11">
        <v>30</v>
      </c>
      <c r="R109" s="11">
        <v>30</v>
      </c>
    </row>
    <row r="110" spans="4:13" ht="11.25">
      <c r="D110" s="24" t="s">
        <v>18</v>
      </c>
      <c r="E110" s="25">
        <f>SQRT(SUMXMY2($B$18:$B$109,D18:D109)/(COUNT(D18:D109)-1))</f>
        <v>6.579031375981866</v>
      </c>
      <c r="G110" s="24" t="s">
        <v>16</v>
      </c>
      <c r="H110" s="25">
        <f>SQRT(SUMXMY2($B$18:$B$109,G18:G109)/(COUNT(G18:G109)-1))</f>
        <v>6.0787554676974285</v>
      </c>
      <c r="L110" s="25" t="s">
        <v>17</v>
      </c>
      <c r="M110" s="25">
        <f>SQRT(SUMXMY2($B$18:$B$109,L18:L109)/(COUNT(L18:L109)-1))</f>
        <v>6.048243020624138</v>
      </c>
    </row>
  </sheetData>
  <mergeCells count="3">
    <mergeCell ref="O8:R8"/>
    <mergeCell ref="G8:H8"/>
    <mergeCell ref="J8:M8"/>
  </mergeCells>
  <printOptions/>
  <pageMargins left="0.7874015748031497" right="0.7874015748031497" top="1.5748031496062993" bottom="0.984251968503937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LPT</cp:lastModifiedBy>
  <cp:lastPrinted>2005-04-19T11:55:56Z</cp:lastPrinted>
  <dcterms:created xsi:type="dcterms:W3CDTF">1998-09-13T14:44:13Z</dcterms:created>
  <dcterms:modified xsi:type="dcterms:W3CDTF">2007-09-19T11:16:54Z</dcterms:modified>
  <cp:category/>
  <cp:version/>
  <cp:contentType/>
  <cp:contentStatus/>
</cp:coreProperties>
</file>