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9030" windowHeight="11760"/>
  </bookViews>
  <sheets>
    <sheet name="calculando" sheetId="3" r:id="rId1"/>
    <sheet name="Plan1" sheetId="10" r:id="rId2"/>
    <sheet name="Plan2" sheetId="11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7" i="3" l="1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6" i="3"/>
  <c r="AD7" i="3"/>
  <c r="AE7" i="3"/>
  <c r="AD8" i="3"/>
  <c r="AE8" i="3"/>
  <c r="AD9" i="3"/>
  <c r="AE9" i="3"/>
  <c r="AD10" i="3"/>
  <c r="AE10" i="3"/>
  <c r="AD11" i="3"/>
  <c r="AE11" i="3"/>
  <c r="AD12" i="3"/>
  <c r="AE12" i="3"/>
  <c r="AD13" i="3"/>
  <c r="AE13" i="3"/>
  <c r="AD14" i="3"/>
  <c r="AE14" i="3"/>
  <c r="AD15" i="3"/>
  <c r="AE15" i="3"/>
  <c r="AD16" i="3"/>
  <c r="AE16" i="3"/>
  <c r="AD17" i="3"/>
  <c r="AE17" i="3"/>
  <c r="AD18" i="3"/>
  <c r="AE18" i="3"/>
  <c r="AD19" i="3"/>
  <c r="AE19" i="3"/>
  <c r="AD20" i="3"/>
  <c r="AE20" i="3"/>
  <c r="AD21" i="3"/>
  <c r="AE21" i="3"/>
  <c r="AD22" i="3"/>
  <c r="AE22" i="3"/>
  <c r="AD23" i="3"/>
  <c r="AE23" i="3"/>
  <c r="AD24" i="3"/>
  <c r="AE24" i="3"/>
  <c r="AD25" i="3"/>
  <c r="AE25" i="3"/>
  <c r="AD26" i="3"/>
  <c r="AE26" i="3"/>
  <c r="AD27" i="3"/>
  <c r="AE27" i="3"/>
  <c r="AD28" i="3"/>
  <c r="AE28" i="3"/>
  <c r="AD29" i="3"/>
  <c r="AE29" i="3"/>
  <c r="AD30" i="3"/>
  <c r="AE30" i="3"/>
  <c r="AD6" i="3"/>
  <c r="AE6" i="3"/>
  <c r="AA31" i="3"/>
  <c r="Y31" i="3"/>
  <c r="X31" i="3"/>
  <c r="Y32" i="3"/>
  <c r="X32" i="3"/>
  <c r="M33" i="11"/>
  <c r="L33" i="11"/>
  <c r="K33" i="11"/>
  <c r="J33" i="11"/>
  <c r="I33" i="11"/>
  <c r="H33" i="11"/>
  <c r="G33" i="11"/>
  <c r="F33" i="11"/>
  <c r="E33" i="11"/>
  <c r="D33" i="11"/>
  <c r="C33" i="11"/>
  <c r="B33" i="11"/>
  <c r="M32" i="11"/>
  <c r="L32" i="11"/>
  <c r="K32" i="11"/>
  <c r="J32" i="11"/>
  <c r="I32" i="11"/>
  <c r="H32" i="11"/>
  <c r="G32" i="11"/>
  <c r="F32" i="11"/>
  <c r="E32" i="11"/>
  <c r="D32" i="11"/>
  <c r="C32" i="11"/>
  <c r="B32" i="11"/>
  <c r="N31" i="11"/>
  <c r="O31" i="11"/>
  <c r="N30" i="11"/>
  <c r="O30" i="11"/>
  <c r="N29" i="11"/>
  <c r="O29" i="11"/>
  <c r="N28" i="11"/>
  <c r="O28" i="11"/>
  <c r="N27" i="11"/>
  <c r="O27" i="11"/>
  <c r="N26" i="11"/>
  <c r="O26" i="11"/>
  <c r="N25" i="11"/>
  <c r="O25" i="11"/>
  <c r="N24" i="11"/>
  <c r="O24" i="11"/>
  <c r="N23" i="11"/>
  <c r="O23" i="11"/>
  <c r="N22" i="11"/>
  <c r="O22" i="11"/>
  <c r="N21" i="11"/>
  <c r="O21" i="11"/>
  <c r="N20" i="11"/>
  <c r="O20" i="11"/>
  <c r="N19" i="11"/>
  <c r="O19" i="11"/>
  <c r="N18" i="11"/>
  <c r="O18" i="11"/>
  <c r="N17" i="11"/>
  <c r="O17" i="11"/>
  <c r="N16" i="11"/>
  <c r="O16" i="11"/>
  <c r="N15" i="11"/>
  <c r="O15" i="11"/>
  <c r="N14" i="11"/>
  <c r="O14" i="11"/>
  <c r="N13" i="11"/>
  <c r="O13" i="11"/>
  <c r="N12" i="11"/>
  <c r="O12" i="11"/>
  <c r="N11" i="11"/>
  <c r="O11" i="11"/>
  <c r="N10" i="11"/>
  <c r="O10" i="11"/>
  <c r="N9" i="11"/>
  <c r="O9" i="11"/>
  <c r="N8" i="11"/>
  <c r="O8" i="11"/>
  <c r="N7" i="11"/>
  <c r="O7" i="11"/>
  <c r="N6" i="11"/>
  <c r="O6" i="11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U31" i="3"/>
  <c r="W31" i="3"/>
  <c r="W32" i="3"/>
  <c r="U32" i="3"/>
  <c r="N33" i="11"/>
  <c r="N32" i="11"/>
  <c r="T32" i="3"/>
  <c r="R32" i="3"/>
  <c r="T31" i="3"/>
  <c r="R31" i="3"/>
  <c r="Q31" i="3"/>
  <c r="O32" i="3"/>
  <c r="M32" i="3"/>
  <c r="N32" i="3"/>
  <c r="M31" i="3"/>
  <c r="O31" i="3"/>
  <c r="N31" i="3"/>
  <c r="Q32" i="3"/>
  <c r="P32" i="3"/>
  <c r="L32" i="3"/>
  <c r="K32" i="3"/>
  <c r="J32" i="3"/>
  <c r="I32" i="3"/>
  <c r="H32" i="3"/>
  <c r="G32" i="3"/>
  <c r="F32" i="3"/>
  <c r="E32" i="3"/>
  <c r="C32" i="3"/>
  <c r="B32" i="3"/>
  <c r="P31" i="3"/>
  <c r="L31" i="3"/>
  <c r="K31" i="3"/>
  <c r="J31" i="3"/>
  <c r="I31" i="3"/>
  <c r="H31" i="3"/>
  <c r="G31" i="3"/>
  <c r="F31" i="3"/>
  <c r="E31" i="3"/>
  <c r="D31" i="3"/>
  <c r="C31" i="3"/>
  <c r="B31" i="3"/>
  <c r="AN28" i="3"/>
  <c r="AI28" i="3"/>
  <c r="AG28" i="3"/>
  <c r="AN27" i="3"/>
  <c r="AI27" i="3"/>
  <c r="AG27" i="3"/>
  <c r="AL27" i="3"/>
  <c r="AL28" i="3"/>
  <c r="AN22" i="3"/>
  <c r="AN23" i="3"/>
  <c r="AN24" i="3"/>
  <c r="AN25" i="3"/>
  <c r="AN26" i="3"/>
  <c r="AN29" i="3"/>
  <c r="AN30" i="3"/>
  <c r="AN7" i="3"/>
  <c r="AN8" i="3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6" i="3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9" i="3"/>
  <c r="AG30" i="3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9" i="3"/>
  <c r="AI30" i="3"/>
  <c r="AI6" i="3"/>
  <c r="AJ32" i="3"/>
  <c r="AH32" i="3"/>
  <c r="AF32" i="3"/>
  <c r="AC32" i="3"/>
  <c r="AB32" i="3"/>
  <c r="AA32" i="3"/>
  <c r="Z32" i="3"/>
  <c r="V32" i="3"/>
  <c r="S32" i="3"/>
  <c r="D32" i="3"/>
  <c r="AJ31" i="3"/>
  <c r="AH31" i="3"/>
  <c r="AF31" i="3"/>
  <c r="AC31" i="3"/>
  <c r="AB31" i="3"/>
  <c r="Z31" i="3"/>
  <c r="V31" i="3"/>
  <c r="S31" i="3"/>
  <c r="AL30" i="3"/>
  <c r="AL23" i="3"/>
  <c r="AL16" i="3"/>
  <c r="AL12" i="3"/>
  <c r="AL10" i="3"/>
  <c r="AL8" i="3"/>
  <c r="AL7" i="3"/>
  <c r="AD31" i="3"/>
  <c r="AL6" i="3"/>
  <c r="AL17" i="3"/>
  <c r="AL13" i="3"/>
  <c r="AL20" i="3"/>
  <c r="AL19" i="3"/>
  <c r="AL22" i="3"/>
  <c r="AL11" i="3"/>
  <c r="AL25" i="3"/>
  <c r="AL15" i="3"/>
  <c r="AL26" i="3"/>
  <c r="AL9" i="3"/>
  <c r="AL29" i="3"/>
  <c r="AL14" i="3"/>
  <c r="AL18" i="3"/>
  <c r="AL21" i="3"/>
  <c r="AL24" i="3"/>
  <c r="AD32" i="3"/>
  <c r="AL31" i="3"/>
  <c r="AL32" i="3"/>
</calcChain>
</file>

<file path=xl/sharedStrings.xml><?xml version="1.0" encoding="utf-8"?>
<sst xmlns="http://schemas.openxmlformats.org/spreadsheetml/2006/main" count="193" uniqueCount="97">
  <si>
    <t>TAREFA</t>
  </si>
  <si>
    <t>Nome</t>
  </si>
  <si>
    <t>C</t>
  </si>
  <si>
    <t>B</t>
  </si>
  <si>
    <t>A</t>
  </si>
  <si>
    <t>D</t>
  </si>
  <si>
    <t>A-</t>
  </si>
  <si>
    <t>B+</t>
  </si>
  <si>
    <t>C+</t>
  </si>
  <si>
    <t>B-</t>
  </si>
  <si>
    <t>D+</t>
  </si>
  <si>
    <t>A+</t>
  </si>
  <si>
    <t>Gabriel Domingues Taniguchi</t>
  </si>
  <si>
    <t>C-</t>
  </si>
  <si>
    <t>D-</t>
  </si>
  <si>
    <t>Pâmela Correia Peres</t>
  </si>
  <si>
    <t>PROVA I</t>
  </si>
  <si>
    <t>CASO CLÍNICO</t>
  </si>
  <si>
    <t>PROVA II</t>
  </si>
  <si>
    <t>MÉDIA FINAL</t>
  </si>
  <si>
    <t>% DA NOTA FINAL TAREFAS</t>
  </si>
  <si>
    <t>% DA NOTA FINAL PROVA I</t>
  </si>
  <si>
    <t>% DA NOTA FINAL CASO CLÍNICO</t>
  </si>
  <si>
    <t>% DA NOTA FINAL PROVA II</t>
  </si>
  <si>
    <t>MÉDIA DA SALA</t>
  </si>
  <si>
    <t>MÉDIA DAS TAEFAS</t>
  </si>
  <si>
    <t>NÃO ENTREGOU TAREFA</t>
  </si>
  <si>
    <t>NOTA ABAIXO DE 5 (&lt;5)</t>
  </si>
  <si>
    <t>Proporção das notas</t>
  </si>
  <si>
    <t>DESVIO PADRÃO</t>
  </si>
  <si>
    <t>Av. processual 30%</t>
  </si>
  <si>
    <t>caso cinico final 5%</t>
  </si>
  <si>
    <t>Beatriz Alessio Negrao</t>
  </si>
  <si>
    <t>Beatriz Araujo Duarte</t>
  </si>
  <si>
    <t>Bruno Costa Silva</t>
  </si>
  <si>
    <t>Carolina Melim Diogo Pereira</t>
  </si>
  <si>
    <t>Daniela Fantin Carro</t>
  </si>
  <si>
    <t>Erika Nakada</t>
  </si>
  <si>
    <t>Fernanda Mayumi Sato</t>
  </si>
  <si>
    <t>Gabriel Forte Muniz</t>
  </si>
  <si>
    <t>Giulia Carvalho Foltran</t>
  </si>
  <si>
    <t>Guilherme Felipe Pereira Aguiar</t>
  </si>
  <si>
    <t>Gustavo Toshihide Uehara</t>
  </si>
  <si>
    <t>Isabela Ramos Pascua de Freitas</t>
  </si>
  <si>
    <t>Leonardo Noveli</t>
  </si>
  <si>
    <t>Letícia Assis Couto</t>
  </si>
  <si>
    <t>Matheus Camargo Maluf</t>
  </si>
  <si>
    <t>Mayara Assis Kovachich de Oliveira</t>
  </si>
  <si>
    <t>Natali Vaz Pituba</t>
  </si>
  <si>
    <t>Nuria Gomez Maidana</t>
  </si>
  <si>
    <t>Priscila Jusley Kim</t>
  </si>
  <si>
    <t>Rafael Correa Fantato</t>
  </si>
  <si>
    <t>Rafaella Bruna Uras de Oliveira</t>
  </si>
  <si>
    <t>Renato Aceto Nittolo</t>
  </si>
  <si>
    <t>Thais Naomi Sawada</t>
  </si>
  <si>
    <t>Thiago Buzzo Almodovar</t>
  </si>
  <si>
    <t>08/08/2016 Aula 1 Introduc. Biomec.</t>
  </si>
  <si>
    <t xml:space="preserve">NÚMERO DE FALTAS  </t>
  </si>
  <si>
    <t xml:space="preserve">% DE PRESENÇA TOTAL       18 AULAS    </t>
  </si>
  <si>
    <t>TBL individual</t>
  </si>
  <si>
    <t>TBL duplas</t>
  </si>
  <si>
    <t>22/08/2016Aula 3</t>
  </si>
  <si>
    <t>Aula 3</t>
  </si>
  <si>
    <t>TBL Quartetos</t>
  </si>
  <si>
    <t>22/08/2016 Aula 2 Tabela Músculo</t>
  </si>
  <si>
    <t>22/08/2016 Aula 2  Questões T. Salvini</t>
  </si>
  <si>
    <t>22/08/2016Aula 3 TBL Questões Complexas</t>
  </si>
  <si>
    <t>29/08/2016 Aula 5 Questões quadril em sala de aula</t>
  </si>
  <si>
    <t>29/08/2016 Aula 5 Questoes  de quadril surpresa</t>
  </si>
  <si>
    <t>02/09/2016 Aula 6 Questoes  de joelho surpresa</t>
  </si>
  <si>
    <t>12/09/2016Aula 7 Questões  pé em sala de aula</t>
  </si>
  <si>
    <t>02/09/2016 Aula 6 Questões joelho em sala de aula</t>
  </si>
  <si>
    <t>02/09/2016 Aula 4 Questões Planos e Eixos</t>
  </si>
  <si>
    <t>02/09/2016 Aula 4 Atividade Sintese</t>
  </si>
  <si>
    <t xml:space="preserve">28/09/2016 Aula 12 Questões Coluna </t>
  </si>
  <si>
    <t>30/09/2016 Aula 13 Questões Coluna Cervical</t>
  </si>
  <si>
    <t>07/10/2016 Aula 15 Tabela Torácica</t>
  </si>
  <si>
    <t>07/10/2016 Aula 15 Caso Clínica Escoliose</t>
  </si>
  <si>
    <t>14/10/2016  Aula 16 Caso Clínico Coluna Lombar</t>
  </si>
  <si>
    <t>26/08/2016Aula 4 Tabela Analise movimento</t>
  </si>
  <si>
    <t>16/09/2016 Aula 8  Questões  ombro em sala de aula</t>
  </si>
  <si>
    <t>12/09/2016Aula 3 Questões Tecido Conjuntivo</t>
  </si>
  <si>
    <t>21/09/2015 Aula 10 Atividade cotovelo em sala de aula</t>
  </si>
  <si>
    <t>21/09/2015 Aula 10 Caso Clinico de cotovelo</t>
  </si>
  <si>
    <t>23/09/2016 Aula 8 Caso Clinico de Ombro</t>
  </si>
  <si>
    <t>12/09/2016 Aula 5 Caso Clinico Quadril</t>
  </si>
  <si>
    <t>19/09/2016 Aula 7 Atividade Tornozelo e Pé</t>
  </si>
  <si>
    <t>26/09/2016 Aula 9 Caso  Punho e Mão</t>
  </si>
  <si>
    <t xml:space="preserve">DESVIO PADRÃO           </t>
  </si>
  <si>
    <t xml:space="preserve">           </t>
  </si>
  <si>
    <t>21/09/2016 Aula 10 Atividade cotovelo em sala de aula</t>
  </si>
  <si>
    <t>21/09/2016 Aula 10 Caso Clinico de Cotovelo</t>
  </si>
  <si>
    <t xml:space="preserve">30/09/2016 Aula 12 Questões Coluna </t>
  </si>
  <si>
    <t xml:space="preserve">30/09/2016 Aula 12 Tabela Coluna </t>
  </si>
  <si>
    <t>c</t>
  </si>
  <si>
    <t>tarefas 15%</t>
  </si>
  <si>
    <t>Av formativa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</si>
</sst>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color rgb="FF002060"/>
      <name val="Arial Narrow"/>
      <family val="2"/>
    </font>
    <font>
      <b/>
      <sz val="9"/>
      <color indexed="53"/>
      <name val="Arial Narrow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Calibri"/>
      <scheme val="minor"/>
    </font>
    <font>
      <sz val="11"/>
      <name val="Calibri"/>
      <scheme val="minor"/>
    </font>
    <font>
      <sz val="10"/>
      <color rgb="FF9C0006"/>
      <name val="Calibri"/>
      <scheme val="minor"/>
    </font>
    <font>
      <b/>
      <sz val="10"/>
      <name val="Calibri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7CE"/>
      </patternFill>
    </fill>
    <fill>
      <patternFill patternType="solid">
        <fgColor rgb="FFFC9E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9" fillId="0" borderId="0" applyFont="0" applyFill="0" applyBorder="0" applyAlignment="0" applyProtection="0"/>
    <xf numFmtId="0" fontId="10" fillId="11" borderId="0" applyNumberFormat="0" applyBorder="0" applyAlignment="0" applyProtection="0"/>
  </cellStyleXfs>
  <cellXfs count="152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5" fillId="2" borderId="11" xfId="1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8" borderId="27" xfId="1" applyFont="1" applyFill="1" applyBorder="1" applyAlignment="1">
      <alignment horizontal="center" vertical="center"/>
    </xf>
    <xf numFmtId="2" fontId="3" fillId="0" borderId="6" xfId="1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3" fillId="0" borderId="6" xfId="1" applyNumberFormat="1" applyFont="1" applyBorder="1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10" borderId="1" xfId="1" applyFont="1" applyFill="1" applyBorder="1" applyAlignment="1">
      <alignment horizontal="center" vertical="center"/>
    </xf>
    <xf numFmtId="2" fontId="3" fillId="10" borderId="1" xfId="1" applyNumberFormat="1" applyFont="1" applyFill="1" applyBorder="1" applyAlignment="1">
      <alignment horizontal="center" vertical="center"/>
    </xf>
    <xf numFmtId="2" fontId="3" fillId="10" borderId="1" xfId="1" applyNumberFormat="1" applyFont="1" applyFill="1" applyBorder="1" applyAlignment="1">
      <alignment horizontal="center"/>
    </xf>
    <xf numFmtId="0" fontId="3" fillId="4" borderId="7" xfId="1" applyFont="1" applyFill="1" applyBorder="1" applyAlignment="1">
      <alignment horizontal="center" vertical="top" wrapText="1"/>
    </xf>
    <xf numFmtId="0" fontId="3" fillId="4" borderId="8" xfId="1" applyFont="1" applyFill="1" applyBorder="1" applyAlignment="1">
      <alignment horizontal="center" vertical="top" wrapText="1"/>
    </xf>
    <xf numFmtId="14" fontId="3" fillId="4" borderId="11" xfId="1" applyNumberFormat="1" applyFont="1" applyFill="1" applyBorder="1" applyAlignment="1">
      <alignment horizontal="center" vertical="top" wrapText="1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8" borderId="41" xfId="1" applyFont="1" applyFill="1" applyBorder="1" applyAlignment="1">
      <alignment horizontal="center" vertical="center"/>
    </xf>
    <xf numFmtId="0" fontId="10" fillId="11" borderId="1" xfId="4" applyBorder="1" applyAlignment="1">
      <alignment horizontal="center" vertical="center"/>
    </xf>
    <xf numFmtId="0" fontId="11" fillId="12" borderId="43" xfId="1" applyFont="1" applyFill="1" applyBorder="1" applyAlignment="1">
      <alignment horizontal="center" vertical="center"/>
    </xf>
    <xf numFmtId="0" fontId="10" fillId="11" borderId="30" xfId="4" applyBorder="1" applyAlignment="1">
      <alignment horizontal="center" vertical="center"/>
    </xf>
    <xf numFmtId="0" fontId="10" fillId="11" borderId="6" xfId="4" applyBorder="1" applyAlignment="1">
      <alignment horizontal="center" vertical="center"/>
    </xf>
    <xf numFmtId="0" fontId="3" fillId="8" borderId="6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/>
    </xf>
    <xf numFmtId="14" fontId="3" fillId="4" borderId="11" xfId="1" applyNumberFormat="1" applyFont="1" applyFill="1" applyBorder="1" applyAlignment="1">
      <alignment horizontal="center" vertical="top" wrapText="1"/>
    </xf>
    <xf numFmtId="0" fontId="3" fillId="4" borderId="7" xfId="1" applyFont="1" applyFill="1" applyBorder="1" applyAlignment="1">
      <alignment horizontal="center" vertical="top" wrapText="1"/>
    </xf>
    <xf numFmtId="0" fontId="3" fillId="4" borderId="8" xfId="1" applyFont="1" applyFill="1" applyBorder="1" applyAlignment="1">
      <alignment horizontal="center" vertical="top" wrapText="1"/>
    </xf>
    <xf numFmtId="0" fontId="3" fillId="0" borderId="16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3" fillId="10" borderId="16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3" fillId="13" borderId="1" xfId="1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3" fillId="0" borderId="46" xfId="1" applyFont="1" applyBorder="1" applyAlignment="1">
      <alignment horizontal="center"/>
    </xf>
    <xf numFmtId="0" fontId="3" fillId="13" borderId="6" xfId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6" xfId="1" applyFont="1" applyBorder="1" applyAlignment="1">
      <alignment horizontal="left"/>
    </xf>
    <xf numFmtId="0" fontId="6" fillId="0" borderId="23" xfId="2" applyFont="1" applyBorder="1" applyAlignment="1">
      <alignment horizontal="left"/>
    </xf>
    <xf numFmtId="0" fontId="7" fillId="0" borderId="23" xfId="2" applyFont="1" applyBorder="1" applyAlignment="1">
      <alignment horizontal="left"/>
    </xf>
    <xf numFmtId="9" fontId="7" fillId="0" borderId="24" xfId="2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5" fillId="14" borderId="9" xfId="1" applyFont="1" applyFill="1" applyBorder="1" applyAlignment="1">
      <alignment horizontal="left"/>
    </xf>
    <xf numFmtId="2" fontId="5" fillId="14" borderId="11" xfId="1" applyNumberFormat="1" applyFont="1" applyFill="1" applyBorder="1" applyAlignment="1">
      <alignment horizontal="center" vertical="center"/>
    </xf>
    <xf numFmtId="2" fontId="5" fillId="14" borderId="33" xfId="1" applyNumberFormat="1" applyFont="1" applyFill="1" applyBorder="1" applyAlignment="1">
      <alignment vertical="center"/>
    </xf>
    <xf numFmtId="2" fontId="5" fillId="14" borderId="12" xfId="1" applyNumberFormat="1" applyFont="1" applyFill="1" applyBorder="1" applyAlignment="1">
      <alignment vertical="center"/>
    </xf>
    <xf numFmtId="0" fontId="0" fillId="14" borderId="0" xfId="0" applyFill="1"/>
    <xf numFmtId="0" fontId="8" fillId="14" borderId="25" xfId="0" applyFont="1" applyFill="1" applyBorder="1" applyAlignment="1">
      <alignment horizontal="left"/>
    </xf>
    <xf numFmtId="2" fontId="8" fillId="14" borderId="22" xfId="0" applyNumberFormat="1" applyFont="1" applyFill="1" applyBorder="1" applyAlignment="1">
      <alignment horizontal="center"/>
    </xf>
    <xf numFmtId="2" fontId="5" fillId="14" borderId="34" xfId="1" applyNumberFormat="1" applyFont="1" applyFill="1" applyBorder="1" applyAlignment="1">
      <alignment vertical="center"/>
    </xf>
    <xf numFmtId="2" fontId="5" fillId="14" borderId="39" xfId="1" applyNumberFormat="1" applyFont="1" applyFill="1" applyBorder="1" applyAlignment="1">
      <alignment vertical="center"/>
    </xf>
    <xf numFmtId="0" fontId="13" fillId="13" borderId="16" xfId="1" applyFont="1" applyFill="1" applyBorder="1" applyAlignment="1">
      <alignment horizontal="left"/>
    </xf>
    <xf numFmtId="0" fontId="10" fillId="13" borderId="1" xfId="4" applyFill="1" applyBorder="1" applyAlignment="1">
      <alignment horizontal="center" vertical="center"/>
    </xf>
    <xf numFmtId="0" fontId="0" fillId="13" borderId="0" xfId="0" applyFill="1"/>
    <xf numFmtId="0" fontId="10" fillId="13" borderId="6" xfId="4" applyFill="1" applyBorder="1" applyAlignment="1">
      <alignment horizontal="center" vertical="center"/>
    </xf>
    <xf numFmtId="0" fontId="13" fillId="13" borderId="20" xfId="1" applyFont="1" applyFill="1" applyBorder="1" applyAlignment="1">
      <alignment horizontal="left"/>
    </xf>
    <xf numFmtId="0" fontId="14" fillId="13" borderId="1" xfId="4" applyFont="1" applyFill="1" applyBorder="1" applyAlignment="1">
      <alignment horizontal="center" vertical="center"/>
    </xf>
    <xf numFmtId="0" fontId="12" fillId="13" borderId="1" xfId="1" applyFont="1" applyFill="1" applyBorder="1" applyAlignment="1">
      <alignment horizontal="center" vertical="center"/>
    </xf>
    <xf numFmtId="0" fontId="12" fillId="13" borderId="6" xfId="1" applyFont="1" applyFill="1" applyBorder="1" applyAlignment="1">
      <alignment horizontal="center" vertical="center"/>
    </xf>
    <xf numFmtId="2" fontId="12" fillId="13" borderId="1" xfId="1" applyNumberFormat="1" applyFont="1" applyFill="1" applyBorder="1" applyAlignment="1">
      <alignment horizontal="center" vertical="center"/>
    </xf>
    <xf numFmtId="2" fontId="12" fillId="13" borderId="1" xfId="1" applyNumberFormat="1" applyFont="1" applyFill="1" applyBorder="1" applyAlignment="1">
      <alignment horizontal="center"/>
    </xf>
    <xf numFmtId="0" fontId="12" fillId="13" borderId="1" xfId="1" applyFont="1" applyFill="1" applyBorder="1" applyAlignment="1">
      <alignment horizontal="center"/>
    </xf>
    <xf numFmtId="0" fontId="14" fillId="13" borderId="6" xfId="4" applyFont="1" applyFill="1" applyBorder="1" applyAlignment="1">
      <alignment horizontal="center" vertical="center"/>
    </xf>
    <xf numFmtId="2" fontId="12" fillId="13" borderId="6" xfId="1" applyNumberFormat="1" applyFont="1" applyFill="1" applyBorder="1" applyAlignment="1">
      <alignment horizontal="center" vertical="center"/>
    </xf>
    <xf numFmtId="2" fontId="12" fillId="13" borderId="6" xfId="1" applyNumberFormat="1" applyFont="1" applyFill="1" applyBorder="1" applyAlignment="1">
      <alignment horizontal="center"/>
    </xf>
    <xf numFmtId="0" fontId="12" fillId="13" borderId="6" xfId="1" applyFont="1" applyFill="1" applyBorder="1" applyAlignment="1">
      <alignment horizontal="center"/>
    </xf>
    <xf numFmtId="0" fontId="12" fillId="13" borderId="37" xfId="1" applyFont="1" applyFill="1" applyBorder="1" applyAlignment="1">
      <alignment horizontal="center" vertical="center"/>
    </xf>
    <xf numFmtId="9" fontId="12" fillId="13" borderId="18" xfId="3" applyFont="1" applyFill="1" applyBorder="1" applyAlignment="1">
      <alignment horizontal="center" vertical="center"/>
    </xf>
    <xf numFmtId="0" fontId="12" fillId="13" borderId="38" xfId="1" applyFont="1" applyFill="1" applyBorder="1" applyAlignment="1">
      <alignment horizontal="center" vertical="center"/>
    </xf>
    <xf numFmtId="9" fontId="12" fillId="13" borderId="21" xfId="3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15" fillId="13" borderId="1" xfId="1" applyNumberFormat="1" applyFont="1" applyFill="1" applyBorder="1" applyAlignment="1">
      <alignment horizontal="center" vertical="center"/>
    </xf>
    <xf numFmtId="2" fontId="15" fillId="13" borderId="6" xfId="1" applyNumberFormat="1" applyFont="1" applyFill="1" applyBorder="1" applyAlignment="1">
      <alignment horizontal="center" vertical="center"/>
    </xf>
    <xf numFmtId="2" fontId="5" fillId="14" borderId="22" xfId="0" applyNumberFormat="1" applyFont="1" applyFill="1" applyBorder="1" applyAlignment="1">
      <alignment horizontal="center"/>
    </xf>
    <xf numFmtId="0" fontId="13" fillId="0" borderId="0" xfId="0" applyFont="1"/>
    <xf numFmtId="0" fontId="13" fillId="6" borderId="16" xfId="1" applyFont="1" applyFill="1" applyBorder="1" applyAlignment="1">
      <alignment horizontal="left"/>
    </xf>
    <xf numFmtId="0" fontId="3" fillId="3" borderId="11" xfId="1" applyFont="1" applyFill="1" applyBorder="1" applyAlignment="1">
      <alignment horizontal="center" vertical="top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horizontal="center" vertical="top" wrapText="1"/>
    </xf>
    <xf numFmtId="0" fontId="3" fillId="6" borderId="11" xfId="1" applyFont="1" applyFill="1" applyBorder="1" applyAlignment="1">
      <alignment horizontal="center" vertical="top" wrapText="1"/>
    </xf>
    <xf numFmtId="0" fontId="3" fillId="6" borderId="7" xfId="1" applyFont="1" applyFill="1" applyBorder="1" applyAlignment="1">
      <alignment horizontal="center" vertical="top" wrapText="1"/>
    </xf>
    <xf numFmtId="0" fontId="3" fillId="6" borderId="8" xfId="1" applyFont="1" applyFill="1" applyBorder="1" applyAlignment="1">
      <alignment horizontal="center" vertical="top" wrapText="1"/>
    </xf>
    <xf numFmtId="0" fontId="3" fillId="4" borderId="11" xfId="1" applyFont="1" applyFill="1" applyBorder="1" applyAlignment="1">
      <alignment horizontal="center" vertical="top" wrapText="1"/>
    </xf>
    <xf numFmtId="0" fontId="3" fillId="4" borderId="7" xfId="1" applyFont="1" applyFill="1" applyBorder="1" applyAlignment="1">
      <alignment horizontal="center" vertical="top" wrapText="1"/>
    </xf>
    <xf numFmtId="0" fontId="3" fillId="4" borderId="8" xfId="1" applyFont="1" applyFill="1" applyBorder="1" applyAlignment="1">
      <alignment horizontal="center" vertical="top" wrapText="1"/>
    </xf>
    <xf numFmtId="9" fontId="5" fillId="14" borderId="11" xfId="3" applyFont="1" applyFill="1" applyBorder="1" applyAlignment="1">
      <alignment horizontal="center" vertical="center"/>
    </xf>
    <xf numFmtId="9" fontId="5" fillId="14" borderId="32" xfId="3" applyFont="1" applyFill="1" applyBorder="1" applyAlignment="1">
      <alignment horizontal="center" vertical="center"/>
    </xf>
    <xf numFmtId="0" fontId="3" fillId="9" borderId="11" xfId="1" applyFont="1" applyFill="1" applyBorder="1" applyAlignment="1">
      <alignment horizontal="center" vertical="top" wrapText="1"/>
    </xf>
    <xf numFmtId="0" fontId="3" fillId="9" borderId="7" xfId="1" applyFont="1" applyFill="1" applyBorder="1" applyAlignment="1">
      <alignment horizontal="center" vertical="top" wrapText="1"/>
    </xf>
    <xf numFmtId="0" fontId="3" fillId="9" borderId="8" xfId="1" applyFont="1" applyFill="1" applyBorder="1" applyAlignment="1">
      <alignment horizontal="center" vertical="top" wrapText="1"/>
    </xf>
    <xf numFmtId="0" fontId="4" fillId="0" borderId="3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" fillId="7" borderId="12" xfId="1" applyFont="1" applyFill="1" applyBorder="1" applyAlignment="1">
      <alignment horizontal="center" vertical="top" wrapText="1"/>
    </xf>
    <xf numFmtId="0" fontId="3" fillId="7" borderId="14" xfId="1" applyFont="1" applyFill="1" applyBorder="1" applyAlignment="1">
      <alignment horizontal="center" vertical="top" wrapText="1"/>
    </xf>
    <xf numFmtId="0" fontId="3" fillId="7" borderId="17" xfId="1" applyFont="1" applyFill="1" applyBorder="1" applyAlignment="1">
      <alignment horizontal="center" vertical="top" wrapText="1"/>
    </xf>
    <xf numFmtId="14" fontId="3" fillId="4" borderId="11" xfId="1" applyNumberFormat="1" applyFont="1" applyFill="1" applyBorder="1" applyAlignment="1">
      <alignment horizontal="center" vertical="top" wrapText="1"/>
    </xf>
    <xf numFmtId="0" fontId="3" fillId="15" borderId="11" xfId="1" applyFont="1" applyFill="1" applyBorder="1" applyAlignment="1">
      <alignment horizontal="center" vertical="top" wrapText="1"/>
    </xf>
    <xf numFmtId="0" fontId="3" fillId="15" borderId="7" xfId="1" applyFont="1" applyFill="1" applyBorder="1" applyAlignment="1">
      <alignment horizontal="center" vertical="top" wrapText="1"/>
    </xf>
    <xf numFmtId="0" fontId="3" fillId="15" borderId="8" xfId="1" applyFont="1" applyFill="1" applyBorder="1" applyAlignment="1">
      <alignment horizontal="center" vertical="top" wrapText="1"/>
    </xf>
    <xf numFmtId="0" fontId="3" fillId="7" borderId="33" xfId="1" applyFont="1" applyFill="1" applyBorder="1" applyAlignment="1">
      <alignment horizontal="center" vertical="top" wrapText="1"/>
    </xf>
    <xf numFmtId="0" fontId="3" fillId="7" borderId="35" xfId="1" applyFont="1" applyFill="1" applyBorder="1" applyAlignment="1">
      <alignment horizontal="center" vertical="top" wrapText="1"/>
    </xf>
    <xf numFmtId="0" fontId="3" fillId="7" borderId="36" xfId="1" applyFont="1" applyFill="1" applyBorder="1" applyAlignment="1">
      <alignment horizontal="center" vertical="top" wrapText="1"/>
    </xf>
    <xf numFmtId="0" fontId="3" fillId="5" borderId="11" xfId="1" applyFont="1" applyFill="1" applyBorder="1" applyAlignment="1">
      <alignment horizontal="center" vertical="top" wrapText="1"/>
    </xf>
    <xf numFmtId="0" fontId="3" fillId="5" borderId="7" xfId="1" applyFont="1" applyFill="1" applyBorder="1" applyAlignment="1">
      <alignment horizontal="center" vertical="top" wrapText="1"/>
    </xf>
    <xf numFmtId="0" fontId="3" fillId="5" borderId="8" xfId="1" applyFont="1" applyFill="1" applyBorder="1" applyAlignment="1">
      <alignment horizontal="center" vertical="top" wrapText="1"/>
    </xf>
    <xf numFmtId="14" fontId="3" fillId="4" borderId="7" xfId="1" applyNumberFormat="1" applyFont="1" applyFill="1" applyBorder="1" applyAlignment="1">
      <alignment horizontal="center" vertical="top" wrapText="1"/>
    </xf>
    <xf numFmtId="14" fontId="3" fillId="4" borderId="8" xfId="1" applyNumberFormat="1" applyFont="1" applyFill="1" applyBorder="1" applyAlignment="1">
      <alignment horizontal="center" vertical="top" wrapText="1"/>
    </xf>
    <xf numFmtId="0" fontId="3" fillId="0" borderId="9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16" fontId="3" fillId="4" borderId="11" xfId="1" applyNumberFormat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2" borderId="40" xfId="1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10" borderId="16" xfId="1" applyFont="1" applyFill="1" applyBorder="1" applyAlignment="1">
      <alignment horizontal="center"/>
    </xf>
    <xf numFmtId="0" fontId="3" fillId="10" borderId="2" xfId="1" applyFont="1" applyFill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9" fontId="5" fillId="2" borderId="11" xfId="3" applyFont="1" applyFill="1" applyBorder="1" applyAlignment="1">
      <alignment horizontal="center" vertical="center"/>
    </xf>
    <xf numFmtId="9" fontId="5" fillId="2" borderId="32" xfId="3" applyFont="1" applyFill="1" applyBorder="1" applyAlignment="1">
      <alignment horizontal="center" vertical="center"/>
    </xf>
  </cellXfs>
  <cellStyles count="5">
    <cellStyle name="Incorreto" xfId="4" builtinId="27"/>
    <cellStyle name="Normal" xfId="0" builtinId="0"/>
    <cellStyle name="Normal 2" xfId="1"/>
    <cellStyle name="Normal 3" xfId="2"/>
    <cellStyle name="Porcentagem" xfId="3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C9E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0"/>
  <sheetViews>
    <sheetView tabSelected="1" topLeftCell="A3" zoomScale="125" zoomScaleNormal="125" zoomScalePageLayoutView="125" workbookViewId="0">
      <pane xSplit="1" topLeftCell="AB1" activePane="topRight" state="frozen"/>
      <selection pane="topRight" activeCell="AI6" sqref="AI6"/>
    </sheetView>
  </sheetViews>
  <sheetFormatPr defaultColWidth="8.85546875" defaultRowHeight="15" x14ac:dyDescent="0.25"/>
  <cols>
    <col min="1" max="1" width="27.42578125" style="59" bestFit="1" customWidth="1"/>
    <col min="24" max="25" width="9.28515625" customWidth="1"/>
    <col min="34" max="34" width="6.7109375" customWidth="1"/>
    <col min="36" max="36" width="7.42578125" customWidth="1"/>
    <col min="38" max="38" width="7.85546875" style="92" customWidth="1"/>
    <col min="39" max="39" width="7.42578125" customWidth="1"/>
  </cols>
  <sheetData>
    <row r="1" spans="1:40" ht="15.75" thickBot="1" x14ac:dyDescent="0.3">
      <c r="A1" s="5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 t="s">
        <v>94</v>
      </c>
      <c r="AK1" s="4"/>
      <c r="AL1" s="88"/>
      <c r="AM1" s="4"/>
    </row>
    <row r="2" spans="1:40" ht="15" customHeight="1" x14ac:dyDescent="0.25">
      <c r="A2" s="127" t="s">
        <v>0</v>
      </c>
      <c r="B2" s="130" t="s">
        <v>56</v>
      </c>
      <c r="C2" s="130" t="s">
        <v>64</v>
      </c>
      <c r="D2" s="130" t="s">
        <v>65</v>
      </c>
      <c r="E2" s="31" t="s">
        <v>61</v>
      </c>
      <c r="F2" s="31" t="s">
        <v>61</v>
      </c>
      <c r="G2" s="31" t="s">
        <v>61</v>
      </c>
      <c r="H2" s="115" t="s">
        <v>66</v>
      </c>
      <c r="I2" s="115" t="s">
        <v>79</v>
      </c>
      <c r="J2" s="115" t="s">
        <v>68</v>
      </c>
      <c r="K2" s="115" t="s">
        <v>67</v>
      </c>
      <c r="L2" s="115" t="s">
        <v>69</v>
      </c>
      <c r="M2" s="115" t="s">
        <v>71</v>
      </c>
      <c r="N2" s="115" t="s">
        <v>72</v>
      </c>
      <c r="O2" s="115" t="s">
        <v>73</v>
      </c>
      <c r="P2" s="115" t="s">
        <v>81</v>
      </c>
      <c r="Q2" s="115" t="s">
        <v>70</v>
      </c>
      <c r="R2" s="100" t="s">
        <v>85</v>
      </c>
      <c r="S2" s="100" t="s">
        <v>80</v>
      </c>
      <c r="T2" s="100" t="s">
        <v>86</v>
      </c>
      <c r="U2" s="100" t="s">
        <v>90</v>
      </c>
      <c r="V2" s="100" t="s">
        <v>91</v>
      </c>
      <c r="W2" s="100" t="s">
        <v>84</v>
      </c>
      <c r="X2" s="115" t="s">
        <v>87</v>
      </c>
      <c r="Y2" s="100" t="s">
        <v>93</v>
      </c>
      <c r="Z2" s="100" t="s">
        <v>92</v>
      </c>
      <c r="AA2" s="100" t="s">
        <v>75</v>
      </c>
      <c r="AB2" s="100" t="s">
        <v>76</v>
      </c>
      <c r="AC2" s="100" t="s">
        <v>78</v>
      </c>
      <c r="AD2" s="105" t="s">
        <v>25</v>
      </c>
      <c r="AE2" s="105" t="s">
        <v>20</v>
      </c>
      <c r="AF2" s="122" t="s">
        <v>16</v>
      </c>
      <c r="AG2" s="122" t="s">
        <v>21</v>
      </c>
      <c r="AH2" s="94" t="s">
        <v>17</v>
      </c>
      <c r="AI2" s="94" t="s">
        <v>22</v>
      </c>
      <c r="AJ2" s="97" t="s">
        <v>18</v>
      </c>
      <c r="AK2" s="97" t="s">
        <v>23</v>
      </c>
      <c r="AL2" s="116" t="s">
        <v>19</v>
      </c>
      <c r="AM2" s="119" t="s">
        <v>57</v>
      </c>
      <c r="AN2" s="112" t="s">
        <v>58</v>
      </c>
    </row>
    <row r="3" spans="1:40" ht="15" customHeight="1" x14ac:dyDescent="0.25">
      <c r="A3" s="128"/>
      <c r="B3" s="101"/>
      <c r="C3" s="101"/>
      <c r="D3" s="101"/>
      <c r="E3" s="29" t="s">
        <v>62</v>
      </c>
      <c r="F3" s="29" t="s">
        <v>62</v>
      </c>
      <c r="G3" s="29" t="s">
        <v>62</v>
      </c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25"/>
      <c r="Y3" s="101"/>
      <c r="Z3" s="101"/>
      <c r="AA3" s="101"/>
      <c r="AB3" s="101"/>
      <c r="AC3" s="101"/>
      <c r="AD3" s="106"/>
      <c r="AE3" s="106"/>
      <c r="AF3" s="123"/>
      <c r="AG3" s="123"/>
      <c r="AH3" s="95"/>
      <c r="AI3" s="95"/>
      <c r="AJ3" s="98"/>
      <c r="AK3" s="98"/>
      <c r="AL3" s="117"/>
      <c r="AM3" s="120"/>
      <c r="AN3" s="113"/>
    </row>
    <row r="4" spans="1:40" ht="36" x14ac:dyDescent="0.25">
      <c r="A4" s="129"/>
      <c r="B4" s="101"/>
      <c r="C4" s="101"/>
      <c r="D4" s="101"/>
      <c r="E4" s="29" t="s">
        <v>59</v>
      </c>
      <c r="F4" s="29" t="s">
        <v>60</v>
      </c>
      <c r="G4" s="29" t="s">
        <v>63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25"/>
      <c r="Y4" s="101"/>
      <c r="Z4" s="101"/>
      <c r="AA4" s="101"/>
      <c r="AB4" s="101"/>
      <c r="AC4" s="101"/>
      <c r="AD4" s="106"/>
      <c r="AE4" s="106"/>
      <c r="AF4" s="123"/>
      <c r="AG4" s="123"/>
      <c r="AH4" s="95"/>
      <c r="AI4" s="95"/>
      <c r="AJ4" s="98"/>
      <c r="AK4" s="98"/>
      <c r="AL4" s="117"/>
      <c r="AM4" s="120"/>
      <c r="AN4" s="113"/>
    </row>
    <row r="5" spans="1:40" x14ac:dyDescent="0.25">
      <c r="A5" s="55" t="s">
        <v>1</v>
      </c>
      <c r="B5" s="102"/>
      <c r="C5" s="102"/>
      <c r="D5" s="102"/>
      <c r="E5" s="30"/>
      <c r="F5" s="30"/>
      <c r="G5" s="30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26"/>
      <c r="Y5" s="102"/>
      <c r="Z5" s="102"/>
      <c r="AA5" s="102"/>
      <c r="AB5" s="102"/>
      <c r="AC5" s="102"/>
      <c r="AD5" s="107"/>
      <c r="AE5" s="107"/>
      <c r="AF5" s="124"/>
      <c r="AG5" s="124"/>
      <c r="AH5" s="96"/>
      <c r="AI5" s="96"/>
      <c r="AJ5" s="99"/>
      <c r="AK5" s="99"/>
      <c r="AL5" s="118"/>
      <c r="AM5" s="121"/>
      <c r="AN5" s="114"/>
    </row>
    <row r="6" spans="1:40" s="71" customFormat="1" ht="15" customHeight="1" x14ac:dyDescent="0.25">
      <c r="A6" s="69" t="s">
        <v>32</v>
      </c>
      <c r="B6" s="49">
        <v>8</v>
      </c>
      <c r="C6" s="49">
        <v>0</v>
      </c>
      <c r="D6" s="49">
        <v>7.5</v>
      </c>
      <c r="E6" s="49">
        <v>8.24</v>
      </c>
      <c r="F6" s="49">
        <v>8.52</v>
      </c>
      <c r="G6" s="49">
        <v>9.1199999999999992</v>
      </c>
      <c r="H6" s="49">
        <v>10</v>
      </c>
      <c r="I6" s="49">
        <v>7.5</v>
      </c>
      <c r="J6" s="70">
        <v>3.3</v>
      </c>
      <c r="K6" s="49">
        <v>8</v>
      </c>
      <c r="L6" s="49">
        <v>9</v>
      </c>
      <c r="M6" s="74">
        <v>3.75</v>
      </c>
      <c r="N6" s="75">
        <v>10</v>
      </c>
      <c r="O6" s="75">
        <v>8.5</v>
      </c>
      <c r="P6" s="75">
        <v>0</v>
      </c>
      <c r="Q6" s="75">
        <v>9.5</v>
      </c>
      <c r="R6" s="76">
        <v>0</v>
      </c>
      <c r="S6" s="75">
        <v>9</v>
      </c>
      <c r="T6" s="75">
        <v>8</v>
      </c>
      <c r="U6" s="75">
        <v>10</v>
      </c>
      <c r="V6" s="75">
        <v>5</v>
      </c>
      <c r="W6" s="74">
        <v>3</v>
      </c>
      <c r="X6" s="75">
        <v>5</v>
      </c>
      <c r="Y6" s="75">
        <v>0</v>
      </c>
      <c r="Z6" s="75">
        <v>0</v>
      </c>
      <c r="AA6" s="75">
        <v>5</v>
      </c>
      <c r="AB6" s="75">
        <v>8.6</v>
      </c>
      <c r="AC6" s="75">
        <v>6.4</v>
      </c>
      <c r="AD6" s="77">
        <f t="shared" ref="AD6:AD30" si="0">AVERAGE(B6:AC6)</f>
        <v>6.1046428571428573</v>
      </c>
      <c r="AE6" s="78">
        <f>15%*AD6</f>
        <v>0.91569642857142852</v>
      </c>
      <c r="AF6" s="75">
        <v>4.6500000000000004</v>
      </c>
      <c r="AG6" s="78">
        <f>30%*AF6</f>
        <v>1.395</v>
      </c>
      <c r="AH6" s="79">
        <v>7.5</v>
      </c>
      <c r="AI6" s="79">
        <f>AH6*0.05</f>
        <v>0.375</v>
      </c>
      <c r="AJ6" s="75">
        <v>5.42</v>
      </c>
      <c r="AK6" s="78">
        <f>50%*AJ6</f>
        <v>2.71</v>
      </c>
      <c r="AL6" s="89">
        <f>AE6+AG6+AI6+AK6</f>
        <v>5.3956964285714282</v>
      </c>
      <c r="AM6" s="84">
        <v>1.5</v>
      </c>
      <c r="AN6" s="85">
        <f>(17-AM6)/17</f>
        <v>0.91176470588235292</v>
      </c>
    </row>
    <row r="7" spans="1:40" s="71" customFormat="1" x14ac:dyDescent="0.25">
      <c r="A7" s="69" t="s">
        <v>33</v>
      </c>
      <c r="B7" s="53">
        <v>9</v>
      </c>
      <c r="C7" s="49">
        <v>7.5</v>
      </c>
      <c r="D7" s="49">
        <v>8.8000000000000007</v>
      </c>
      <c r="E7" s="49">
        <v>7.46</v>
      </c>
      <c r="F7" s="49">
        <v>8.4600000000000009</v>
      </c>
      <c r="G7" s="49">
        <v>8.7899999999999991</v>
      </c>
      <c r="H7" s="49">
        <v>6.6666660000000002</v>
      </c>
      <c r="I7" s="49">
        <v>7.76</v>
      </c>
      <c r="J7" s="70">
        <v>3.3</v>
      </c>
      <c r="K7" s="49">
        <v>8</v>
      </c>
      <c r="L7" s="49">
        <v>8.5</v>
      </c>
      <c r="M7" s="75">
        <v>6.25</v>
      </c>
      <c r="N7" s="75">
        <v>8.8000000000000007</v>
      </c>
      <c r="O7" s="75">
        <v>7.7549999999999999</v>
      </c>
      <c r="P7" s="75">
        <v>7</v>
      </c>
      <c r="Q7" s="75">
        <v>8.4</v>
      </c>
      <c r="R7" s="75">
        <v>7</v>
      </c>
      <c r="S7" s="75">
        <v>9</v>
      </c>
      <c r="T7" s="75">
        <v>9</v>
      </c>
      <c r="U7" s="75">
        <v>6.66</v>
      </c>
      <c r="V7" s="75">
        <v>6.25</v>
      </c>
      <c r="W7" s="75">
        <v>6.5</v>
      </c>
      <c r="X7" s="75">
        <v>7.25</v>
      </c>
      <c r="Y7" s="75">
        <v>8.5</v>
      </c>
      <c r="Z7" s="75">
        <v>10</v>
      </c>
      <c r="AA7" s="75">
        <v>7.5</v>
      </c>
      <c r="AB7" s="75">
        <v>9.3000000000000007</v>
      </c>
      <c r="AC7" s="75">
        <v>6.5</v>
      </c>
      <c r="AD7" s="77">
        <f t="shared" si="0"/>
        <v>7.7107737857142862</v>
      </c>
      <c r="AE7" s="78">
        <f t="shared" ref="AE7:AE30" si="1">15%*AD7</f>
        <v>1.1566160678571429</v>
      </c>
      <c r="AF7" s="75">
        <v>6.1</v>
      </c>
      <c r="AG7" s="78">
        <f t="shared" ref="AG7:AG30" si="2">30%*AF7</f>
        <v>1.8299999999999998</v>
      </c>
      <c r="AH7" s="79">
        <v>8.5</v>
      </c>
      <c r="AI7" s="79">
        <f t="shared" ref="AI7:AI30" si="3">AH7*0.05</f>
        <v>0.42500000000000004</v>
      </c>
      <c r="AJ7" s="75">
        <v>5.76</v>
      </c>
      <c r="AK7" s="78">
        <f t="shared" ref="AK7:AK30" si="4">50%*AJ7</f>
        <v>2.88</v>
      </c>
      <c r="AL7" s="89">
        <f>AE7+AG7+AI7+AK7</f>
        <v>6.2916160678571424</v>
      </c>
      <c r="AM7" s="84">
        <v>0.5</v>
      </c>
      <c r="AN7" s="85">
        <f t="shared" ref="AN7:AN30" si="5">(17-AM7)/17</f>
        <v>0.97058823529411764</v>
      </c>
    </row>
    <row r="8" spans="1:40" s="71" customFormat="1" x14ac:dyDescent="0.25">
      <c r="A8" s="69" t="s">
        <v>34</v>
      </c>
      <c r="B8" s="49">
        <v>0</v>
      </c>
      <c r="C8" s="49">
        <v>7</v>
      </c>
      <c r="D8" s="49">
        <v>7.3</v>
      </c>
      <c r="E8" s="49">
        <v>6.47</v>
      </c>
      <c r="F8" s="49">
        <v>8.4600000000000009</v>
      </c>
      <c r="G8" s="49">
        <v>8.7899999999999991</v>
      </c>
      <c r="H8" s="49">
        <v>6.6666600000000003</v>
      </c>
      <c r="I8" s="49">
        <v>6.75</v>
      </c>
      <c r="J8" s="49">
        <v>0</v>
      </c>
      <c r="K8" s="49">
        <v>9</v>
      </c>
      <c r="L8" s="49">
        <v>8.5</v>
      </c>
      <c r="M8" s="75">
        <v>5</v>
      </c>
      <c r="N8" s="75">
        <v>8.5299999999999994</v>
      </c>
      <c r="O8" s="75">
        <v>7</v>
      </c>
      <c r="P8" s="75">
        <v>5.5</v>
      </c>
      <c r="Q8" s="75">
        <v>9</v>
      </c>
      <c r="R8" s="76">
        <v>5.3</v>
      </c>
      <c r="S8" s="75">
        <v>9</v>
      </c>
      <c r="T8" s="74">
        <v>4</v>
      </c>
      <c r="U8" s="75">
        <v>10</v>
      </c>
      <c r="V8" s="75">
        <v>7.5</v>
      </c>
      <c r="W8" s="75">
        <v>7</v>
      </c>
      <c r="X8" s="75">
        <v>5.5</v>
      </c>
      <c r="Y8" s="75">
        <v>9.1999999999999993</v>
      </c>
      <c r="Z8" s="75">
        <v>10</v>
      </c>
      <c r="AA8" s="75">
        <v>7.5</v>
      </c>
      <c r="AB8" s="75">
        <v>9.3000000000000007</v>
      </c>
      <c r="AC8" s="75">
        <v>8.65</v>
      </c>
      <c r="AD8" s="77">
        <f t="shared" si="0"/>
        <v>7.0327378571428572</v>
      </c>
      <c r="AE8" s="78">
        <f t="shared" si="1"/>
        <v>1.0549106785714286</v>
      </c>
      <c r="AF8" s="75">
        <v>6.35</v>
      </c>
      <c r="AG8" s="78">
        <f t="shared" si="2"/>
        <v>1.9049999999999998</v>
      </c>
      <c r="AH8" s="79">
        <v>7</v>
      </c>
      <c r="AI8" s="79">
        <f t="shared" si="3"/>
        <v>0.35000000000000003</v>
      </c>
      <c r="AJ8" s="75">
        <v>4.83</v>
      </c>
      <c r="AK8" s="78">
        <f t="shared" si="4"/>
        <v>2.415</v>
      </c>
      <c r="AL8" s="89">
        <f t="shared" ref="AL8:AL29" si="6">AE8+AG8+AI8+AK8</f>
        <v>5.7249106785714279</v>
      </c>
      <c r="AM8" s="84">
        <v>1.5</v>
      </c>
      <c r="AN8" s="85">
        <f t="shared" si="5"/>
        <v>0.91176470588235292</v>
      </c>
    </row>
    <row r="9" spans="1:40" s="71" customFormat="1" x14ac:dyDescent="0.25">
      <c r="A9" s="69" t="s">
        <v>35</v>
      </c>
      <c r="B9" s="49">
        <v>10</v>
      </c>
      <c r="C9" s="49">
        <v>8.8000000000000007</v>
      </c>
      <c r="D9" s="49">
        <v>9.8000000000000007</v>
      </c>
      <c r="E9" s="70">
        <v>3.51</v>
      </c>
      <c r="F9" s="49">
        <v>5.46</v>
      </c>
      <c r="G9" s="49">
        <v>9.4</v>
      </c>
      <c r="H9" s="49">
        <v>6.6666600000000003</v>
      </c>
      <c r="I9" s="49">
        <v>9.58</v>
      </c>
      <c r="J9" s="70">
        <v>3.3</v>
      </c>
      <c r="K9" s="49">
        <v>8</v>
      </c>
      <c r="L9" s="49">
        <v>9</v>
      </c>
      <c r="M9" s="75">
        <v>8.75</v>
      </c>
      <c r="N9" s="75">
        <v>9.58</v>
      </c>
      <c r="O9" s="75">
        <v>8.9499999999999993</v>
      </c>
      <c r="P9" s="75">
        <v>6.5</v>
      </c>
      <c r="Q9" s="75">
        <v>10</v>
      </c>
      <c r="R9" s="75">
        <v>8.25</v>
      </c>
      <c r="S9" s="75">
        <v>10</v>
      </c>
      <c r="T9" s="75">
        <v>10</v>
      </c>
      <c r="U9" s="75">
        <v>6.66</v>
      </c>
      <c r="V9" s="75">
        <v>7.5</v>
      </c>
      <c r="W9" s="75">
        <v>8</v>
      </c>
      <c r="X9" s="75">
        <v>5.75</v>
      </c>
      <c r="Y9" s="75">
        <v>9.1999999999999993</v>
      </c>
      <c r="Z9" s="75">
        <v>9.5</v>
      </c>
      <c r="AA9" s="75">
        <v>7</v>
      </c>
      <c r="AB9" s="75">
        <v>9.3000000000000007</v>
      </c>
      <c r="AC9" s="75">
        <v>6.75</v>
      </c>
      <c r="AD9" s="77">
        <f t="shared" si="0"/>
        <v>8.0430949999999992</v>
      </c>
      <c r="AE9" s="78">
        <f t="shared" si="1"/>
        <v>1.2064642499999998</v>
      </c>
      <c r="AF9" s="75">
        <v>6.82</v>
      </c>
      <c r="AG9" s="78">
        <f t="shared" si="2"/>
        <v>2.0459999999999998</v>
      </c>
      <c r="AH9" s="79">
        <v>7.5</v>
      </c>
      <c r="AI9" s="79">
        <f t="shared" si="3"/>
        <v>0.375</v>
      </c>
      <c r="AJ9" s="75">
        <v>5.71</v>
      </c>
      <c r="AK9" s="78">
        <f t="shared" si="4"/>
        <v>2.855</v>
      </c>
      <c r="AL9" s="89">
        <f t="shared" si="6"/>
        <v>6.4824642499999996</v>
      </c>
      <c r="AM9" s="84">
        <v>0</v>
      </c>
      <c r="AN9" s="85">
        <f t="shared" si="5"/>
        <v>1</v>
      </c>
    </row>
    <row r="10" spans="1:40" s="71" customFormat="1" ht="15" customHeight="1" x14ac:dyDescent="0.25">
      <c r="A10" s="69" t="s">
        <v>36</v>
      </c>
      <c r="B10" s="49">
        <v>8.5</v>
      </c>
      <c r="C10" s="49">
        <v>8.8000000000000007</v>
      </c>
      <c r="D10" s="49">
        <v>9.8000000000000007</v>
      </c>
      <c r="E10" s="49">
        <v>6.41</v>
      </c>
      <c r="F10" s="49">
        <v>8.85</v>
      </c>
      <c r="G10" s="49">
        <v>8.52</v>
      </c>
      <c r="H10" s="49">
        <v>6.6666600000000003</v>
      </c>
      <c r="I10" s="49">
        <v>9.6999999999999993</v>
      </c>
      <c r="J10" s="70">
        <v>3.3</v>
      </c>
      <c r="K10" s="49">
        <v>8</v>
      </c>
      <c r="L10" s="49">
        <v>8.5</v>
      </c>
      <c r="M10" s="75">
        <v>8.125</v>
      </c>
      <c r="N10" s="75">
        <v>8.8000000000000007</v>
      </c>
      <c r="O10" s="75">
        <v>9.6999999999999993</v>
      </c>
      <c r="P10" s="75">
        <v>9</v>
      </c>
      <c r="Q10" s="75">
        <v>10</v>
      </c>
      <c r="R10" s="75">
        <v>8.25</v>
      </c>
      <c r="S10" s="75">
        <v>9</v>
      </c>
      <c r="T10" s="75">
        <v>10</v>
      </c>
      <c r="U10" s="75">
        <v>6.66</v>
      </c>
      <c r="V10" s="75">
        <v>7.5</v>
      </c>
      <c r="W10" s="75">
        <v>9</v>
      </c>
      <c r="X10" s="75">
        <v>8.25</v>
      </c>
      <c r="Y10" s="75">
        <v>10</v>
      </c>
      <c r="Z10" s="75">
        <v>9.5</v>
      </c>
      <c r="AA10" s="75">
        <v>7</v>
      </c>
      <c r="AB10" s="75">
        <v>10</v>
      </c>
      <c r="AC10" s="75">
        <v>7.1</v>
      </c>
      <c r="AD10" s="77">
        <f t="shared" si="0"/>
        <v>8.3904164285714291</v>
      </c>
      <c r="AE10" s="78">
        <f t="shared" si="1"/>
        <v>1.2585624642857143</v>
      </c>
      <c r="AF10" s="75">
        <v>8.2799999999999994</v>
      </c>
      <c r="AG10" s="78">
        <f t="shared" si="2"/>
        <v>2.4839999999999995</v>
      </c>
      <c r="AH10" s="79">
        <v>7.5</v>
      </c>
      <c r="AI10" s="79">
        <f t="shared" si="3"/>
        <v>0.375</v>
      </c>
      <c r="AJ10" s="75">
        <v>8.25</v>
      </c>
      <c r="AK10" s="78">
        <f t="shared" si="4"/>
        <v>4.125</v>
      </c>
      <c r="AL10" s="89">
        <f t="shared" si="6"/>
        <v>8.2425624642857134</v>
      </c>
      <c r="AM10" s="84">
        <v>2</v>
      </c>
      <c r="AN10" s="85">
        <f t="shared" si="5"/>
        <v>0.88235294117647056</v>
      </c>
    </row>
    <row r="11" spans="1:40" s="71" customFormat="1" x14ac:dyDescent="0.25">
      <c r="A11" s="69" t="s">
        <v>37</v>
      </c>
      <c r="B11" s="49">
        <v>10</v>
      </c>
      <c r="C11" s="49">
        <v>8.8000000000000007</v>
      </c>
      <c r="D11" s="49">
        <v>7.3</v>
      </c>
      <c r="E11" s="49">
        <v>7.53</v>
      </c>
      <c r="F11" s="49">
        <v>8.52</v>
      </c>
      <c r="G11" s="49">
        <v>8.7899999999999991</v>
      </c>
      <c r="H11" s="49">
        <v>6.6666600000000003</v>
      </c>
      <c r="I11" s="49">
        <v>7.75</v>
      </c>
      <c r="J11" s="70">
        <v>3.3</v>
      </c>
      <c r="K11" s="49">
        <v>9</v>
      </c>
      <c r="L11" s="49">
        <v>10</v>
      </c>
      <c r="M11" s="75">
        <v>7.5</v>
      </c>
      <c r="N11" s="75">
        <v>9.7899999999999991</v>
      </c>
      <c r="O11" s="75">
        <v>7.75</v>
      </c>
      <c r="P11" s="75">
        <v>6.5</v>
      </c>
      <c r="Q11" s="75">
        <v>9.5</v>
      </c>
      <c r="R11" s="75">
        <v>7</v>
      </c>
      <c r="S11" s="75">
        <v>9</v>
      </c>
      <c r="T11" s="75">
        <v>10</v>
      </c>
      <c r="U11" s="76">
        <v>0</v>
      </c>
      <c r="V11" s="76">
        <v>0</v>
      </c>
      <c r="W11" s="75">
        <v>6.5</v>
      </c>
      <c r="X11" s="76">
        <v>0</v>
      </c>
      <c r="Y11" s="75">
        <v>9.6</v>
      </c>
      <c r="Z11" s="75">
        <v>10</v>
      </c>
      <c r="AA11" s="75">
        <v>8</v>
      </c>
      <c r="AB11" s="75">
        <v>8.6</v>
      </c>
      <c r="AC11" s="75">
        <v>7.4</v>
      </c>
      <c r="AD11" s="77">
        <f t="shared" si="0"/>
        <v>7.3141664285714283</v>
      </c>
      <c r="AE11" s="78">
        <f t="shared" si="1"/>
        <v>1.0971249642857142</v>
      </c>
      <c r="AF11" s="75">
        <v>6.93</v>
      </c>
      <c r="AG11" s="78">
        <f t="shared" si="2"/>
        <v>2.0789999999999997</v>
      </c>
      <c r="AH11" s="79">
        <v>8.5</v>
      </c>
      <c r="AI11" s="79">
        <f t="shared" si="3"/>
        <v>0.42500000000000004</v>
      </c>
      <c r="AJ11" s="75">
        <v>6.08</v>
      </c>
      <c r="AK11" s="78">
        <f t="shared" si="4"/>
        <v>3.04</v>
      </c>
      <c r="AL11" s="89">
        <f t="shared" si="6"/>
        <v>6.641124964285714</v>
      </c>
      <c r="AM11" s="84">
        <v>1.5</v>
      </c>
      <c r="AN11" s="85">
        <f t="shared" si="5"/>
        <v>0.91176470588235292</v>
      </c>
    </row>
    <row r="12" spans="1:40" s="71" customFormat="1" x14ac:dyDescent="0.25">
      <c r="A12" s="69" t="s">
        <v>38</v>
      </c>
      <c r="B12" s="49">
        <v>0</v>
      </c>
      <c r="C12" s="49">
        <v>8.5</v>
      </c>
      <c r="D12" s="49">
        <v>9.5</v>
      </c>
      <c r="E12" s="49">
        <v>7.25</v>
      </c>
      <c r="F12" s="49">
        <v>9.4</v>
      </c>
      <c r="G12" s="49">
        <v>10</v>
      </c>
      <c r="H12" s="49">
        <v>6.6666600000000003</v>
      </c>
      <c r="I12" s="49">
        <v>7.75</v>
      </c>
      <c r="J12" s="70">
        <v>3.3</v>
      </c>
      <c r="K12" s="49">
        <v>8</v>
      </c>
      <c r="L12" s="49">
        <v>9.5</v>
      </c>
      <c r="M12" s="75">
        <v>8.75</v>
      </c>
      <c r="N12" s="75">
        <v>9.7899999999999991</v>
      </c>
      <c r="O12" s="75">
        <v>7.75</v>
      </c>
      <c r="P12" s="75">
        <v>9</v>
      </c>
      <c r="Q12" s="75">
        <v>10</v>
      </c>
      <c r="R12" s="75">
        <v>8</v>
      </c>
      <c r="S12" s="75">
        <v>10</v>
      </c>
      <c r="T12" s="75">
        <v>9</v>
      </c>
      <c r="U12" s="75">
        <v>10</v>
      </c>
      <c r="V12" s="75">
        <v>10</v>
      </c>
      <c r="W12" s="75">
        <v>10</v>
      </c>
      <c r="X12" s="75">
        <v>8</v>
      </c>
      <c r="Y12" s="75">
        <v>10</v>
      </c>
      <c r="Z12" s="75">
        <v>10</v>
      </c>
      <c r="AA12" s="75">
        <v>8</v>
      </c>
      <c r="AB12" s="75">
        <v>9.3000000000000007</v>
      </c>
      <c r="AC12" s="75">
        <v>7.25</v>
      </c>
      <c r="AD12" s="77">
        <f t="shared" si="0"/>
        <v>8.3823807142857145</v>
      </c>
      <c r="AE12" s="78">
        <f t="shared" si="1"/>
        <v>1.2573571071428571</v>
      </c>
      <c r="AF12" s="75">
        <v>6.37</v>
      </c>
      <c r="AG12" s="78">
        <f t="shared" si="2"/>
        <v>1.911</v>
      </c>
      <c r="AH12" s="79">
        <v>8.5</v>
      </c>
      <c r="AI12" s="79">
        <f t="shared" si="3"/>
        <v>0.42500000000000004</v>
      </c>
      <c r="AJ12" s="75">
        <v>6.09</v>
      </c>
      <c r="AK12" s="78">
        <f t="shared" si="4"/>
        <v>3.0449999999999999</v>
      </c>
      <c r="AL12" s="89">
        <f t="shared" si="6"/>
        <v>6.6383571071428573</v>
      </c>
      <c r="AM12" s="84">
        <v>2.5</v>
      </c>
      <c r="AN12" s="85">
        <f t="shared" si="5"/>
        <v>0.8529411764705882</v>
      </c>
    </row>
    <row r="13" spans="1:40" s="71" customFormat="1" x14ac:dyDescent="0.25">
      <c r="A13" s="93" t="s">
        <v>12</v>
      </c>
      <c r="B13" s="49">
        <v>0</v>
      </c>
      <c r="C13" s="49">
        <v>6.5</v>
      </c>
      <c r="D13" s="49">
        <v>7.5</v>
      </c>
      <c r="E13" s="49">
        <v>9.07</v>
      </c>
      <c r="F13" s="49">
        <v>9.4</v>
      </c>
      <c r="G13" s="49">
        <v>9.1199999999999992</v>
      </c>
      <c r="H13" s="49">
        <v>10</v>
      </c>
      <c r="I13" s="49">
        <v>7.76</v>
      </c>
      <c r="J13" s="49">
        <v>0</v>
      </c>
      <c r="K13" s="49">
        <v>8</v>
      </c>
      <c r="L13" s="70">
        <v>3.3</v>
      </c>
      <c r="M13" s="74">
        <v>3.75</v>
      </c>
      <c r="N13" s="75">
        <v>6.7</v>
      </c>
      <c r="O13" s="75">
        <v>7.7549999999999999</v>
      </c>
      <c r="P13" s="75">
        <v>8</v>
      </c>
      <c r="Q13" s="74">
        <v>3</v>
      </c>
      <c r="R13" s="76">
        <v>0</v>
      </c>
      <c r="S13" s="75">
        <v>10</v>
      </c>
      <c r="T13" s="75">
        <v>7.5</v>
      </c>
      <c r="U13" s="75">
        <v>7.66</v>
      </c>
      <c r="V13" s="75">
        <v>9.5</v>
      </c>
      <c r="W13" s="75">
        <v>10</v>
      </c>
      <c r="X13" s="76">
        <v>0</v>
      </c>
      <c r="Y13" s="76">
        <v>7.5</v>
      </c>
      <c r="Z13" s="75">
        <v>0</v>
      </c>
      <c r="AA13" s="75">
        <v>0</v>
      </c>
      <c r="AB13" s="75">
        <v>10</v>
      </c>
      <c r="AC13" s="75">
        <v>0</v>
      </c>
      <c r="AD13" s="77">
        <f t="shared" si="0"/>
        <v>5.7862499999999999</v>
      </c>
      <c r="AE13" s="78">
        <f t="shared" si="1"/>
        <v>0.86793749999999992</v>
      </c>
      <c r="AF13" s="75">
        <v>5.38</v>
      </c>
      <c r="AG13" s="78">
        <f t="shared" si="2"/>
        <v>1.6139999999999999</v>
      </c>
      <c r="AH13" s="79">
        <v>7</v>
      </c>
      <c r="AI13" s="79">
        <f t="shared" si="3"/>
        <v>0.35000000000000003</v>
      </c>
      <c r="AJ13" s="75">
        <v>4.9400000000000004</v>
      </c>
      <c r="AK13" s="78">
        <f t="shared" si="4"/>
        <v>2.4700000000000002</v>
      </c>
      <c r="AL13" s="89">
        <f t="shared" si="6"/>
        <v>5.3019375000000002</v>
      </c>
      <c r="AM13" s="84">
        <v>3</v>
      </c>
      <c r="AN13" s="85">
        <f t="shared" si="5"/>
        <v>0.82352941176470584</v>
      </c>
    </row>
    <row r="14" spans="1:40" s="71" customFormat="1" ht="15" customHeight="1" x14ac:dyDescent="0.25">
      <c r="A14" s="93" t="s">
        <v>39</v>
      </c>
      <c r="B14" s="49">
        <v>9</v>
      </c>
      <c r="C14" s="49">
        <v>0</v>
      </c>
      <c r="D14" s="49">
        <v>9.3000000000000007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9</v>
      </c>
      <c r="L14" s="49">
        <v>10</v>
      </c>
      <c r="M14" s="75">
        <v>7.5</v>
      </c>
      <c r="N14" s="75">
        <v>0</v>
      </c>
      <c r="O14" s="75">
        <v>0</v>
      </c>
      <c r="P14" s="74">
        <v>3.5</v>
      </c>
      <c r="Q14" s="75">
        <v>10</v>
      </c>
      <c r="R14" s="74">
        <v>2</v>
      </c>
      <c r="S14" s="75">
        <v>9</v>
      </c>
      <c r="T14" s="75">
        <v>6</v>
      </c>
      <c r="U14" s="75">
        <v>6.66</v>
      </c>
      <c r="V14" s="75">
        <v>7.5</v>
      </c>
      <c r="W14" s="75">
        <v>9</v>
      </c>
      <c r="X14" s="75">
        <v>6.5</v>
      </c>
      <c r="Y14" s="75">
        <v>9.1999999999999993</v>
      </c>
      <c r="Z14" s="75">
        <v>8</v>
      </c>
      <c r="AA14" s="75">
        <v>7.5</v>
      </c>
      <c r="AB14" s="75">
        <v>7.2</v>
      </c>
      <c r="AC14" s="75">
        <v>0</v>
      </c>
      <c r="AD14" s="77">
        <f t="shared" si="0"/>
        <v>4.8878571428571425</v>
      </c>
      <c r="AE14" s="78">
        <f t="shared" si="1"/>
        <v>0.73317857142857135</v>
      </c>
      <c r="AF14" s="75">
        <v>5.54</v>
      </c>
      <c r="AG14" s="78">
        <f t="shared" si="2"/>
        <v>1.6619999999999999</v>
      </c>
      <c r="AH14" s="79">
        <v>7</v>
      </c>
      <c r="AI14" s="79">
        <f t="shared" si="3"/>
        <v>0.35000000000000003</v>
      </c>
      <c r="AJ14" s="75">
        <v>4.1500000000000004</v>
      </c>
      <c r="AK14" s="78">
        <f t="shared" si="4"/>
        <v>2.0750000000000002</v>
      </c>
      <c r="AL14" s="89">
        <f t="shared" si="6"/>
        <v>4.8201785714285714</v>
      </c>
      <c r="AM14" s="84">
        <v>2</v>
      </c>
      <c r="AN14" s="85">
        <f t="shared" si="5"/>
        <v>0.88235294117647056</v>
      </c>
    </row>
    <row r="15" spans="1:40" s="71" customFormat="1" x14ac:dyDescent="0.25">
      <c r="A15" s="69" t="s">
        <v>40</v>
      </c>
      <c r="B15" s="49">
        <v>0</v>
      </c>
      <c r="C15" s="49">
        <v>10</v>
      </c>
      <c r="D15" s="49">
        <v>8.8000000000000007</v>
      </c>
      <c r="E15" s="49">
        <v>9.4</v>
      </c>
      <c r="F15" s="49">
        <v>9.75</v>
      </c>
      <c r="G15" s="49">
        <v>9.75</v>
      </c>
      <c r="H15" s="49">
        <v>10</v>
      </c>
      <c r="I15" s="49">
        <v>9.6999999999999993</v>
      </c>
      <c r="J15" s="70">
        <v>3.3</v>
      </c>
      <c r="K15" s="49">
        <v>9</v>
      </c>
      <c r="L15" s="70">
        <v>3.3</v>
      </c>
      <c r="M15" s="75">
        <v>7.5</v>
      </c>
      <c r="N15" s="75">
        <v>8.8000000000000007</v>
      </c>
      <c r="O15" s="75">
        <v>9.6999999999999993</v>
      </c>
      <c r="P15" s="75">
        <v>8.5</v>
      </c>
      <c r="Q15" s="75">
        <v>9</v>
      </c>
      <c r="R15" s="76">
        <v>8.5</v>
      </c>
      <c r="S15" s="75">
        <v>9</v>
      </c>
      <c r="T15" s="75">
        <v>8</v>
      </c>
      <c r="U15" s="75">
        <v>10</v>
      </c>
      <c r="V15" s="75">
        <v>7.5</v>
      </c>
      <c r="W15" s="75">
        <v>6.5</v>
      </c>
      <c r="X15" s="75">
        <v>5.5</v>
      </c>
      <c r="Y15" s="75">
        <v>10</v>
      </c>
      <c r="Z15" s="75">
        <v>9</v>
      </c>
      <c r="AA15" s="75">
        <v>5</v>
      </c>
      <c r="AB15" s="75">
        <v>8.6</v>
      </c>
      <c r="AC15" s="75">
        <v>6.25</v>
      </c>
      <c r="AD15" s="77">
        <f t="shared" si="0"/>
        <v>7.8696428571428569</v>
      </c>
      <c r="AE15" s="78">
        <f t="shared" si="1"/>
        <v>1.1804464285714285</v>
      </c>
      <c r="AF15" s="75">
        <v>7.37</v>
      </c>
      <c r="AG15" s="78">
        <f t="shared" si="2"/>
        <v>2.2109999999999999</v>
      </c>
      <c r="AH15" s="79">
        <v>9</v>
      </c>
      <c r="AI15" s="79">
        <f t="shared" si="3"/>
        <v>0.45</v>
      </c>
      <c r="AJ15" s="75">
        <v>5.63</v>
      </c>
      <c r="AK15" s="78">
        <f t="shared" si="4"/>
        <v>2.8149999999999999</v>
      </c>
      <c r="AL15" s="89">
        <f t="shared" si="6"/>
        <v>6.656446428571428</v>
      </c>
      <c r="AM15" s="84">
        <v>4.5</v>
      </c>
      <c r="AN15" s="85">
        <f t="shared" si="5"/>
        <v>0.73529411764705888</v>
      </c>
    </row>
    <row r="16" spans="1:40" s="71" customFormat="1" x14ac:dyDescent="0.25">
      <c r="A16" s="69" t="s">
        <v>41</v>
      </c>
      <c r="B16" s="49">
        <v>8.5</v>
      </c>
      <c r="C16" s="49">
        <v>5</v>
      </c>
      <c r="D16" s="49">
        <v>10</v>
      </c>
      <c r="E16" s="70">
        <v>4.24</v>
      </c>
      <c r="F16" s="49">
        <v>8.52</v>
      </c>
      <c r="G16" s="49">
        <v>9.75</v>
      </c>
      <c r="H16" s="49">
        <v>10</v>
      </c>
      <c r="I16" s="49">
        <v>6.75</v>
      </c>
      <c r="J16" s="49">
        <v>0</v>
      </c>
      <c r="K16" s="49">
        <v>9</v>
      </c>
      <c r="L16" s="70">
        <v>3.3</v>
      </c>
      <c r="M16" s="75">
        <v>3.75</v>
      </c>
      <c r="N16" s="75">
        <v>8.5299999999999994</v>
      </c>
      <c r="O16" s="75">
        <v>7</v>
      </c>
      <c r="P16" s="74">
        <v>4.5</v>
      </c>
      <c r="Q16" s="75">
        <v>8.6</v>
      </c>
      <c r="R16" s="80">
        <v>2</v>
      </c>
      <c r="S16" s="75">
        <v>9</v>
      </c>
      <c r="T16" s="75">
        <v>6</v>
      </c>
      <c r="U16" s="75">
        <v>9</v>
      </c>
      <c r="V16" s="75">
        <v>7.5</v>
      </c>
      <c r="W16" s="75">
        <v>7</v>
      </c>
      <c r="X16" s="75">
        <v>6</v>
      </c>
      <c r="Y16" s="75">
        <v>9.1999999999999993</v>
      </c>
      <c r="Z16" s="75">
        <v>10</v>
      </c>
      <c r="AA16" s="75">
        <v>4</v>
      </c>
      <c r="AB16" s="75">
        <v>8.6</v>
      </c>
      <c r="AC16" s="75">
        <v>8.65</v>
      </c>
      <c r="AD16" s="77">
        <f t="shared" si="0"/>
        <v>6.9424999999999999</v>
      </c>
      <c r="AE16" s="78">
        <f t="shared" si="1"/>
        <v>1.0413749999999999</v>
      </c>
      <c r="AF16" s="75">
        <v>5.88</v>
      </c>
      <c r="AG16" s="78">
        <f t="shared" si="2"/>
        <v>1.764</v>
      </c>
      <c r="AH16" s="79">
        <v>7</v>
      </c>
      <c r="AI16" s="79">
        <f t="shared" si="3"/>
        <v>0.35000000000000003</v>
      </c>
      <c r="AJ16" s="75">
        <v>6.6</v>
      </c>
      <c r="AK16" s="78">
        <f t="shared" si="4"/>
        <v>3.3</v>
      </c>
      <c r="AL16" s="89">
        <f t="shared" si="6"/>
        <v>6.4553750000000001</v>
      </c>
      <c r="AM16" s="84">
        <v>0</v>
      </c>
      <c r="AN16" s="85">
        <f t="shared" si="5"/>
        <v>1</v>
      </c>
    </row>
    <row r="17" spans="1:40" s="71" customFormat="1" x14ac:dyDescent="0.25">
      <c r="A17" s="69" t="s">
        <v>42</v>
      </c>
      <c r="B17" s="49">
        <v>8.5</v>
      </c>
      <c r="C17" s="49">
        <v>7</v>
      </c>
      <c r="D17" s="49">
        <v>10</v>
      </c>
      <c r="E17" s="49">
        <v>9.4</v>
      </c>
      <c r="F17" s="49">
        <v>9.4</v>
      </c>
      <c r="G17" s="49">
        <v>10</v>
      </c>
      <c r="H17" s="49">
        <v>6.6666600000000003</v>
      </c>
      <c r="I17" s="49">
        <v>5.875</v>
      </c>
      <c r="J17" s="70">
        <v>3.3</v>
      </c>
      <c r="K17" s="49">
        <v>8</v>
      </c>
      <c r="L17" s="49">
        <v>8.5</v>
      </c>
      <c r="M17" s="75">
        <v>8.125</v>
      </c>
      <c r="N17" s="75">
        <v>10</v>
      </c>
      <c r="O17" s="75">
        <v>6.5</v>
      </c>
      <c r="P17" s="75">
        <v>8.5</v>
      </c>
      <c r="Q17" s="75">
        <v>10</v>
      </c>
      <c r="R17" s="75">
        <v>8</v>
      </c>
      <c r="S17" s="75">
        <v>9</v>
      </c>
      <c r="T17" s="75">
        <v>10</v>
      </c>
      <c r="U17" s="75">
        <v>10</v>
      </c>
      <c r="V17" s="75">
        <v>7.5</v>
      </c>
      <c r="W17" s="75">
        <v>7</v>
      </c>
      <c r="X17" s="75">
        <v>8.25</v>
      </c>
      <c r="Y17" s="75">
        <v>10</v>
      </c>
      <c r="Z17" s="75">
        <v>10</v>
      </c>
      <c r="AA17" s="75">
        <v>8</v>
      </c>
      <c r="AB17" s="75">
        <v>10</v>
      </c>
      <c r="AC17" s="75">
        <v>7.1</v>
      </c>
      <c r="AD17" s="77">
        <f t="shared" si="0"/>
        <v>8.3791664285714287</v>
      </c>
      <c r="AE17" s="78">
        <f t="shared" si="1"/>
        <v>1.2568749642857142</v>
      </c>
      <c r="AF17" s="75">
        <v>7.05</v>
      </c>
      <c r="AG17" s="78">
        <f t="shared" si="2"/>
        <v>2.1149999999999998</v>
      </c>
      <c r="AH17" s="79">
        <v>7</v>
      </c>
      <c r="AI17" s="79">
        <f t="shared" si="3"/>
        <v>0.35000000000000003</v>
      </c>
      <c r="AJ17" s="75">
        <v>6.67</v>
      </c>
      <c r="AK17" s="78">
        <f t="shared" si="4"/>
        <v>3.335</v>
      </c>
      <c r="AL17" s="89">
        <f t="shared" si="6"/>
        <v>7.056874964285714</v>
      </c>
      <c r="AM17" s="84">
        <v>0</v>
      </c>
      <c r="AN17" s="85">
        <f t="shared" si="5"/>
        <v>1</v>
      </c>
    </row>
    <row r="18" spans="1:40" s="71" customFormat="1" ht="15" customHeight="1" x14ac:dyDescent="0.25">
      <c r="A18" s="93" t="s">
        <v>43</v>
      </c>
      <c r="B18" s="49">
        <v>10</v>
      </c>
      <c r="C18" s="49">
        <v>9</v>
      </c>
      <c r="D18" s="49">
        <v>9.5</v>
      </c>
      <c r="E18" s="49">
        <v>7.53</v>
      </c>
      <c r="F18" s="49">
        <v>6.9</v>
      </c>
      <c r="G18" s="49">
        <v>10</v>
      </c>
      <c r="H18" s="49">
        <v>6.6666600000000003</v>
      </c>
      <c r="I18" s="49">
        <v>0</v>
      </c>
      <c r="J18" s="49">
        <v>0</v>
      </c>
      <c r="K18" s="49">
        <v>9</v>
      </c>
      <c r="L18" s="49">
        <v>0</v>
      </c>
      <c r="M18" s="75">
        <v>0</v>
      </c>
      <c r="N18" s="75">
        <v>0</v>
      </c>
      <c r="O18" s="75">
        <v>0</v>
      </c>
      <c r="P18" s="75">
        <v>7</v>
      </c>
      <c r="Q18" s="75">
        <v>9</v>
      </c>
      <c r="R18" s="75">
        <v>9.5</v>
      </c>
      <c r="S18" s="75">
        <v>9.5</v>
      </c>
      <c r="T18" s="75">
        <v>7.5</v>
      </c>
      <c r="U18" s="76">
        <v>0</v>
      </c>
      <c r="V18" s="76">
        <v>0</v>
      </c>
      <c r="W18" s="75">
        <v>8</v>
      </c>
      <c r="X18" s="75">
        <v>9.5</v>
      </c>
      <c r="Y18" s="75">
        <v>8.8000000000000007</v>
      </c>
      <c r="Z18" s="75">
        <v>10</v>
      </c>
      <c r="AA18" s="75">
        <v>8</v>
      </c>
      <c r="AB18" s="75">
        <v>9.3000000000000007</v>
      </c>
      <c r="AC18" s="75">
        <v>7.15</v>
      </c>
      <c r="AD18" s="77">
        <f t="shared" si="0"/>
        <v>6.1373807142857144</v>
      </c>
      <c r="AE18" s="78">
        <f t="shared" si="1"/>
        <v>0.9206071071428571</v>
      </c>
      <c r="AF18" s="75">
        <v>4.2300000000000004</v>
      </c>
      <c r="AG18" s="78">
        <f t="shared" si="2"/>
        <v>1.2690000000000001</v>
      </c>
      <c r="AH18" s="79">
        <v>8.5</v>
      </c>
      <c r="AI18" s="79">
        <f t="shared" si="3"/>
        <v>0.42500000000000004</v>
      </c>
      <c r="AJ18" s="75">
        <v>4.9000000000000004</v>
      </c>
      <c r="AK18" s="78">
        <f t="shared" si="4"/>
        <v>2.4500000000000002</v>
      </c>
      <c r="AL18" s="89">
        <f t="shared" si="6"/>
        <v>5.0646071071428578</v>
      </c>
      <c r="AM18" s="84">
        <v>3</v>
      </c>
      <c r="AN18" s="85">
        <f t="shared" si="5"/>
        <v>0.82352941176470584</v>
      </c>
    </row>
    <row r="19" spans="1:40" s="71" customFormat="1" x14ac:dyDescent="0.25">
      <c r="A19" s="69" t="s">
        <v>44</v>
      </c>
      <c r="B19" s="49">
        <v>9</v>
      </c>
      <c r="C19" s="49">
        <v>8.8000000000000007</v>
      </c>
      <c r="D19" s="49">
        <v>6</v>
      </c>
      <c r="E19" s="49">
        <v>3.79</v>
      </c>
      <c r="F19" s="49">
        <v>5.46</v>
      </c>
      <c r="G19" s="49">
        <v>9.4</v>
      </c>
      <c r="H19" s="49">
        <v>6.6665999999999999</v>
      </c>
      <c r="I19" s="49">
        <v>8.5</v>
      </c>
      <c r="J19" s="70">
        <v>3.3</v>
      </c>
      <c r="K19" s="49">
        <v>9</v>
      </c>
      <c r="L19" s="49">
        <v>9</v>
      </c>
      <c r="M19" s="75">
        <v>7.5</v>
      </c>
      <c r="N19" s="75">
        <v>9.7899999999999991</v>
      </c>
      <c r="O19" s="75">
        <v>8.5</v>
      </c>
      <c r="P19" s="75">
        <v>7.5</v>
      </c>
      <c r="Q19" s="75">
        <v>8.4</v>
      </c>
      <c r="R19" s="75">
        <v>9</v>
      </c>
      <c r="S19" s="75">
        <v>10</v>
      </c>
      <c r="T19" s="75">
        <v>7.5</v>
      </c>
      <c r="U19" s="75">
        <v>6.66</v>
      </c>
      <c r="V19" s="75">
        <v>7.5</v>
      </c>
      <c r="W19" s="75">
        <v>9</v>
      </c>
      <c r="X19" s="76">
        <v>0</v>
      </c>
      <c r="Y19" s="76">
        <v>10</v>
      </c>
      <c r="Z19" s="75">
        <v>9.5</v>
      </c>
      <c r="AA19" s="75">
        <v>8</v>
      </c>
      <c r="AB19" s="75">
        <v>9.3000000000000007</v>
      </c>
      <c r="AC19" s="75">
        <v>8.5</v>
      </c>
      <c r="AD19" s="77">
        <f t="shared" si="0"/>
        <v>7.6988071428571425</v>
      </c>
      <c r="AE19" s="78">
        <f t="shared" si="1"/>
        <v>1.1548210714285714</v>
      </c>
      <c r="AF19" s="75">
        <v>8.3000000000000007</v>
      </c>
      <c r="AG19" s="78">
        <f t="shared" si="2"/>
        <v>2.4900000000000002</v>
      </c>
      <c r="AH19" s="79">
        <v>7.5</v>
      </c>
      <c r="AI19" s="79">
        <f t="shared" si="3"/>
        <v>0.375</v>
      </c>
      <c r="AJ19" s="75">
        <v>6.98</v>
      </c>
      <c r="AK19" s="78">
        <f t="shared" si="4"/>
        <v>3.49</v>
      </c>
      <c r="AL19" s="89">
        <f t="shared" si="6"/>
        <v>7.509821071428572</v>
      </c>
      <c r="AM19" s="84">
        <v>0</v>
      </c>
      <c r="AN19" s="85">
        <f t="shared" si="5"/>
        <v>1</v>
      </c>
    </row>
    <row r="20" spans="1:40" s="71" customFormat="1" x14ac:dyDescent="0.25">
      <c r="A20" s="93" t="s">
        <v>45</v>
      </c>
      <c r="B20" s="49">
        <v>10</v>
      </c>
      <c r="C20" s="49">
        <v>8.8000000000000007</v>
      </c>
      <c r="D20" s="49">
        <v>6</v>
      </c>
      <c r="E20" s="49">
        <v>6.57</v>
      </c>
      <c r="F20" s="49">
        <v>6.9</v>
      </c>
      <c r="G20" s="49">
        <v>10</v>
      </c>
      <c r="H20" s="49">
        <v>6.6665999999999999</v>
      </c>
      <c r="I20" s="49">
        <v>8.5</v>
      </c>
      <c r="J20" s="70">
        <v>3.3</v>
      </c>
      <c r="K20" s="49">
        <v>8</v>
      </c>
      <c r="L20" s="49">
        <v>0</v>
      </c>
      <c r="M20" s="75">
        <v>0</v>
      </c>
      <c r="N20" s="75">
        <v>9.7899999999999991</v>
      </c>
      <c r="O20" s="75">
        <v>8.5</v>
      </c>
      <c r="P20" s="75">
        <v>7.5</v>
      </c>
      <c r="Q20" s="75">
        <v>8.4</v>
      </c>
      <c r="R20" s="75">
        <v>9.5</v>
      </c>
      <c r="S20" s="75">
        <v>9</v>
      </c>
      <c r="T20" s="75">
        <v>9</v>
      </c>
      <c r="U20" s="76">
        <v>0</v>
      </c>
      <c r="V20" s="76">
        <v>0</v>
      </c>
      <c r="W20" s="75">
        <v>9</v>
      </c>
      <c r="X20" s="75">
        <v>9</v>
      </c>
      <c r="Y20" s="75">
        <v>9.1999999999999993</v>
      </c>
      <c r="Z20" s="75">
        <v>8</v>
      </c>
      <c r="AA20" s="75">
        <v>6</v>
      </c>
      <c r="AB20" s="75">
        <v>10</v>
      </c>
      <c r="AC20" s="75">
        <v>8.5</v>
      </c>
      <c r="AD20" s="77">
        <f t="shared" si="0"/>
        <v>7.0045214285714286</v>
      </c>
      <c r="AE20" s="78">
        <f t="shared" si="1"/>
        <v>1.0506782142857143</v>
      </c>
      <c r="AF20" s="75">
        <v>4.95</v>
      </c>
      <c r="AG20" s="78">
        <f t="shared" si="2"/>
        <v>1.4850000000000001</v>
      </c>
      <c r="AH20" s="79">
        <v>9</v>
      </c>
      <c r="AI20" s="79">
        <f t="shared" si="3"/>
        <v>0.45</v>
      </c>
      <c r="AJ20" s="75">
        <v>4.16</v>
      </c>
      <c r="AK20" s="78">
        <f t="shared" si="4"/>
        <v>2.08</v>
      </c>
      <c r="AL20" s="89">
        <f t="shared" si="6"/>
        <v>5.0656782142857146</v>
      </c>
      <c r="AM20" s="84">
        <v>1</v>
      </c>
      <c r="AN20" s="85">
        <f t="shared" si="5"/>
        <v>0.94117647058823528</v>
      </c>
    </row>
    <row r="21" spans="1:40" s="71" customFormat="1" ht="15" customHeight="1" x14ac:dyDescent="0.25">
      <c r="A21" s="69" t="s">
        <v>47</v>
      </c>
      <c r="B21" s="49">
        <v>9</v>
      </c>
      <c r="C21" s="49">
        <v>8.8000000000000007</v>
      </c>
      <c r="D21" s="49">
        <v>9</v>
      </c>
      <c r="E21" s="49">
        <v>7.18</v>
      </c>
      <c r="F21" s="49">
        <v>6.57</v>
      </c>
      <c r="G21" s="49">
        <v>9.4</v>
      </c>
      <c r="H21" s="49">
        <v>6.6666600000000003</v>
      </c>
      <c r="I21" s="49">
        <v>0</v>
      </c>
      <c r="J21" s="70">
        <v>3.3</v>
      </c>
      <c r="K21" s="49">
        <v>8</v>
      </c>
      <c r="L21" s="49">
        <v>8.5</v>
      </c>
      <c r="M21" s="75">
        <v>7.5</v>
      </c>
      <c r="N21" s="75">
        <v>0</v>
      </c>
      <c r="O21" s="75">
        <v>0</v>
      </c>
      <c r="P21" s="75">
        <v>7.5</v>
      </c>
      <c r="Q21" s="75">
        <v>10</v>
      </c>
      <c r="R21" s="75">
        <v>9.5</v>
      </c>
      <c r="S21" s="75">
        <v>9</v>
      </c>
      <c r="T21" s="75">
        <v>9</v>
      </c>
      <c r="U21" s="75">
        <v>6.66</v>
      </c>
      <c r="V21" s="75">
        <v>7.5</v>
      </c>
      <c r="W21" s="75">
        <v>6</v>
      </c>
      <c r="X21" s="75">
        <v>8.25</v>
      </c>
      <c r="Y21" s="75">
        <v>9.1999999999999993</v>
      </c>
      <c r="Z21" s="75">
        <v>9.5</v>
      </c>
      <c r="AA21" s="75">
        <v>5</v>
      </c>
      <c r="AB21" s="75">
        <v>7.9</v>
      </c>
      <c r="AC21" s="75">
        <v>6.75</v>
      </c>
      <c r="AD21" s="77">
        <f t="shared" si="0"/>
        <v>6.9884521428571427</v>
      </c>
      <c r="AE21" s="78">
        <f t="shared" si="1"/>
        <v>1.0482678214285714</v>
      </c>
      <c r="AF21" s="75">
        <v>6.93</v>
      </c>
      <c r="AG21" s="78">
        <f t="shared" si="2"/>
        <v>2.0789999999999997</v>
      </c>
      <c r="AH21" s="79">
        <v>8.5</v>
      </c>
      <c r="AI21" s="79">
        <f t="shared" si="3"/>
        <v>0.42500000000000004</v>
      </c>
      <c r="AJ21" s="75">
        <v>7.24</v>
      </c>
      <c r="AK21" s="78">
        <f t="shared" si="4"/>
        <v>3.62</v>
      </c>
      <c r="AL21" s="89">
        <f t="shared" si="6"/>
        <v>7.1722678214285711</v>
      </c>
      <c r="AM21" s="84">
        <v>3</v>
      </c>
      <c r="AN21" s="85">
        <f t="shared" si="5"/>
        <v>0.82352941176470584</v>
      </c>
    </row>
    <row r="22" spans="1:40" s="71" customFormat="1" x14ac:dyDescent="0.25">
      <c r="A22" s="93" t="s">
        <v>48</v>
      </c>
      <c r="B22" s="49">
        <v>9.5</v>
      </c>
      <c r="C22" s="49">
        <v>10</v>
      </c>
      <c r="D22" s="49">
        <v>7.3</v>
      </c>
      <c r="E22" s="49">
        <v>5.96</v>
      </c>
      <c r="F22" s="49">
        <v>8.85</v>
      </c>
      <c r="G22" s="49">
        <v>8.52</v>
      </c>
      <c r="H22" s="49">
        <v>6.6666600000000003</v>
      </c>
      <c r="I22" s="49">
        <v>7.25</v>
      </c>
      <c r="J22" s="70">
        <v>3.3</v>
      </c>
      <c r="K22" s="49">
        <v>9</v>
      </c>
      <c r="L22" s="49">
        <v>5.0999999999999996</v>
      </c>
      <c r="M22" s="74">
        <v>3.75</v>
      </c>
      <c r="N22" s="75">
        <v>9.7899999999999991</v>
      </c>
      <c r="O22" s="75">
        <v>8</v>
      </c>
      <c r="P22" s="75">
        <v>7</v>
      </c>
      <c r="Q22" s="75">
        <v>0</v>
      </c>
      <c r="R22" s="74">
        <v>4</v>
      </c>
      <c r="S22" s="75">
        <v>9.5</v>
      </c>
      <c r="T22" s="76">
        <v>0</v>
      </c>
      <c r="U22" s="75">
        <v>10</v>
      </c>
      <c r="V22" s="75">
        <v>7.5</v>
      </c>
      <c r="W22" s="75">
        <v>6</v>
      </c>
      <c r="X22" s="75">
        <v>7.5</v>
      </c>
      <c r="Y22" s="75">
        <v>9.1999999999999993</v>
      </c>
      <c r="Z22" s="75">
        <v>9.5</v>
      </c>
      <c r="AA22" s="75">
        <v>0</v>
      </c>
      <c r="AB22" s="75">
        <v>7.9</v>
      </c>
      <c r="AC22" s="75">
        <v>7.25</v>
      </c>
      <c r="AD22" s="77">
        <f t="shared" si="0"/>
        <v>6.7263092857142857</v>
      </c>
      <c r="AE22" s="78">
        <f t="shared" si="1"/>
        <v>1.0089463928571427</v>
      </c>
      <c r="AF22" s="75">
        <v>4.58</v>
      </c>
      <c r="AG22" s="78">
        <f t="shared" si="2"/>
        <v>1.3739999999999999</v>
      </c>
      <c r="AH22" s="79">
        <v>7</v>
      </c>
      <c r="AI22" s="79">
        <f t="shared" si="3"/>
        <v>0.35000000000000003</v>
      </c>
      <c r="AJ22" s="75">
        <v>4.6500000000000004</v>
      </c>
      <c r="AK22" s="78">
        <f t="shared" si="4"/>
        <v>2.3250000000000002</v>
      </c>
      <c r="AL22" s="89">
        <f t="shared" si="6"/>
        <v>5.0579463928571435</v>
      </c>
      <c r="AM22" s="84">
        <v>1.5</v>
      </c>
      <c r="AN22" s="85">
        <f>(17-AM22)/17</f>
        <v>0.91176470588235292</v>
      </c>
    </row>
    <row r="23" spans="1:40" s="71" customFormat="1" x14ac:dyDescent="0.25">
      <c r="A23" s="69" t="s">
        <v>49</v>
      </c>
      <c r="B23" s="49">
        <v>8.5</v>
      </c>
      <c r="C23" s="49">
        <v>8.8000000000000007</v>
      </c>
      <c r="D23" s="49">
        <v>7.5</v>
      </c>
      <c r="E23" s="49">
        <v>6.24</v>
      </c>
      <c r="F23" s="49">
        <v>8.52</v>
      </c>
      <c r="G23" s="49">
        <v>9.1199999999999992</v>
      </c>
      <c r="H23" s="49">
        <v>10</v>
      </c>
      <c r="I23" s="49">
        <v>7.75</v>
      </c>
      <c r="J23" s="49">
        <v>6.6</v>
      </c>
      <c r="K23" s="49">
        <v>8</v>
      </c>
      <c r="L23" s="49">
        <v>5.0999999999999996</v>
      </c>
      <c r="M23" s="75">
        <v>5.625</v>
      </c>
      <c r="N23" s="75">
        <v>8.6</v>
      </c>
      <c r="O23" s="75">
        <v>7.75</v>
      </c>
      <c r="P23" s="79">
        <v>7</v>
      </c>
      <c r="Q23" s="75">
        <v>8</v>
      </c>
      <c r="R23" s="76">
        <v>6.5</v>
      </c>
      <c r="S23" s="75">
        <v>9</v>
      </c>
      <c r="T23" s="75">
        <v>8</v>
      </c>
      <c r="U23" s="75">
        <v>7.66</v>
      </c>
      <c r="V23" s="75">
        <v>6</v>
      </c>
      <c r="W23" s="75">
        <v>6.5</v>
      </c>
      <c r="X23" s="75">
        <v>8.25</v>
      </c>
      <c r="Y23" s="75">
        <v>9.6</v>
      </c>
      <c r="Z23" s="75">
        <v>9</v>
      </c>
      <c r="AA23" s="75">
        <v>5</v>
      </c>
      <c r="AB23" s="75">
        <v>10</v>
      </c>
      <c r="AC23" s="75">
        <v>6.5</v>
      </c>
      <c r="AD23" s="77">
        <f t="shared" si="0"/>
        <v>7.6826785714285704</v>
      </c>
      <c r="AE23" s="78">
        <f t="shared" si="1"/>
        <v>1.1524017857142854</v>
      </c>
      <c r="AF23" s="75">
        <v>5.87</v>
      </c>
      <c r="AG23" s="78">
        <f t="shared" si="2"/>
        <v>1.7609999999999999</v>
      </c>
      <c r="AH23" s="79">
        <v>7.5</v>
      </c>
      <c r="AI23" s="79">
        <f t="shared" si="3"/>
        <v>0.375</v>
      </c>
      <c r="AJ23" s="75">
        <v>5.8</v>
      </c>
      <c r="AK23" s="78">
        <f t="shared" si="4"/>
        <v>2.9</v>
      </c>
      <c r="AL23" s="89">
        <f t="shared" si="6"/>
        <v>6.1884017857142855</v>
      </c>
      <c r="AM23" s="84">
        <v>0</v>
      </c>
      <c r="AN23" s="85">
        <f t="shared" si="5"/>
        <v>1</v>
      </c>
    </row>
    <row r="24" spans="1:40" s="71" customFormat="1" x14ac:dyDescent="0.25">
      <c r="A24" s="93" t="s">
        <v>15</v>
      </c>
      <c r="B24" s="49">
        <v>0</v>
      </c>
      <c r="C24" s="49">
        <v>7.5</v>
      </c>
      <c r="D24" s="49">
        <v>9.3000000000000007</v>
      </c>
      <c r="E24" s="49">
        <v>6.62</v>
      </c>
      <c r="F24" s="49">
        <v>8.57</v>
      </c>
      <c r="G24" s="49">
        <v>8.52</v>
      </c>
      <c r="H24" s="49">
        <v>6.6666600000000003</v>
      </c>
      <c r="I24" s="49">
        <v>0</v>
      </c>
      <c r="J24" s="49">
        <v>0</v>
      </c>
      <c r="K24" s="49">
        <v>8</v>
      </c>
      <c r="L24" s="49">
        <v>0</v>
      </c>
      <c r="M24" s="75">
        <v>0</v>
      </c>
      <c r="N24" s="75">
        <v>0</v>
      </c>
      <c r="O24" s="75">
        <v>0</v>
      </c>
      <c r="P24" s="75">
        <v>0</v>
      </c>
      <c r="Q24" s="75">
        <v>8.5</v>
      </c>
      <c r="R24" s="80">
        <v>4</v>
      </c>
      <c r="S24" s="75">
        <v>0</v>
      </c>
      <c r="T24" s="75">
        <v>9</v>
      </c>
      <c r="U24" s="75">
        <v>10</v>
      </c>
      <c r="V24" s="75">
        <v>8.75</v>
      </c>
      <c r="W24" s="75">
        <v>9.5</v>
      </c>
      <c r="X24" s="76">
        <v>8.25</v>
      </c>
      <c r="Y24" s="76">
        <v>9.1999999999999993</v>
      </c>
      <c r="Z24" s="75">
        <v>0</v>
      </c>
      <c r="AA24" s="75">
        <v>5</v>
      </c>
      <c r="AB24" s="75">
        <v>8.6</v>
      </c>
      <c r="AC24" s="75">
        <v>6.5</v>
      </c>
      <c r="AD24" s="77">
        <f t="shared" si="0"/>
        <v>5.0884521428571432</v>
      </c>
      <c r="AE24" s="78">
        <f t="shared" si="1"/>
        <v>0.76326782142857141</v>
      </c>
      <c r="AF24" s="75">
        <v>5.54</v>
      </c>
      <c r="AG24" s="78">
        <f t="shared" si="2"/>
        <v>1.6619999999999999</v>
      </c>
      <c r="AH24" s="79">
        <v>7</v>
      </c>
      <c r="AI24" s="79">
        <f t="shared" si="3"/>
        <v>0.35000000000000003</v>
      </c>
      <c r="AJ24" s="75">
        <v>4.5599999999999996</v>
      </c>
      <c r="AK24" s="78">
        <f t="shared" si="4"/>
        <v>2.2799999999999998</v>
      </c>
      <c r="AL24" s="89">
        <f t="shared" si="6"/>
        <v>5.0552678214285711</v>
      </c>
      <c r="AM24" s="84">
        <v>6</v>
      </c>
      <c r="AN24" s="85">
        <f t="shared" si="5"/>
        <v>0.6470588235294118</v>
      </c>
    </row>
    <row r="25" spans="1:40" s="71" customFormat="1" ht="15" customHeight="1" x14ac:dyDescent="0.25">
      <c r="A25" s="69" t="s">
        <v>50</v>
      </c>
      <c r="B25" s="49">
        <v>8.5</v>
      </c>
      <c r="C25" s="49">
        <v>7.5</v>
      </c>
      <c r="D25" s="49">
        <v>9.5</v>
      </c>
      <c r="E25" s="49">
        <v>6.57</v>
      </c>
      <c r="F25" s="49">
        <v>6.57</v>
      </c>
      <c r="G25" s="49">
        <v>9.4</v>
      </c>
      <c r="H25" s="49">
        <v>6.6666600000000003</v>
      </c>
      <c r="I25" s="49">
        <v>9.58</v>
      </c>
      <c r="J25" s="70">
        <v>3.3</v>
      </c>
      <c r="K25" s="49">
        <v>9</v>
      </c>
      <c r="L25" s="49">
        <v>8.5</v>
      </c>
      <c r="M25" s="75">
        <v>6.875</v>
      </c>
      <c r="N25" s="75">
        <v>9.58</v>
      </c>
      <c r="O25" s="75">
        <v>8.9499999999999993</v>
      </c>
      <c r="P25" s="75">
        <v>7</v>
      </c>
      <c r="Q25" s="75">
        <v>7.4</v>
      </c>
      <c r="R25" s="75">
        <v>9</v>
      </c>
      <c r="S25" s="75">
        <v>9</v>
      </c>
      <c r="T25" s="76">
        <v>0</v>
      </c>
      <c r="U25" s="76">
        <v>0</v>
      </c>
      <c r="V25" s="76">
        <v>0</v>
      </c>
      <c r="W25" s="75">
        <v>9.5</v>
      </c>
      <c r="X25" s="75">
        <v>7</v>
      </c>
      <c r="Y25" s="75">
        <v>9.1999999999999993</v>
      </c>
      <c r="Z25" s="75">
        <v>8</v>
      </c>
      <c r="AA25" s="75">
        <v>6</v>
      </c>
      <c r="AB25" s="75">
        <v>8.6</v>
      </c>
      <c r="AC25" s="75">
        <v>0</v>
      </c>
      <c r="AD25" s="77">
        <f t="shared" si="0"/>
        <v>6.8282735714285705</v>
      </c>
      <c r="AE25" s="78">
        <f t="shared" si="1"/>
        <v>1.0242410357142855</v>
      </c>
      <c r="AF25" s="75">
        <v>7.45</v>
      </c>
      <c r="AG25" s="78">
        <f t="shared" si="2"/>
        <v>2.2349999999999999</v>
      </c>
      <c r="AH25" s="79">
        <v>9</v>
      </c>
      <c r="AI25" s="79">
        <f t="shared" si="3"/>
        <v>0.45</v>
      </c>
      <c r="AJ25" s="75">
        <v>5.74</v>
      </c>
      <c r="AK25" s="78">
        <f t="shared" si="4"/>
        <v>2.87</v>
      </c>
      <c r="AL25" s="89">
        <f t="shared" si="6"/>
        <v>6.5792410357142854</v>
      </c>
      <c r="AM25" s="84">
        <v>2</v>
      </c>
      <c r="AN25" s="85">
        <f t="shared" si="5"/>
        <v>0.88235294117647056</v>
      </c>
    </row>
    <row r="26" spans="1:40" s="71" customFormat="1" x14ac:dyDescent="0.25">
      <c r="A26" s="69" t="s">
        <v>51</v>
      </c>
      <c r="B26" s="49">
        <v>0</v>
      </c>
      <c r="C26" s="49">
        <v>0</v>
      </c>
      <c r="D26" s="49">
        <v>7.3</v>
      </c>
      <c r="E26" s="49">
        <v>8.24</v>
      </c>
      <c r="F26" s="49">
        <v>8.24</v>
      </c>
      <c r="G26" s="49">
        <v>9.75</v>
      </c>
      <c r="H26" s="49">
        <v>10</v>
      </c>
      <c r="I26" s="49">
        <v>7.25</v>
      </c>
      <c r="J26" s="70">
        <v>3.3</v>
      </c>
      <c r="K26" s="49">
        <v>9</v>
      </c>
      <c r="L26" s="49">
        <v>6.1</v>
      </c>
      <c r="M26" s="75">
        <v>8.75</v>
      </c>
      <c r="N26" s="75">
        <v>8.5299999999999994</v>
      </c>
      <c r="O26" s="75">
        <v>8</v>
      </c>
      <c r="P26" s="75">
        <v>5.5</v>
      </c>
      <c r="Q26" s="75">
        <v>8.8000000000000007</v>
      </c>
      <c r="R26" s="76">
        <v>5.3</v>
      </c>
      <c r="S26" s="75">
        <v>9.5</v>
      </c>
      <c r="T26" s="74">
        <v>4</v>
      </c>
      <c r="U26" s="76">
        <v>0</v>
      </c>
      <c r="V26" s="76">
        <v>5</v>
      </c>
      <c r="W26" s="75">
        <v>9</v>
      </c>
      <c r="X26" s="76">
        <v>0</v>
      </c>
      <c r="Y26" s="76">
        <v>0</v>
      </c>
      <c r="Z26" s="75">
        <v>10</v>
      </c>
      <c r="AA26" s="75">
        <v>4</v>
      </c>
      <c r="AB26" s="75">
        <v>9.3000000000000007</v>
      </c>
      <c r="AC26" s="75">
        <v>9.5500000000000007</v>
      </c>
      <c r="AD26" s="77">
        <f t="shared" si="0"/>
        <v>6.2289285714285727</v>
      </c>
      <c r="AE26" s="78">
        <f t="shared" si="1"/>
        <v>0.93433928571428582</v>
      </c>
      <c r="AF26" s="75">
        <v>6.54</v>
      </c>
      <c r="AG26" s="78">
        <f t="shared" si="2"/>
        <v>1.962</v>
      </c>
      <c r="AH26" s="79">
        <v>7</v>
      </c>
      <c r="AI26" s="79">
        <f t="shared" si="3"/>
        <v>0.35000000000000003</v>
      </c>
      <c r="AJ26" s="75">
        <v>4.43</v>
      </c>
      <c r="AK26" s="78">
        <f t="shared" si="4"/>
        <v>2.2149999999999999</v>
      </c>
      <c r="AL26" s="89">
        <f t="shared" si="6"/>
        <v>5.4613392857142857</v>
      </c>
      <c r="AM26" s="84">
        <v>2</v>
      </c>
      <c r="AN26" s="85">
        <f t="shared" si="5"/>
        <v>0.88235294117647056</v>
      </c>
    </row>
    <row r="27" spans="1:40" s="71" customFormat="1" x14ac:dyDescent="0.25">
      <c r="A27" s="69" t="s">
        <v>52</v>
      </c>
      <c r="B27" s="49">
        <v>9.5</v>
      </c>
      <c r="C27" s="49">
        <v>8</v>
      </c>
      <c r="D27" s="49">
        <v>7.5</v>
      </c>
      <c r="E27" s="49">
        <v>8.85</v>
      </c>
      <c r="F27" s="49">
        <v>9.75</v>
      </c>
      <c r="G27" s="49">
        <v>9.75</v>
      </c>
      <c r="H27" s="49">
        <v>10</v>
      </c>
      <c r="I27" s="49">
        <v>7.5</v>
      </c>
      <c r="J27" s="70">
        <v>3.3</v>
      </c>
      <c r="K27" s="49">
        <v>9</v>
      </c>
      <c r="L27" s="49">
        <v>9</v>
      </c>
      <c r="M27" s="75">
        <v>5</v>
      </c>
      <c r="N27" s="75">
        <v>10</v>
      </c>
      <c r="O27" s="75">
        <v>8.5</v>
      </c>
      <c r="P27" s="75">
        <v>8</v>
      </c>
      <c r="Q27" s="75">
        <v>10</v>
      </c>
      <c r="R27" s="76">
        <v>8.5</v>
      </c>
      <c r="S27" s="75">
        <v>9</v>
      </c>
      <c r="T27" s="75">
        <v>8</v>
      </c>
      <c r="U27" s="75">
        <v>9</v>
      </c>
      <c r="V27" s="75">
        <v>7.5</v>
      </c>
      <c r="W27" s="74">
        <v>3</v>
      </c>
      <c r="X27" s="75">
        <v>10</v>
      </c>
      <c r="Y27" s="75">
        <v>10</v>
      </c>
      <c r="Z27" s="75">
        <v>10</v>
      </c>
      <c r="AA27" s="75">
        <v>5</v>
      </c>
      <c r="AB27" s="75">
        <v>9.3000000000000007</v>
      </c>
      <c r="AC27" s="75">
        <v>6.25</v>
      </c>
      <c r="AD27" s="77">
        <f t="shared" si="0"/>
        <v>8.1857142857142851</v>
      </c>
      <c r="AE27" s="78">
        <f t="shared" si="1"/>
        <v>1.2278571428571428</v>
      </c>
      <c r="AF27" s="75">
        <v>7.13</v>
      </c>
      <c r="AG27" s="78">
        <f t="shared" ref="AG27:AG28" si="7">30%*AF27</f>
        <v>2.1389999999999998</v>
      </c>
      <c r="AH27" s="79">
        <v>7.5</v>
      </c>
      <c r="AI27" s="79">
        <f t="shared" ref="AI27:AI28" si="8">AH27*0.05</f>
        <v>0.375</v>
      </c>
      <c r="AJ27" s="75">
        <v>6.23</v>
      </c>
      <c r="AK27" s="78">
        <f t="shared" si="4"/>
        <v>3.1150000000000002</v>
      </c>
      <c r="AL27" s="89">
        <f t="shared" ref="AL27:AL28" si="9">AE27+AG27+AI27+AK27</f>
        <v>6.8568571428571428</v>
      </c>
      <c r="AM27" s="84">
        <v>0</v>
      </c>
      <c r="AN27" s="85">
        <f t="shared" ref="AN27:AN28" si="10">(17-AM27)/17</f>
        <v>1</v>
      </c>
    </row>
    <row r="28" spans="1:40" s="71" customFormat="1" x14ac:dyDescent="0.25">
      <c r="A28" s="73" t="s">
        <v>53</v>
      </c>
      <c r="B28" s="53">
        <v>8.5</v>
      </c>
      <c r="C28" s="53">
        <v>8</v>
      </c>
      <c r="D28" s="53">
        <v>7.5</v>
      </c>
      <c r="E28" s="53">
        <v>8.92</v>
      </c>
      <c r="F28" s="53">
        <v>9.4</v>
      </c>
      <c r="G28" s="53">
        <v>9.1199999999999992</v>
      </c>
      <c r="H28" s="53">
        <v>10</v>
      </c>
      <c r="I28" s="53">
        <v>7.75</v>
      </c>
      <c r="J28" s="53">
        <v>0</v>
      </c>
      <c r="K28" s="53">
        <v>8</v>
      </c>
      <c r="L28" s="53">
        <v>8.5</v>
      </c>
      <c r="M28" s="76">
        <v>8.75</v>
      </c>
      <c r="N28" s="76">
        <v>8.6</v>
      </c>
      <c r="O28" s="76">
        <v>7.75</v>
      </c>
      <c r="P28" s="76">
        <v>7</v>
      </c>
      <c r="Q28" s="76">
        <v>7.5</v>
      </c>
      <c r="R28" s="76">
        <v>6.5</v>
      </c>
      <c r="S28" s="76">
        <v>9</v>
      </c>
      <c r="T28" s="76">
        <v>7.5</v>
      </c>
      <c r="U28" s="76">
        <v>10</v>
      </c>
      <c r="V28" s="76">
        <v>7.5</v>
      </c>
      <c r="W28" s="76">
        <v>9</v>
      </c>
      <c r="X28" s="76">
        <v>0</v>
      </c>
      <c r="Y28" s="76">
        <v>10</v>
      </c>
      <c r="Z28" s="76">
        <v>9</v>
      </c>
      <c r="AA28" s="76">
        <v>7.5</v>
      </c>
      <c r="AB28" s="76">
        <v>7.9</v>
      </c>
      <c r="AC28" s="76">
        <v>6.5</v>
      </c>
      <c r="AD28" s="81">
        <f t="shared" si="0"/>
        <v>7.703214285714286</v>
      </c>
      <c r="AE28" s="78">
        <f t="shared" si="1"/>
        <v>1.1554821428571429</v>
      </c>
      <c r="AF28" s="76">
        <v>5.46</v>
      </c>
      <c r="AG28" s="82">
        <f t="shared" si="7"/>
        <v>1.6379999999999999</v>
      </c>
      <c r="AH28" s="83">
        <v>7</v>
      </c>
      <c r="AI28" s="83">
        <f t="shared" si="8"/>
        <v>0.35000000000000003</v>
      </c>
      <c r="AJ28" s="76">
        <v>5.13</v>
      </c>
      <c r="AK28" s="78">
        <f t="shared" si="4"/>
        <v>2.5649999999999999</v>
      </c>
      <c r="AL28" s="90">
        <f t="shared" si="9"/>
        <v>5.7084821428571431</v>
      </c>
      <c r="AM28" s="86">
        <v>2.5</v>
      </c>
      <c r="AN28" s="87">
        <f t="shared" si="10"/>
        <v>0.8529411764705882</v>
      </c>
    </row>
    <row r="29" spans="1:40" s="71" customFormat="1" ht="15" customHeight="1" x14ac:dyDescent="0.25">
      <c r="A29" s="69" t="s">
        <v>54</v>
      </c>
      <c r="B29" s="49">
        <v>10</v>
      </c>
      <c r="C29" s="49">
        <v>8.8000000000000007</v>
      </c>
      <c r="D29" s="49">
        <v>9.5</v>
      </c>
      <c r="E29" s="49">
        <v>6.24</v>
      </c>
      <c r="F29" s="49">
        <v>8.52</v>
      </c>
      <c r="G29" s="49">
        <v>8.7899999999999991</v>
      </c>
      <c r="H29" s="49">
        <v>6.6666600000000003</v>
      </c>
      <c r="I29" s="49">
        <v>5.875</v>
      </c>
      <c r="J29" s="70">
        <v>3.3</v>
      </c>
      <c r="K29" s="49">
        <v>9</v>
      </c>
      <c r="L29" s="49">
        <v>10</v>
      </c>
      <c r="M29" s="75">
        <v>8.75</v>
      </c>
      <c r="N29" s="75">
        <v>10</v>
      </c>
      <c r="O29" s="75">
        <v>6.5</v>
      </c>
      <c r="P29" s="75">
        <v>8.5</v>
      </c>
      <c r="Q29" s="75">
        <v>10</v>
      </c>
      <c r="R29" s="75">
        <v>8</v>
      </c>
      <c r="S29" s="75">
        <v>9</v>
      </c>
      <c r="T29" s="75">
        <v>10</v>
      </c>
      <c r="U29" s="75">
        <v>10</v>
      </c>
      <c r="V29" s="75">
        <v>7.5</v>
      </c>
      <c r="W29" s="75">
        <v>10</v>
      </c>
      <c r="X29" s="75">
        <v>8.5</v>
      </c>
      <c r="Y29" s="75">
        <v>10</v>
      </c>
      <c r="Z29" s="75">
        <v>10</v>
      </c>
      <c r="AA29" s="75">
        <v>8</v>
      </c>
      <c r="AB29" s="75">
        <v>8.6</v>
      </c>
      <c r="AC29" s="75">
        <v>7.4</v>
      </c>
      <c r="AD29" s="77">
        <f t="shared" si="0"/>
        <v>8.4800592857142867</v>
      </c>
      <c r="AE29" s="78">
        <f t="shared" si="1"/>
        <v>1.2720088928571429</v>
      </c>
      <c r="AF29" s="75">
        <v>7.49</v>
      </c>
      <c r="AG29" s="78">
        <f t="shared" si="2"/>
        <v>2.2469999999999999</v>
      </c>
      <c r="AH29" s="79">
        <v>8.5</v>
      </c>
      <c r="AI29" s="79">
        <f t="shared" si="3"/>
        <v>0.42500000000000004</v>
      </c>
      <c r="AJ29" s="75">
        <v>6.53</v>
      </c>
      <c r="AK29" s="78">
        <f t="shared" si="4"/>
        <v>3.2650000000000001</v>
      </c>
      <c r="AL29" s="89">
        <f t="shared" si="6"/>
        <v>7.2090088928571436</v>
      </c>
      <c r="AM29" s="84">
        <v>1</v>
      </c>
      <c r="AN29" s="85">
        <f t="shared" si="5"/>
        <v>0.94117647058823528</v>
      </c>
    </row>
    <row r="30" spans="1:40" s="71" customFormat="1" ht="15.75" thickBot="1" x14ac:dyDescent="0.3">
      <c r="A30" s="73" t="s">
        <v>55</v>
      </c>
      <c r="B30" s="53">
        <v>9</v>
      </c>
      <c r="C30" s="53">
        <v>9.5</v>
      </c>
      <c r="D30" s="53">
        <v>9</v>
      </c>
      <c r="E30" s="53">
        <v>5.73</v>
      </c>
      <c r="F30" s="53">
        <v>8.57</v>
      </c>
      <c r="G30" s="53">
        <v>8.52</v>
      </c>
      <c r="H30" s="53">
        <v>6.6666600000000003</v>
      </c>
      <c r="I30" s="53">
        <v>7.25</v>
      </c>
      <c r="J30" s="72">
        <v>1</v>
      </c>
      <c r="K30" s="53">
        <v>8</v>
      </c>
      <c r="L30" s="53">
        <v>9</v>
      </c>
      <c r="M30" s="76">
        <v>6.25</v>
      </c>
      <c r="N30" s="76">
        <v>9.7899999999999991</v>
      </c>
      <c r="O30" s="76">
        <v>8</v>
      </c>
      <c r="P30" s="76">
        <v>7.5</v>
      </c>
      <c r="Q30" s="76">
        <v>8.4</v>
      </c>
      <c r="R30" s="76">
        <v>8</v>
      </c>
      <c r="S30" s="76">
        <v>0</v>
      </c>
      <c r="T30" s="76">
        <v>9</v>
      </c>
      <c r="U30" s="76">
        <v>10</v>
      </c>
      <c r="V30" s="76">
        <v>6.5</v>
      </c>
      <c r="W30" s="76">
        <v>0</v>
      </c>
      <c r="X30" s="76">
        <v>0</v>
      </c>
      <c r="Y30" s="76">
        <v>8.8000000000000007</v>
      </c>
      <c r="Z30" s="76">
        <v>9.5</v>
      </c>
      <c r="AA30" s="76">
        <v>0</v>
      </c>
      <c r="AB30" s="76">
        <v>8.6</v>
      </c>
      <c r="AC30" s="76">
        <v>9.5500000000000007</v>
      </c>
      <c r="AD30" s="81">
        <f t="shared" si="0"/>
        <v>6.8616664285714295</v>
      </c>
      <c r="AE30" s="78">
        <f t="shared" si="1"/>
        <v>1.0292499642857145</v>
      </c>
      <c r="AF30" s="76">
        <v>7.65</v>
      </c>
      <c r="AG30" s="82">
        <f t="shared" si="2"/>
        <v>2.2949999999999999</v>
      </c>
      <c r="AH30" s="83">
        <v>7</v>
      </c>
      <c r="AI30" s="83">
        <f t="shared" si="3"/>
        <v>0.35000000000000003</v>
      </c>
      <c r="AJ30" s="76">
        <v>6.4</v>
      </c>
      <c r="AK30" s="78">
        <f t="shared" si="4"/>
        <v>3.2</v>
      </c>
      <c r="AL30" s="90">
        <f>AE30+AG30+AI30+AK30</f>
        <v>6.8742499642857151</v>
      </c>
      <c r="AM30" s="86">
        <v>2.5</v>
      </c>
      <c r="AN30" s="87">
        <f t="shared" si="5"/>
        <v>0.8529411764705882</v>
      </c>
    </row>
    <row r="31" spans="1:40" s="64" customFormat="1" ht="15.75" thickBot="1" x14ac:dyDescent="0.3">
      <c r="A31" s="60" t="s">
        <v>24</v>
      </c>
      <c r="B31" s="61">
        <f t="shared" ref="B31:AD31" si="11">AVERAGE(B6:B30)</f>
        <v>6.92</v>
      </c>
      <c r="C31" s="61">
        <f t="shared" si="11"/>
        <v>7.2560000000000002</v>
      </c>
      <c r="D31" s="61">
        <f t="shared" si="11"/>
        <v>8.4200000000000017</v>
      </c>
      <c r="E31" s="61">
        <f t="shared" si="11"/>
        <v>6.6967999999999996</v>
      </c>
      <c r="F31" s="61">
        <f t="shared" si="11"/>
        <v>7.9024000000000001</v>
      </c>
      <c r="G31" s="61">
        <f t="shared" si="11"/>
        <v>8.8928000000000011</v>
      </c>
      <c r="H31" s="61">
        <f t="shared" si="11"/>
        <v>7.4666578400000025</v>
      </c>
      <c r="I31" s="61">
        <f t="shared" si="11"/>
        <v>6.5632000000000001</v>
      </c>
      <c r="J31" s="61">
        <f t="shared" si="11"/>
        <v>2.4159999999999995</v>
      </c>
      <c r="K31" s="61">
        <f t="shared" si="11"/>
        <v>8.48</v>
      </c>
      <c r="L31" s="61">
        <f t="shared" si="11"/>
        <v>6.8079999999999998</v>
      </c>
      <c r="M31" s="61">
        <f t="shared" si="11"/>
        <v>5.9</v>
      </c>
      <c r="N31" s="61">
        <f t="shared" si="11"/>
        <v>7.7515999999999989</v>
      </c>
      <c r="O31" s="61">
        <f t="shared" si="11"/>
        <v>6.7523999999999997</v>
      </c>
      <c r="P31" s="61">
        <f t="shared" si="11"/>
        <v>6.54</v>
      </c>
      <c r="Q31" s="61">
        <f t="shared" si="11"/>
        <v>8.4560000000000013</v>
      </c>
      <c r="R31" s="61">
        <f t="shared" si="11"/>
        <v>6.4639999999999995</v>
      </c>
      <c r="S31" s="61">
        <f t="shared" si="11"/>
        <v>8.5</v>
      </c>
      <c r="T31" s="61">
        <f t="shared" si="11"/>
        <v>7.44</v>
      </c>
      <c r="U31" s="61">
        <f t="shared" si="11"/>
        <v>6.9311999999999987</v>
      </c>
      <c r="V31" s="61">
        <f t="shared" si="11"/>
        <v>6.18</v>
      </c>
      <c r="W31" s="61">
        <f t="shared" si="11"/>
        <v>7.36</v>
      </c>
      <c r="X31" s="61">
        <f t="shared" si="11"/>
        <v>5.69</v>
      </c>
      <c r="Y31" s="61">
        <f t="shared" si="11"/>
        <v>8.6239999999999988</v>
      </c>
      <c r="Z31" s="61">
        <f t="shared" si="11"/>
        <v>8.32</v>
      </c>
      <c r="AA31" s="61">
        <f t="shared" si="11"/>
        <v>5.68</v>
      </c>
      <c r="AB31" s="61">
        <f t="shared" si="11"/>
        <v>8.9640000000000004</v>
      </c>
      <c r="AC31" s="61">
        <f t="shared" si="11"/>
        <v>6.4980000000000011</v>
      </c>
      <c r="AD31" s="61">
        <f t="shared" si="11"/>
        <v>7.1383234942857143</v>
      </c>
      <c r="AE31" s="103">
        <v>0.15</v>
      </c>
      <c r="AF31" s="61">
        <f>AVERAGE(AF6:AF30)</f>
        <v>6.353600000000001</v>
      </c>
      <c r="AG31" s="103">
        <v>0.3</v>
      </c>
      <c r="AH31" s="61">
        <f>AVERAGE(AH6:AH30)</f>
        <v>7.72</v>
      </c>
      <c r="AI31" s="103">
        <v>0.05</v>
      </c>
      <c r="AJ31" s="61">
        <f>AVERAGE(AJ6:AJ30)</f>
        <v>5.7152000000000012</v>
      </c>
      <c r="AK31" s="103">
        <v>0.5</v>
      </c>
      <c r="AL31" s="61">
        <f>AVERAGE(AL6:AL30)</f>
        <v>6.220428524142859</v>
      </c>
      <c r="AM31" s="62"/>
      <c r="AN31" s="63"/>
    </row>
    <row r="32" spans="1:40" s="64" customFormat="1" ht="15.75" thickBot="1" x14ac:dyDescent="0.3">
      <c r="A32" s="65" t="s">
        <v>29</v>
      </c>
      <c r="B32" s="66">
        <f>STDEV(B6:B30)</f>
        <v>4.0095718807207668</v>
      </c>
      <c r="C32" s="66">
        <f>STDEV(C6:C30)</f>
        <v>2.9494462757157223</v>
      </c>
      <c r="D32" s="66">
        <f>STDEV(D6:D30)</f>
        <v>1.2406315595964219</v>
      </c>
      <c r="E32" s="66">
        <f t="shared" ref="E32:Q32" si="12">STDEV(E6:E30)</f>
        <v>2.127731029367514</v>
      </c>
      <c r="F32" s="66">
        <f t="shared" si="12"/>
        <v>2.0521072096749742</v>
      </c>
      <c r="G32" s="66">
        <f t="shared" si="12"/>
        <v>1.9230867548466544</v>
      </c>
      <c r="H32" s="66">
        <f t="shared" si="12"/>
        <v>2.2110865203137724</v>
      </c>
      <c r="I32" s="66">
        <f t="shared" si="12"/>
        <v>3.0981976884418887</v>
      </c>
      <c r="J32" s="66">
        <f t="shared" si="12"/>
        <v>1.7425269007966564</v>
      </c>
      <c r="K32" s="66">
        <f t="shared" si="12"/>
        <v>0.5099019513592784</v>
      </c>
      <c r="L32" s="66">
        <f t="shared" si="12"/>
        <v>3.3177452182669698</v>
      </c>
      <c r="M32" s="66">
        <f t="shared" si="12"/>
        <v>2.8071708771169122</v>
      </c>
      <c r="N32" s="66">
        <f t="shared" si="12"/>
        <v>3.5346353890229416</v>
      </c>
      <c r="O32" s="66">
        <f t="shared" si="12"/>
        <v>3.1127587308795182</v>
      </c>
      <c r="P32" s="66">
        <f t="shared" si="12"/>
        <v>2.36255511399558</v>
      </c>
      <c r="Q32" s="66">
        <f t="shared" si="12"/>
        <v>2.289483202238729</v>
      </c>
      <c r="R32" s="66">
        <f t="shared" ref="R32:AD32" si="13">STDEV(R6:R30)</f>
        <v>2.9117048270729646</v>
      </c>
      <c r="S32" s="66">
        <f t="shared" si="13"/>
        <v>2.5860201081971503</v>
      </c>
      <c r="T32" s="66">
        <f t="shared" si="13"/>
        <v>2.7925496116154025</v>
      </c>
      <c r="U32" s="66">
        <f t="shared" si="13"/>
        <v>3.78839491077686</v>
      </c>
      <c r="V32" s="66">
        <f t="shared" si="13"/>
        <v>2.9620164865622658</v>
      </c>
      <c r="W32" s="66">
        <f t="shared" si="13"/>
        <v>2.4686366007710947</v>
      </c>
      <c r="X32" s="66">
        <f t="shared" si="13"/>
        <v>3.4942512311891178</v>
      </c>
      <c r="Y32" s="66">
        <f t="shared" si="13"/>
        <v>2.662436227718266</v>
      </c>
      <c r="Z32" s="66">
        <f t="shared" si="13"/>
        <v>3.2011716605018234</v>
      </c>
      <c r="AA32" s="66">
        <f t="shared" si="13"/>
        <v>2.5367301787931651</v>
      </c>
      <c r="AB32" s="66">
        <f t="shared" si="13"/>
        <v>0.75931987111273913</v>
      </c>
      <c r="AC32" s="66">
        <f t="shared" si="13"/>
        <v>2.635869559240998</v>
      </c>
      <c r="AD32" s="66">
        <f t="shared" si="13"/>
        <v>1.0128004680542584</v>
      </c>
      <c r="AE32" s="104"/>
      <c r="AF32" s="66">
        <f>STDEV(AF6:AF30)</f>
        <v>1.1334309271705312</v>
      </c>
      <c r="AG32" s="104"/>
      <c r="AH32" s="66">
        <f>STDEV(AH6:AH30)</f>
        <v>0.76485292703891772</v>
      </c>
      <c r="AI32" s="104"/>
      <c r="AJ32" s="66">
        <f>STDEV(AJ6:AJ30)</f>
        <v>1.0247158955860161</v>
      </c>
      <c r="AK32" s="104"/>
      <c r="AL32" s="91">
        <f>STDEV(AL6:AL30)</f>
        <v>0.91090994133003877</v>
      </c>
      <c r="AM32" s="67"/>
      <c r="AN32" s="68"/>
    </row>
    <row r="33" spans="1:39" x14ac:dyDescent="0.25">
      <c r="A33" s="56" t="s">
        <v>28</v>
      </c>
      <c r="B33" s="14" t="s">
        <v>11</v>
      </c>
      <c r="C33" s="15">
        <v>10</v>
      </c>
      <c r="D33" s="15" t="s">
        <v>8</v>
      </c>
      <c r="E33" s="32"/>
      <c r="F33" s="32"/>
      <c r="G33" s="32"/>
      <c r="H33" s="32"/>
      <c r="I33" s="32"/>
      <c r="J33" s="32"/>
      <c r="K33" s="32"/>
      <c r="L33" s="19">
        <v>0</v>
      </c>
      <c r="M33" s="35"/>
      <c r="N33" s="110" t="s">
        <v>26</v>
      </c>
      <c r="O33" s="111"/>
      <c r="P33" s="111"/>
      <c r="Q33" s="111"/>
      <c r="R33" s="111"/>
      <c r="S33" s="4"/>
      <c r="T33" s="4"/>
      <c r="U33" s="4"/>
      <c r="V33" s="4"/>
      <c r="W33" s="4"/>
      <c r="X33" s="25"/>
      <c r="Y33" s="25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88"/>
      <c r="AM33" s="4"/>
    </row>
    <row r="34" spans="1:39" ht="15.75" thickBot="1" x14ac:dyDescent="0.3">
      <c r="A34" s="57" t="s">
        <v>95</v>
      </c>
      <c r="B34" s="16" t="s">
        <v>4</v>
      </c>
      <c r="C34" s="5">
        <v>9.5</v>
      </c>
      <c r="D34" s="5" t="s">
        <v>2</v>
      </c>
      <c r="E34" s="33"/>
      <c r="F34" s="33"/>
      <c r="G34" s="33"/>
      <c r="H34" s="33"/>
      <c r="I34" s="33"/>
      <c r="J34" s="33"/>
      <c r="K34" s="33"/>
      <c r="L34" s="38"/>
      <c r="M34" s="37"/>
      <c r="N34" s="108" t="s">
        <v>27</v>
      </c>
      <c r="O34" s="109"/>
      <c r="P34" s="109"/>
      <c r="Q34" s="109"/>
      <c r="R34" s="109"/>
      <c r="S34" s="4"/>
      <c r="T34" s="4"/>
      <c r="U34" s="4"/>
      <c r="V34" s="4"/>
      <c r="W34" s="4"/>
      <c r="X34" s="24"/>
      <c r="Y34" s="2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88"/>
      <c r="AM34" s="4"/>
    </row>
    <row r="35" spans="1:39" x14ac:dyDescent="0.25">
      <c r="A35" s="57" t="s">
        <v>30</v>
      </c>
      <c r="B35" s="16" t="s">
        <v>6</v>
      </c>
      <c r="C35" s="5">
        <v>9</v>
      </c>
      <c r="D35" s="5" t="s">
        <v>13</v>
      </c>
      <c r="E35" s="34"/>
      <c r="F35" s="34"/>
      <c r="G35" s="34"/>
      <c r="H35" s="34"/>
      <c r="I35" s="34"/>
      <c r="J35" s="34"/>
      <c r="K35" s="3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24"/>
      <c r="Y35" s="2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88"/>
      <c r="AM35" s="4"/>
    </row>
    <row r="36" spans="1:39" x14ac:dyDescent="0.25">
      <c r="A36" s="57" t="s">
        <v>96</v>
      </c>
      <c r="B36" s="16" t="s">
        <v>7</v>
      </c>
      <c r="C36" s="5">
        <v>8.5</v>
      </c>
      <c r="D36" s="5" t="s">
        <v>10</v>
      </c>
      <c r="E36" s="34"/>
      <c r="F36" s="34"/>
      <c r="G36" s="34"/>
      <c r="H36" s="34"/>
      <c r="I36" s="34"/>
      <c r="J36" s="34"/>
      <c r="K36" s="3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24"/>
      <c r="Y36" s="2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88"/>
      <c r="AM36" s="4"/>
    </row>
    <row r="37" spans="1:39" ht="15.75" thickBot="1" x14ac:dyDescent="0.3">
      <c r="A37" s="58" t="s">
        <v>31</v>
      </c>
      <c r="B37" s="16" t="s">
        <v>3</v>
      </c>
      <c r="C37" s="5">
        <v>8</v>
      </c>
      <c r="D37" s="5" t="s">
        <v>5</v>
      </c>
      <c r="E37" s="34"/>
      <c r="F37" s="34"/>
      <c r="G37" s="34"/>
      <c r="H37" s="34"/>
      <c r="I37" s="34"/>
      <c r="J37" s="34"/>
      <c r="K37" s="3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24"/>
      <c r="Y37" s="2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88"/>
      <c r="AM37" s="4"/>
    </row>
    <row r="38" spans="1:39" ht="15.75" thickBot="1" x14ac:dyDescent="0.3">
      <c r="A38" s="54"/>
      <c r="B38" s="17" t="s">
        <v>9</v>
      </c>
      <c r="C38" s="18">
        <v>7.5</v>
      </c>
      <c r="D38" s="18" t="s">
        <v>14</v>
      </c>
      <c r="E38" s="34"/>
      <c r="F38" s="34"/>
      <c r="G38" s="34"/>
      <c r="H38" s="34"/>
      <c r="I38" s="34"/>
      <c r="J38" s="34"/>
      <c r="K38" s="3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88"/>
      <c r="AM38" s="4"/>
    </row>
    <row r="39" spans="1:39" x14ac:dyDescent="0.25">
      <c r="A39" s="5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88"/>
      <c r="AM39" s="4"/>
    </row>
    <row r="40" spans="1:39" x14ac:dyDescent="0.25">
      <c r="A40" s="5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88"/>
      <c r="AM40" s="4"/>
    </row>
  </sheetData>
  <mergeCells count="43">
    <mergeCell ref="P2:P5"/>
    <mergeCell ref="Q2:Q5"/>
    <mergeCell ref="L2:L5"/>
    <mergeCell ref="AA2:AA5"/>
    <mergeCell ref="A2:A4"/>
    <mergeCell ref="B2:B5"/>
    <mergeCell ref="C2:C5"/>
    <mergeCell ref="D2:D5"/>
    <mergeCell ref="R2:R5"/>
    <mergeCell ref="U2:U5"/>
    <mergeCell ref="W2:W5"/>
    <mergeCell ref="X2:X5"/>
    <mergeCell ref="Y2:Y5"/>
    <mergeCell ref="T2:T5"/>
    <mergeCell ref="AN2:AN5"/>
    <mergeCell ref="I2:I5"/>
    <mergeCell ref="H2:H5"/>
    <mergeCell ref="AK2:AK5"/>
    <mergeCell ref="AL2:AL5"/>
    <mergeCell ref="AM2:AM5"/>
    <mergeCell ref="N2:N5"/>
    <mergeCell ref="S2:S5"/>
    <mergeCell ref="V2:V5"/>
    <mergeCell ref="K2:K5"/>
    <mergeCell ref="J2:J5"/>
    <mergeCell ref="M2:M5"/>
    <mergeCell ref="O2:O5"/>
    <mergeCell ref="AE2:AE5"/>
    <mergeCell ref="AF2:AF5"/>
    <mergeCell ref="AG2:AG5"/>
    <mergeCell ref="N34:R34"/>
    <mergeCell ref="AE31:AE32"/>
    <mergeCell ref="AG31:AG32"/>
    <mergeCell ref="N33:R33"/>
    <mergeCell ref="AK31:AK32"/>
    <mergeCell ref="AH2:AH5"/>
    <mergeCell ref="AI2:AI5"/>
    <mergeCell ref="AJ2:AJ5"/>
    <mergeCell ref="Z2:Z5"/>
    <mergeCell ref="AI31:AI32"/>
    <mergeCell ref="AC2:AC5"/>
    <mergeCell ref="AD2:AD5"/>
    <mergeCell ref="AB2:AB5"/>
  </mergeCells>
  <conditionalFormatting sqref="AJ29:AJ30 AF29:AF31 AD29:AD31 AD6:AD26 AF6:AF26 AJ6:AJ26">
    <cfRule type="cellIs" dxfId="6" priority="8" operator="lessThan">
      <formula>5</formula>
    </cfRule>
  </conditionalFormatting>
  <conditionalFormatting sqref="L34:M34">
    <cfRule type="cellIs" dxfId="5" priority="6" operator="lessThan">
      <formula>5</formula>
    </cfRule>
  </conditionalFormatting>
  <conditionalFormatting sqref="AJ27:AJ28 AF27:AF28 AD27:AD28">
    <cfRule type="cellIs" dxfId="4" priority="2" operator="lessThan">
      <formula>5</formula>
    </cfRule>
  </conditionalFormatting>
  <conditionalFormatting sqref="AL27:AL28">
    <cfRule type="cellIs" dxfId="3" priority="3" operator="lessThan">
      <formula>5</formula>
    </cfRule>
  </conditionalFormatting>
  <conditionalFormatting sqref="AL1:AL1048576">
    <cfRule type="cellIs" dxfId="2" priority="1" operator="lessThan">
      <formula>5</formula>
    </cfRule>
  </conditionalFormatting>
  <pageMargins left="0.511811024" right="0.511811024" top="0.78740157499999996" bottom="0.78740157499999996" header="0.31496062000000002" footer="0.31496062000000002"/>
  <pageSetup paperSize="9" scale="32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opLeftCell="C1" workbookViewId="0">
      <selection activeCell="B33" sqref="B33"/>
    </sheetView>
  </sheetViews>
  <sheetFormatPr defaultColWidth="8.85546875" defaultRowHeight="15" x14ac:dyDescent="0.25"/>
  <cols>
    <col min="2" max="2" width="19.42578125" customWidth="1"/>
  </cols>
  <sheetData>
    <row r="1" spans="1:20" ht="15.75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4" x14ac:dyDescent="0.25">
      <c r="A2" s="138" t="s">
        <v>0</v>
      </c>
      <c r="B2" s="139"/>
      <c r="C2" s="130" t="s">
        <v>56</v>
      </c>
      <c r="D2" s="130" t="s">
        <v>64</v>
      </c>
      <c r="E2" s="130" t="s">
        <v>65</v>
      </c>
      <c r="F2" s="42" t="s">
        <v>61</v>
      </c>
      <c r="G2" s="42" t="s">
        <v>61</v>
      </c>
      <c r="H2" s="42" t="s">
        <v>61</v>
      </c>
      <c r="I2" s="115" t="s">
        <v>66</v>
      </c>
      <c r="J2" s="115" t="s">
        <v>79</v>
      </c>
      <c r="K2" s="115" t="s">
        <v>68</v>
      </c>
      <c r="L2" s="115" t="s">
        <v>67</v>
      </c>
      <c r="M2" s="115" t="s">
        <v>69</v>
      </c>
      <c r="N2" s="115" t="s">
        <v>71</v>
      </c>
      <c r="O2" s="115" t="s">
        <v>72</v>
      </c>
      <c r="P2" s="115" t="s">
        <v>73</v>
      </c>
      <c r="Q2" s="115" t="s">
        <v>81</v>
      </c>
      <c r="R2" s="115" t="s">
        <v>70</v>
      </c>
      <c r="S2" s="100" t="s">
        <v>85</v>
      </c>
      <c r="T2" s="100" t="s">
        <v>80</v>
      </c>
    </row>
    <row r="3" spans="1:20" x14ac:dyDescent="0.25">
      <c r="A3" s="140"/>
      <c r="B3" s="141"/>
      <c r="C3" s="101"/>
      <c r="D3" s="101"/>
      <c r="E3" s="101"/>
      <c r="F3" s="43" t="s">
        <v>62</v>
      </c>
      <c r="G3" s="43" t="s">
        <v>62</v>
      </c>
      <c r="H3" s="43" t="s">
        <v>62</v>
      </c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ht="36" x14ac:dyDescent="0.25">
      <c r="A4" s="142"/>
      <c r="B4" s="143"/>
      <c r="C4" s="101"/>
      <c r="D4" s="101"/>
      <c r="E4" s="101"/>
      <c r="F4" s="43" t="s">
        <v>59</v>
      </c>
      <c r="G4" s="43" t="s">
        <v>60</v>
      </c>
      <c r="H4" s="43" t="s">
        <v>63</v>
      </c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1:20" x14ac:dyDescent="0.25">
      <c r="A5" s="136" t="s">
        <v>1</v>
      </c>
      <c r="B5" s="137"/>
      <c r="C5" s="102"/>
      <c r="D5" s="102"/>
      <c r="E5" s="102"/>
      <c r="F5" s="44"/>
      <c r="G5" s="44"/>
      <c r="H5" s="44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</row>
    <row r="6" spans="1:20" x14ac:dyDescent="0.25">
      <c r="A6" s="131" t="s">
        <v>32</v>
      </c>
      <c r="B6" s="132"/>
      <c r="C6" s="1">
        <v>8</v>
      </c>
      <c r="D6" s="8">
        <v>0</v>
      </c>
      <c r="E6" s="1">
        <v>7.5</v>
      </c>
      <c r="F6" s="1">
        <v>8.24</v>
      </c>
      <c r="G6" s="1">
        <v>8.52</v>
      </c>
      <c r="H6" s="1">
        <v>9.1199999999999992</v>
      </c>
      <c r="I6" s="1">
        <v>10</v>
      </c>
      <c r="J6" s="1">
        <v>7.5</v>
      </c>
      <c r="K6" s="36">
        <v>3.3</v>
      </c>
      <c r="L6" s="1">
        <v>8</v>
      </c>
      <c r="M6" s="1">
        <v>9</v>
      </c>
      <c r="N6" s="36">
        <v>3.75</v>
      </c>
      <c r="O6" s="1">
        <v>10</v>
      </c>
      <c r="P6" s="1">
        <v>8.5</v>
      </c>
      <c r="Q6" s="8">
        <v>0</v>
      </c>
      <c r="R6" s="1">
        <v>9.5</v>
      </c>
      <c r="S6" s="40">
        <v>0</v>
      </c>
      <c r="T6" s="1">
        <v>9</v>
      </c>
    </row>
    <row r="7" spans="1:20" x14ac:dyDescent="0.25">
      <c r="A7" s="133" t="s">
        <v>33</v>
      </c>
      <c r="B7" s="134"/>
      <c r="C7" s="6">
        <v>9</v>
      </c>
      <c r="D7" s="2">
        <v>7.5</v>
      </c>
      <c r="E7" s="2">
        <v>8.8000000000000007</v>
      </c>
      <c r="F7" s="2">
        <v>7.46</v>
      </c>
      <c r="G7" s="2">
        <v>8.4600000000000009</v>
      </c>
      <c r="H7" s="2">
        <v>8.7899999999999991</v>
      </c>
      <c r="I7" s="2">
        <v>6.6666660000000002</v>
      </c>
      <c r="J7" s="2">
        <v>7.76</v>
      </c>
      <c r="K7" s="36">
        <v>3.3</v>
      </c>
      <c r="L7" s="2">
        <v>8</v>
      </c>
      <c r="M7" s="2">
        <v>8.5</v>
      </c>
      <c r="N7" s="2">
        <v>6.25</v>
      </c>
      <c r="O7" s="2">
        <v>8.8000000000000007</v>
      </c>
      <c r="P7" s="2">
        <v>7.7549999999999999</v>
      </c>
      <c r="Q7" s="2">
        <v>7</v>
      </c>
      <c r="R7" s="2">
        <v>8.4</v>
      </c>
      <c r="S7" s="2">
        <v>7</v>
      </c>
      <c r="T7" s="40">
        <v>0</v>
      </c>
    </row>
    <row r="8" spans="1:20" x14ac:dyDescent="0.25">
      <c r="A8" s="131" t="s">
        <v>34</v>
      </c>
      <c r="B8" s="135"/>
      <c r="C8" s="8">
        <v>0</v>
      </c>
      <c r="D8" s="1">
        <v>7</v>
      </c>
      <c r="E8" s="1">
        <v>7.3</v>
      </c>
      <c r="F8" s="1">
        <v>6.47</v>
      </c>
      <c r="G8" s="1">
        <v>8.4600000000000009</v>
      </c>
      <c r="H8" s="1">
        <v>8.7899999999999991</v>
      </c>
      <c r="I8" s="1">
        <v>6.6666600000000003</v>
      </c>
      <c r="J8" s="1">
        <v>6.75</v>
      </c>
      <c r="K8" s="8">
        <v>0</v>
      </c>
      <c r="L8" s="1">
        <v>9</v>
      </c>
      <c r="M8" s="1">
        <v>8.5</v>
      </c>
      <c r="N8" s="1">
        <v>5</v>
      </c>
      <c r="O8" s="1">
        <v>8.5299999999999994</v>
      </c>
      <c r="P8" s="1">
        <v>7</v>
      </c>
      <c r="Q8" s="1">
        <v>5.5</v>
      </c>
      <c r="R8" s="1">
        <v>9</v>
      </c>
      <c r="S8" s="40">
        <v>0</v>
      </c>
      <c r="T8" s="1">
        <v>9</v>
      </c>
    </row>
    <row r="9" spans="1:20" x14ac:dyDescent="0.25">
      <c r="A9" s="133" t="s">
        <v>35</v>
      </c>
      <c r="B9" s="134"/>
      <c r="C9" s="2">
        <v>10</v>
      </c>
      <c r="D9" s="2">
        <v>8.8000000000000007</v>
      </c>
      <c r="E9" s="2">
        <v>9.8000000000000007</v>
      </c>
      <c r="F9" s="36">
        <v>3.51</v>
      </c>
      <c r="G9" s="2">
        <v>5.46</v>
      </c>
      <c r="H9" s="2">
        <v>9.4</v>
      </c>
      <c r="I9" s="2">
        <v>6.6666600000000003</v>
      </c>
      <c r="J9" s="49">
        <v>9.58</v>
      </c>
      <c r="K9" s="36">
        <v>3.3</v>
      </c>
      <c r="L9" s="2">
        <v>8</v>
      </c>
      <c r="M9" s="2">
        <v>9</v>
      </c>
      <c r="N9" s="2">
        <v>8.75</v>
      </c>
      <c r="O9" s="2">
        <v>9.58</v>
      </c>
      <c r="P9" s="2">
        <v>8.9499999999999993</v>
      </c>
      <c r="Q9" s="2">
        <v>6.5</v>
      </c>
      <c r="R9" s="2">
        <v>10</v>
      </c>
      <c r="S9" s="2">
        <v>8.25</v>
      </c>
      <c r="T9" s="2">
        <v>10</v>
      </c>
    </row>
    <row r="10" spans="1:20" x14ac:dyDescent="0.25">
      <c r="A10" s="131" t="s">
        <v>36</v>
      </c>
      <c r="B10" s="132"/>
      <c r="C10" s="1">
        <v>8.5</v>
      </c>
      <c r="D10" s="1">
        <v>8.8000000000000007</v>
      </c>
      <c r="E10" s="1">
        <v>9.8000000000000007</v>
      </c>
      <c r="F10" s="1">
        <v>6.41</v>
      </c>
      <c r="G10" s="1">
        <v>8.85</v>
      </c>
      <c r="H10" s="1">
        <v>8.52</v>
      </c>
      <c r="I10" s="1">
        <v>6.6666600000000003</v>
      </c>
      <c r="J10" s="1">
        <v>9.6999999999999993</v>
      </c>
      <c r="K10" s="36">
        <v>3.3</v>
      </c>
      <c r="L10" s="1">
        <v>8</v>
      </c>
      <c r="M10" s="1">
        <v>8.5</v>
      </c>
      <c r="N10" s="1">
        <v>8.125</v>
      </c>
      <c r="O10" s="1">
        <v>8.8000000000000007</v>
      </c>
      <c r="P10" s="1">
        <v>9.6999999999999993</v>
      </c>
      <c r="Q10" s="1">
        <v>9</v>
      </c>
      <c r="R10" s="1">
        <v>10</v>
      </c>
      <c r="S10" s="1">
        <v>8.25</v>
      </c>
      <c r="T10" s="1">
        <v>9</v>
      </c>
    </row>
    <row r="11" spans="1:20" x14ac:dyDescent="0.25">
      <c r="A11" s="133" t="s">
        <v>37</v>
      </c>
      <c r="B11" s="134"/>
      <c r="C11" s="2">
        <v>10</v>
      </c>
      <c r="D11" s="2">
        <v>8.8000000000000007</v>
      </c>
      <c r="E11" s="2">
        <v>7.3</v>
      </c>
      <c r="F11" s="2">
        <v>7.53</v>
      </c>
      <c r="G11" s="2">
        <v>8.52</v>
      </c>
      <c r="H11" s="2">
        <v>8.7899999999999991</v>
      </c>
      <c r="I11" s="2">
        <v>6.6666600000000003</v>
      </c>
      <c r="J11" s="2">
        <v>7.75</v>
      </c>
      <c r="K11" s="36">
        <v>3.3</v>
      </c>
      <c r="L11" s="2">
        <v>9</v>
      </c>
      <c r="M11" s="2">
        <v>10</v>
      </c>
      <c r="N11" s="2">
        <v>7.5</v>
      </c>
      <c r="O11" s="2">
        <v>9.7899999999999991</v>
      </c>
      <c r="P11" s="2">
        <v>7.75</v>
      </c>
      <c r="Q11" s="2">
        <v>6.5</v>
      </c>
      <c r="R11" s="2">
        <v>9.5</v>
      </c>
      <c r="S11" s="2">
        <v>7</v>
      </c>
      <c r="T11" s="40">
        <v>0</v>
      </c>
    </row>
    <row r="12" spans="1:20" x14ac:dyDescent="0.25">
      <c r="A12" s="131" t="s">
        <v>38</v>
      </c>
      <c r="B12" s="132"/>
      <c r="C12" s="8">
        <v>0</v>
      </c>
      <c r="D12" s="1">
        <v>8.5</v>
      </c>
      <c r="E12" s="1">
        <v>9.5</v>
      </c>
      <c r="F12" s="1">
        <v>7.25</v>
      </c>
      <c r="G12" s="1">
        <v>9.4</v>
      </c>
      <c r="H12" s="1">
        <v>10</v>
      </c>
      <c r="I12" s="1">
        <v>6.6666600000000003</v>
      </c>
      <c r="J12" s="1">
        <v>7.75</v>
      </c>
      <c r="K12" s="36">
        <v>3.3</v>
      </c>
      <c r="L12" s="1">
        <v>8</v>
      </c>
      <c r="M12" s="1">
        <v>9.5</v>
      </c>
      <c r="N12" s="1">
        <v>8.75</v>
      </c>
      <c r="O12" s="1">
        <v>9.7899999999999991</v>
      </c>
      <c r="P12" s="1">
        <v>7.75</v>
      </c>
      <c r="Q12" s="1">
        <v>9</v>
      </c>
      <c r="R12" s="1">
        <v>10</v>
      </c>
      <c r="S12" s="1">
        <v>8</v>
      </c>
      <c r="T12" s="1">
        <v>10</v>
      </c>
    </row>
    <row r="13" spans="1:20" x14ac:dyDescent="0.25">
      <c r="A13" s="133" t="s">
        <v>12</v>
      </c>
      <c r="B13" s="134"/>
      <c r="C13" s="8">
        <v>0</v>
      </c>
      <c r="D13" s="2">
        <v>6.5</v>
      </c>
      <c r="E13" s="2">
        <v>7.5</v>
      </c>
      <c r="F13" s="2">
        <v>9.07</v>
      </c>
      <c r="G13" s="2">
        <v>9.4</v>
      </c>
      <c r="H13" s="2">
        <v>9.1199999999999992</v>
      </c>
      <c r="I13" s="2">
        <v>10</v>
      </c>
      <c r="J13" s="2">
        <v>7.76</v>
      </c>
      <c r="K13" s="8">
        <v>0</v>
      </c>
      <c r="L13" s="2">
        <v>8</v>
      </c>
      <c r="M13" s="36">
        <v>3.3</v>
      </c>
      <c r="N13" s="36">
        <v>3.75</v>
      </c>
      <c r="O13" s="2">
        <v>6.7</v>
      </c>
      <c r="P13" s="2">
        <v>7.7549999999999999</v>
      </c>
      <c r="Q13" s="2">
        <v>8</v>
      </c>
      <c r="R13" s="36">
        <v>3</v>
      </c>
      <c r="S13" s="40">
        <v>0</v>
      </c>
      <c r="T13" s="2">
        <v>10</v>
      </c>
    </row>
    <row r="14" spans="1:20" x14ac:dyDescent="0.25">
      <c r="A14" s="131" t="s">
        <v>39</v>
      </c>
      <c r="B14" s="132"/>
      <c r="C14" s="1">
        <v>9</v>
      </c>
      <c r="D14" s="8">
        <v>0</v>
      </c>
      <c r="E14" s="1">
        <v>9.3000000000000007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1">
        <v>9</v>
      </c>
      <c r="M14" s="1">
        <v>10</v>
      </c>
      <c r="N14" s="1">
        <v>7.5</v>
      </c>
      <c r="O14" s="8">
        <v>0</v>
      </c>
      <c r="P14" s="8">
        <v>0</v>
      </c>
      <c r="Q14" s="36">
        <v>3.5</v>
      </c>
      <c r="R14" s="1">
        <v>10</v>
      </c>
      <c r="S14" s="36">
        <v>2</v>
      </c>
      <c r="T14" s="1">
        <v>9</v>
      </c>
    </row>
    <row r="15" spans="1:20" x14ac:dyDescent="0.25">
      <c r="A15" s="133" t="s">
        <v>40</v>
      </c>
      <c r="B15" s="134"/>
      <c r="C15" s="8">
        <v>0</v>
      </c>
      <c r="D15" s="2">
        <v>10</v>
      </c>
      <c r="E15" s="2">
        <v>8.8000000000000007</v>
      </c>
      <c r="F15" s="2">
        <v>9.4</v>
      </c>
      <c r="G15" s="2">
        <v>9.75</v>
      </c>
      <c r="H15" s="2">
        <v>9.75</v>
      </c>
      <c r="I15" s="2">
        <v>10</v>
      </c>
      <c r="J15" s="2">
        <v>9.6999999999999993</v>
      </c>
      <c r="K15" s="36">
        <v>3.3</v>
      </c>
      <c r="L15" s="2">
        <v>9</v>
      </c>
      <c r="M15" s="36">
        <v>3.3</v>
      </c>
      <c r="N15" s="2">
        <v>7.5</v>
      </c>
      <c r="O15" s="2">
        <v>8.8000000000000007</v>
      </c>
      <c r="P15" s="2">
        <v>9.6999999999999993</v>
      </c>
      <c r="Q15" s="2">
        <v>8.5</v>
      </c>
      <c r="R15" s="2">
        <v>9</v>
      </c>
      <c r="S15" s="40">
        <v>0</v>
      </c>
      <c r="T15" s="2">
        <v>9</v>
      </c>
    </row>
    <row r="16" spans="1:20" x14ac:dyDescent="0.25">
      <c r="A16" s="131" t="s">
        <v>41</v>
      </c>
      <c r="B16" s="132"/>
      <c r="C16" s="1">
        <v>8.5</v>
      </c>
      <c r="D16" s="1">
        <v>5</v>
      </c>
      <c r="E16" s="1">
        <v>10</v>
      </c>
      <c r="F16" s="36">
        <v>4.24</v>
      </c>
      <c r="G16" s="1">
        <v>8.52</v>
      </c>
      <c r="H16" s="1">
        <v>9.75</v>
      </c>
      <c r="I16" s="1">
        <v>10</v>
      </c>
      <c r="J16" s="1">
        <v>6.75</v>
      </c>
      <c r="K16" s="8">
        <v>0</v>
      </c>
      <c r="L16" s="1">
        <v>9</v>
      </c>
      <c r="M16" s="36">
        <v>3.3</v>
      </c>
      <c r="N16" s="1">
        <v>3.75</v>
      </c>
      <c r="O16" s="1">
        <v>8.5299999999999994</v>
      </c>
      <c r="P16" s="1">
        <v>7</v>
      </c>
      <c r="Q16" s="36">
        <v>4.5</v>
      </c>
      <c r="R16" s="1">
        <v>8.6</v>
      </c>
      <c r="S16" s="40">
        <v>0</v>
      </c>
      <c r="T16" s="1">
        <v>9</v>
      </c>
    </row>
    <row r="17" spans="1:20" x14ac:dyDescent="0.25">
      <c r="A17" s="133" t="s">
        <v>42</v>
      </c>
      <c r="B17" s="134"/>
      <c r="C17" s="2">
        <v>8.5</v>
      </c>
      <c r="D17" s="2">
        <v>7</v>
      </c>
      <c r="E17" s="2">
        <v>10</v>
      </c>
      <c r="F17" s="2">
        <v>9.4</v>
      </c>
      <c r="G17" s="2">
        <v>9.4</v>
      </c>
      <c r="H17" s="2">
        <v>10</v>
      </c>
      <c r="I17" s="2">
        <v>6.6666600000000003</v>
      </c>
      <c r="J17" s="2">
        <v>5.875</v>
      </c>
      <c r="K17" s="36">
        <v>3.3</v>
      </c>
      <c r="L17" s="2">
        <v>8</v>
      </c>
      <c r="M17" s="2">
        <v>8.5</v>
      </c>
      <c r="N17" s="2">
        <v>8.125</v>
      </c>
      <c r="O17" s="3">
        <v>10</v>
      </c>
      <c r="P17" s="3">
        <v>6.5</v>
      </c>
      <c r="Q17" s="3">
        <v>8.5</v>
      </c>
      <c r="R17" s="3">
        <v>10</v>
      </c>
      <c r="S17" s="3">
        <v>8</v>
      </c>
      <c r="T17" s="2">
        <v>9</v>
      </c>
    </row>
    <row r="18" spans="1:20" x14ac:dyDescent="0.25">
      <c r="A18" s="131" t="s">
        <v>43</v>
      </c>
      <c r="B18" s="132"/>
      <c r="C18" s="1">
        <v>10</v>
      </c>
      <c r="D18" s="1">
        <v>9</v>
      </c>
      <c r="E18" s="1">
        <v>9.5</v>
      </c>
      <c r="F18" s="1">
        <v>7.53</v>
      </c>
      <c r="G18" s="1">
        <v>6.9</v>
      </c>
      <c r="H18" s="1">
        <v>10</v>
      </c>
      <c r="I18" s="1">
        <v>6.6666600000000003</v>
      </c>
      <c r="J18" s="8">
        <v>0</v>
      </c>
      <c r="K18" s="8">
        <v>0</v>
      </c>
      <c r="L18" s="1">
        <v>9</v>
      </c>
      <c r="M18" s="8">
        <v>0</v>
      </c>
      <c r="N18" s="8">
        <v>0</v>
      </c>
      <c r="O18" s="8">
        <v>0</v>
      </c>
      <c r="P18" s="8">
        <v>0</v>
      </c>
      <c r="Q18" s="1">
        <v>7</v>
      </c>
      <c r="R18" s="1">
        <v>9</v>
      </c>
      <c r="S18" s="1">
        <v>9.5</v>
      </c>
      <c r="T18" s="1">
        <v>9.5</v>
      </c>
    </row>
    <row r="19" spans="1:20" x14ac:dyDescent="0.25">
      <c r="A19" s="133" t="s">
        <v>44</v>
      </c>
      <c r="B19" s="134"/>
      <c r="C19" s="2">
        <v>9</v>
      </c>
      <c r="D19" s="2">
        <v>8.8000000000000007</v>
      </c>
      <c r="E19" s="2">
        <v>6</v>
      </c>
      <c r="F19" s="2">
        <v>3.79</v>
      </c>
      <c r="G19" s="2">
        <v>5.46</v>
      </c>
      <c r="H19" s="2">
        <v>9.4</v>
      </c>
      <c r="I19" s="2">
        <v>6.6665999999999999</v>
      </c>
      <c r="J19" s="2">
        <v>8.5</v>
      </c>
      <c r="K19" s="36">
        <v>3.3</v>
      </c>
      <c r="L19" s="2">
        <v>9</v>
      </c>
      <c r="M19" s="2">
        <v>9</v>
      </c>
      <c r="N19" s="2">
        <v>7.5</v>
      </c>
      <c r="O19" s="3">
        <v>9.7899999999999991</v>
      </c>
      <c r="P19" s="3">
        <v>8.5</v>
      </c>
      <c r="Q19" s="3">
        <v>7.5</v>
      </c>
      <c r="R19" s="3">
        <v>8.4</v>
      </c>
      <c r="S19" s="3">
        <v>9</v>
      </c>
      <c r="T19" s="2">
        <v>10</v>
      </c>
    </row>
    <row r="20" spans="1:20" x14ac:dyDescent="0.25">
      <c r="A20" s="131" t="s">
        <v>45</v>
      </c>
      <c r="B20" s="132"/>
      <c r="C20" s="1">
        <v>10</v>
      </c>
      <c r="D20" s="1">
        <v>8.8000000000000007</v>
      </c>
      <c r="E20" s="1">
        <v>6</v>
      </c>
      <c r="F20" s="1">
        <v>6.57</v>
      </c>
      <c r="G20" s="1">
        <v>6.9</v>
      </c>
      <c r="H20" s="1">
        <v>10</v>
      </c>
      <c r="I20" s="1">
        <v>6.6665999999999999</v>
      </c>
      <c r="J20" s="1">
        <v>8.5</v>
      </c>
      <c r="K20" s="8">
        <v>0</v>
      </c>
      <c r="L20" s="1">
        <v>8</v>
      </c>
      <c r="M20" s="8">
        <v>0</v>
      </c>
      <c r="N20" s="8">
        <v>0</v>
      </c>
      <c r="O20" s="1">
        <v>9.7899999999999991</v>
      </c>
      <c r="P20" s="1">
        <v>8.5</v>
      </c>
      <c r="Q20" s="1">
        <v>7.5</v>
      </c>
      <c r="R20" s="1">
        <v>8.4</v>
      </c>
      <c r="S20" s="1">
        <v>9.5</v>
      </c>
      <c r="T20" s="1">
        <v>9</v>
      </c>
    </row>
    <row r="21" spans="1:20" x14ac:dyDescent="0.25">
      <c r="A21" s="144" t="s">
        <v>46</v>
      </c>
      <c r="B21" s="14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x14ac:dyDescent="0.25">
      <c r="A22" s="131" t="s">
        <v>47</v>
      </c>
      <c r="B22" s="132"/>
      <c r="C22" s="1">
        <v>9</v>
      </c>
      <c r="D22" s="1">
        <v>8.8000000000000007</v>
      </c>
      <c r="E22" s="1">
        <v>9</v>
      </c>
      <c r="F22" s="1">
        <v>7.18</v>
      </c>
      <c r="G22" s="1">
        <v>6.57</v>
      </c>
      <c r="H22" s="1">
        <v>9.4</v>
      </c>
      <c r="I22" s="1">
        <v>6.6666600000000003</v>
      </c>
      <c r="J22" s="8">
        <v>0</v>
      </c>
      <c r="K22" s="8">
        <v>0</v>
      </c>
      <c r="L22" s="1">
        <v>8</v>
      </c>
      <c r="M22" s="1">
        <v>8.5</v>
      </c>
      <c r="N22" s="1">
        <v>7.5</v>
      </c>
      <c r="O22" s="8">
        <v>0</v>
      </c>
      <c r="P22" s="8">
        <v>0</v>
      </c>
      <c r="Q22" s="1">
        <v>7.5</v>
      </c>
      <c r="R22" s="1">
        <v>10</v>
      </c>
      <c r="S22" s="1">
        <v>9.5</v>
      </c>
      <c r="T22" s="1">
        <v>9</v>
      </c>
    </row>
    <row r="23" spans="1:20" x14ac:dyDescent="0.25">
      <c r="A23" s="133" t="s">
        <v>48</v>
      </c>
      <c r="B23" s="134"/>
      <c r="C23" s="2">
        <v>9.5</v>
      </c>
      <c r="D23" s="2">
        <v>10</v>
      </c>
      <c r="E23" s="2">
        <v>7.3</v>
      </c>
      <c r="F23" s="2">
        <v>5.96</v>
      </c>
      <c r="G23" s="2">
        <v>8.85</v>
      </c>
      <c r="H23" s="2">
        <v>8.52</v>
      </c>
      <c r="I23" s="2">
        <v>6.6666600000000003</v>
      </c>
      <c r="J23" s="2">
        <v>7.25</v>
      </c>
      <c r="K23" s="36">
        <v>3.3</v>
      </c>
      <c r="L23" s="2">
        <v>9</v>
      </c>
      <c r="M23" s="2">
        <v>5.0999999999999996</v>
      </c>
      <c r="N23" s="36">
        <v>3.75</v>
      </c>
      <c r="O23" s="3">
        <v>9.7899999999999991</v>
      </c>
      <c r="P23" s="3">
        <v>8</v>
      </c>
      <c r="Q23" s="3">
        <v>7</v>
      </c>
      <c r="R23" s="8">
        <v>0</v>
      </c>
      <c r="S23" s="36">
        <v>4</v>
      </c>
      <c r="T23" s="2">
        <v>9.5</v>
      </c>
    </row>
    <row r="24" spans="1:20" x14ac:dyDescent="0.25">
      <c r="A24" s="131" t="s">
        <v>49</v>
      </c>
      <c r="B24" s="132"/>
      <c r="C24" s="1">
        <v>8.5</v>
      </c>
      <c r="D24" s="1">
        <v>8.8000000000000007</v>
      </c>
      <c r="E24" s="1">
        <v>7.5</v>
      </c>
      <c r="F24" s="1">
        <v>6.24</v>
      </c>
      <c r="G24" s="1">
        <v>8.52</v>
      </c>
      <c r="H24" s="1">
        <v>9.1199999999999992</v>
      </c>
      <c r="I24" s="1">
        <v>10</v>
      </c>
      <c r="J24" s="1">
        <v>7.75</v>
      </c>
      <c r="K24" s="8">
        <v>0</v>
      </c>
      <c r="L24" s="1">
        <v>8</v>
      </c>
      <c r="M24" s="1">
        <v>5.0999999999999996</v>
      </c>
      <c r="N24" s="1">
        <v>5.625</v>
      </c>
      <c r="O24" s="1">
        <v>8.6</v>
      </c>
      <c r="P24" s="1">
        <v>7.75</v>
      </c>
      <c r="Q24" s="8">
        <v>0</v>
      </c>
      <c r="R24" s="1">
        <v>8</v>
      </c>
      <c r="S24" s="40">
        <v>0</v>
      </c>
      <c r="T24" s="1">
        <v>9</v>
      </c>
    </row>
    <row r="25" spans="1:20" x14ac:dyDescent="0.25">
      <c r="A25" s="133" t="s">
        <v>15</v>
      </c>
      <c r="B25" s="134"/>
      <c r="C25" s="8">
        <v>0</v>
      </c>
      <c r="D25" s="2">
        <v>7.5</v>
      </c>
      <c r="E25" s="2">
        <v>9.3000000000000007</v>
      </c>
      <c r="F25" s="2">
        <v>6.62</v>
      </c>
      <c r="G25" s="2">
        <v>8.57</v>
      </c>
      <c r="H25" s="2">
        <v>8.52</v>
      </c>
      <c r="I25" s="2">
        <v>6.6666600000000003</v>
      </c>
      <c r="J25" s="8">
        <v>0</v>
      </c>
      <c r="K25" s="8">
        <v>0</v>
      </c>
      <c r="L25" s="2">
        <v>8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3">
        <v>8.5</v>
      </c>
      <c r="S25" s="40">
        <v>0</v>
      </c>
      <c r="T25" s="8">
        <v>0</v>
      </c>
    </row>
    <row r="26" spans="1:20" x14ac:dyDescent="0.25">
      <c r="A26" s="131" t="s">
        <v>50</v>
      </c>
      <c r="B26" s="132"/>
      <c r="C26" s="1">
        <v>8.5</v>
      </c>
      <c r="D26" s="1">
        <v>7.5</v>
      </c>
      <c r="E26" s="1">
        <v>9.5</v>
      </c>
      <c r="F26" s="1">
        <v>6.57</v>
      </c>
      <c r="G26" s="1">
        <v>6.57</v>
      </c>
      <c r="H26" s="1">
        <v>9.4</v>
      </c>
      <c r="I26" s="1">
        <v>6.6666600000000003</v>
      </c>
      <c r="J26" s="1">
        <v>9.58</v>
      </c>
      <c r="K26" s="36">
        <v>3.3</v>
      </c>
      <c r="L26" s="1">
        <v>9</v>
      </c>
      <c r="M26" s="8">
        <v>0</v>
      </c>
      <c r="N26" s="1">
        <v>6.875</v>
      </c>
      <c r="O26" s="1">
        <v>9.58</v>
      </c>
      <c r="P26" s="1">
        <v>8.9499999999999993</v>
      </c>
      <c r="Q26" s="1">
        <v>7</v>
      </c>
      <c r="R26" s="1">
        <v>7.4</v>
      </c>
      <c r="S26" s="1">
        <v>9</v>
      </c>
      <c r="T26" s="1">
        <v>9</v>
      </c>
    </row>
    <row r="27" spans="1:20" x14ac:dyDescent="0.25">
      <c r="A27" s="133" t="s">
        <v>51</v>
      </c>
      <c r="B27" s="134"/>
      <c r="C27" s="8">
        <v>0</v>
      </c>
      <c r="D27" s="8">
        <v>0</v>
      </c>
      <c r="E27" s="2">
        <v>7.3</v>
      </c>
      <c r="F27" s="2">
        <v>8.24</v>
      </c>
      <c r="G27" s="2">
        <v>8.24</v>
      </c>
      <c r="H27" s="2">
        <v>9.75</v>
      </c>
      <c r="I27" s="2">
        <v>10</v>
      </c>
      <c r="J27" s="2">
        <v>7.25</v>
      </c>
      <c r="K27" s="36">
        <v>3.3</v>
      </c>
      <c r="L27" s="2">
        <v>9</v>
      </c>
      <c r="M27" s="2">
        <v>6.1</v>
      </c>
      <c r="N27" s="2">
        <v>8.75</v>
      </c>
      <c r="O27" s="3">
        <v>8.5299999999999994</v>
      </c>
      <c r="P27" s="3">
        <v>8</v>
      </c>
      <c r="Q27" s="3">
        <v>5.5</v>
      </c>
      <c r="R27" s="3">
        <v>8.8000000000000007</v>
      </c>
      <c r="S27" s="40">
        <v>0</v>
      </c>
      <c r="T27" s="2">
        <v>9.5</v>
      </c>
    </row>
    <row r="28" spans="1:20" x14ac:dyDescent="0.25">
      <c r="A28" s="131" t="s">
        <v>52</v>
      </c>
      <c r="B28" s="132"/>
      <c r="C28" s="1">
        <v>9.5</v>
      </c>
      <c r="D28" s="1">
        <v>8</v>
      </c>
      <c r="E28" s="1">
        <v>7.5</v>
      </c>
      <c r="F28" s="1">
        <v>8.85</v>
      </c>
      <c r="G28" s="1">
        <v>9.75</v>
      </c>
      <c r="H28" s="1">
        <v>9.75</v>
      </c>
      <c r="I28" s="1">
        <v>10</v>
      </c>
      <c r="J28" s="1">
        <v>7.5</v>
      </c>
      <c r="K28" s="8">
        <v>0</v>
      </c>
      <c r="L28" s="1">
        <v>9</v>
      </c>
      <c r="M28" s="1">
        <v>9</v>
      </c>
      <c r="N28" s="1">
        <v>5</v>
      </c>
      <c r="O28" s="1">
        <v>10</v>
      </c>
      <c r="P28" s="1">
        <v>8.5</v>
      </c>
      <c r="Q28" s="1">
        <v>8</v>
      </c>
      <c r="R28" s="1">
        <v>10</v>
      </c>
      <c r="S28" s="40">
        <v>0</v>
      </c>
      <c r="T28" s="40">
        <v>0</v>
      </c>
    </row>
    <row r="29" spans="1:20" x14ac:dyDescent="0.25">
      <c r="A29" s="146" t="s">
        <v>53</v>
      </c>
      <c r="B29" s="147"/>
      <c r="C29" s="6">
        <v>8.5</v>
      </c>
      <c r="D29" s="6">
        <v>8</v>
      </c>
      <c r="E29" s="6">
        <v>7.5</v>
      </c>
      <c r="F29" s="6">
        <v>8.92</v>
      </c>
      <c r="G29" s="6">
        <v>9.4</v>
      </c>
      <c r="H29" s="6">
        <v>9.1199999999999992</v>
      </c>
      <c r="I29" s="6">
        <v>10</v>
      </c>
      <c r="J29" s="6">
        <v>7.75</v>
      </c>
      <c r="K29" s="40">
        <v>0</v>
      </c>
      <c r="L29" s="6">
        <v>8</v>
      </c>
      <c r="M29" s="6">
        <v>8.5</v>
      </c>
      <c r="N29" s="6">
        <v>8.75</v>
      </c>
      <c r="O29" s="7">
        <v>8.6</v>
      </c>
      <c r="P29" s="7">
        <v>7.75</v>
      </c>
      <c r="Q29" s="7">
        <v>7</v>
      </c>
      <c r="R29" s="7">
        <v>7.5</v>
      </c>
      <c r="S29" s="40">
        <v>0</v>
      </c>
      <c r="T29" s="6">
        <v>9</v>
      </c>
    </row>
    <row r="30" spans="1:20" x14ac:dyDescent="0.25">
      <c r="A30" s="131" t="s">
        <v>54</v>
      </c>
      <c r="B30" s="132"/>
      <c r="C30" s="1">
        <v>10</v>
      </c>
      <c r="D30" s="1">
        <v>8.8000000000000007</v>
      </c>
      <c r="E30" s="1">
        <v>9.5</v>
      </c>
      <c r="F30" s="1">
        <v>6.24</v>
      </c>
      <c r="G30" s="1">
        <v>8.52</v>
      </c>
      <c r="H30" s="1">
        <v>8.7899999999999991</v>
      </c>
      <c r="I30" s="1">
        <v>6.6666600000000003</v>
      </c>
      <c r="J30" s="1">
        <v>5.875</v>
      </c>
      <c r="K30" s="36">
        <v>3.3</v>
      </c>
      <c r="L30" s="1">
        <v>9</v>
      </c>
      <c r="M30" s="1">
        <v>10</v>
      </c>
      <c r="N30" s="1">
        <v>8.75</v>
      </c>
      <c r="O30" s="1">
        <v>10</v>
      </c>
      <c r="P30" s="1">
        <v>6.5</v>
      </c>
      <c r="Q30" s="1">
        <v>8.5</v>
      </c>
      <c r="R30" s="1">
        <v>10</v>
      </c>
      <c r="S30" s="1">
        <v>8</v>
      </c>
      <c r="T30" s="1">
        <v>9</v>
      </c>
    </row>
    <row r="31" spans="1:20" ht="15.75" thickBot="1" x14ac:dyDescent="0.3">
      <c r="A31" s="146" t="s">
        <v>55</v>
      </c>
      <c r="B31" s="147"/>
      <c r="C31" s="6">
        <v>9</v>
      </c>
      <c r="D31" s="6">
        <v>9.5</v>
      </c>
      <c r="E31" s="6">
        <v>9</v>
      </c>
      <c r="F31" s="6">
        <v>5.73</v>
      </c>
      <c r="G31" s="6">
        <v>8.57</v>
      </c>
      <c r="H31" s="6">
        <v>8.52</v>
      </c>
      <c r="I31" s="6">
        <v>6.6666600000000003</v>
      </c>
      <c r="J31" s="6">
        <v>7.25</v>
      </c>
      <c r="K31" s="39">
        <v>1</v>
      </c>
      <c r="L31" s="6">
        <v>8</v>
      </c>
      <c r="M31" s="6">
        <v>9</v>
      </c>
      <c r="N31" s="6">
        <v>6.25</v>
      </c>
      <c r="O31" s="7">
        <v>9.7899999999999991</v>
      </c>
      <c r="P31" s="7">
        <v>8</v>
      </c>
      <c r="Q31" s="7">
        <v>7.5</v>
      </c>
      <c r="R31" s="7">
        <v>8.4</v>
      </c>
      <c r="S31" s="7">
        <v>8</v>
      </c>
      <c r="T31" s="40">
        <v>0</v>
      </c>
    </row>
    <row r="32" spans="1:20" ht="15.75" thickBot="1" x14ac:dyDescent="0.3">
      <c r="A32" s="148" t="s">
        <v>24</v>
      </c>
      <c r="B32" s="149"/>
      <c r="C32" s="11">
        <f t="shared" ref="C32:Q32" si="0">AVERAGE(C6:C31)</f>
        <v>6.92</v>
      </c>
      <c r="D32" s="11">
        <f t="shared" si="0"/>
        <v>7.2560000000000002</v>
      </c>
      <c r="E32" s="11">
        <f t="shared" si="0"/>
        <v>8.4200000000000017</v>
      </c>
      <c r="F32" s="11">
        <f t="shared" si="0"/>
        <v>6.6967999999999996</v>
      </c>
      <c r="G32" s="11">
        <f t="shared" si="0"/>
        <v>7.9024000000000001</v>
      </c>
      <c r="H32" s="11">
        <f t="shared" si="0"/>
        <v>8.8928000000000011</v>
      </c>
      <c r="I32" s="11">
        <f t="shared" si="0"/>
        <v>7.4666578400000025</v>
      </c>
      <c r="J32" s="11">
        <f t="shared" si="0"/>
        <v>6.5632000000000001</v>
      </c>
      <c r="K32" s="11">
        <f t="shared" si="0"/>
        <v>1.7559999999999996</v>
      </c>
      <c r="L32" s="11">
        <f t="shared" si="0"/>
        <v>8.48</v>
      </c>
      <c r="M32" s="11">
        <f t="shared" si="0"/>
        <v>6.468</v>
      </c>
      <c r="N32" s="11">
        <f t="shared" si="0"/>
        <v>5.9</v>
      </c>
      <c r="O32" s="11">
        <f t="shared" si="0"/>
        <v>7.7515999999999989</v>
      </c>
      <c r="P32" s="11">
        <f t="shared" si="0"/>
        <v>6.7523999999999997</v>
      </c>
      <c r="Q32" s="11">
        <f t="shared" si="0"/>
        <v>6.26</v>
      </c>
      <c r="R32" s="11">
        <f>AVERAGE(R6:R31)</f>
        <v>8.4560000000000013</v>
      </c>
      <c r="S32" s="11">
        <f>AVERAGE(S6:S31)</f>
        <v>4.5999999999999996</v>
      </c>
      <c r="T32" s="11">
        <f t="shared" ref="T32" si="1">AVERAGE(T6:T31)</f>
        <v>7.42</v>
      </c>
    </row>
    <row r="33" spans="1:20" ht="15.75" thickBot="1" x14ac:dyDescent="0.3">
      <c r="A33" s="51" t="s">
        <v>89</v>
      </c>
      <c r="B33" s="50" t="s">
        <v>88</v>
      </c>
      <c r="C33" s="13">
        <f>STDEV(C6:C31)</f>
        <v>4.0095718807207668</v>
      </c>
      <c r="D33" s="13">
        <f>STDEV(D6:D31)</f>
        <v>2.9494462757157223</v>
      </c>
      <c r="E33" s="13">
        <f t="shared" ref="E33:T33" si="2">STDEV(E6:E31)</f>
        <v>1.2406315595964219</v>
      </c>
      <c r="F33" s="13">
        <f t="shared" si="2"/>
        <v>2.127731029367514</v>
      </c>
      <c r="G33" s="13">
        <f t="shared" si="2"/>
        <v>2.0521072096749742</v>
      </c>
      <c r="H33" s="13">
        <f t="shared" si="2"/>
        <v>1.9230867548466544</v>
      </c>
      <c r="I33" s="13">
        <f t="shared" si="2"/>
        <v>2.2110865203137724</v>
      </c>
      <c r="J33" s="13">
        <f t="shared" si="2"/>
        <v>3.0981976884418887</v>
      </c>
      <c r="K33" s="13">
        <f t="shared" si="2"/>
        <v>1.6517869111964774</v>
      </c>
      <c r="L33" s="13">
        <f t="shared" si="2"/>
        <v>0.5099019513592784</v>
      </c>
      <c r="M33" s="13">
        <f t="shared" si="2"/>
        <v>3.5635562761563544</v>
      </c>
      <c r="N33" s="13">
        <f t="shared" si="2"/>
        <v>2.8071708771169122</v>
      </c>
      <c r="O33" s="13">
        <f t="shared" si="2"/>
        <v>3.5346353890229416</v>
      </c>
      <c r="P33" s="13">
        <f t="shared" si="2"/>
        <v>3.1127587308795182</v>
      </c>
      <c r="Q33" s="13">
        <f t="shared" si="2"/>
        <v>2.6969118141558375</v>
      </c>
      <c r="R33" s="13">
        <f t="shared" si="2"/>
        <v>2.289483202238729</v>
      </c>
      <c r="S33" s="13">
        <f>STDEV(S6:S31)</f>
        <v>4.1526848744717757</v>
      </c>
      <c r="T33" s="13">
        <f t="shared" si="2"/>
        <v>3.8042739123254514</v>
      </c>
    </row>
  </sheetData>
  <mergeCells count="44">
    <mergeCell ref="A31:B31"/>
    <mergeCell ref="A32:B32"/>
    <mergeCell ref="A25:B25"/>
    <mergeCell ref="A26:B26"/>
    <mergeCell ref="A27:B27"/>
    <mergeCell ref="A28:B28"/>
    <mergeCell ref="A29:B29"/>
    <mergeCell ref="A30:B30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R2:R5"/>
    <mergeCell ref="S2:S5"/>
    <mergeCell ref="T2:T5"/>
    <mergeCell ref="A5:B5"/>
    <mergeCell ref="A6:B6"/>
    <mergeCell ref="K2:K5"/>
    <mergeCell ref="L2:L5"/>
    <mergeCell ref="M2:M5"/>
    <mergeCell ref="N2:N5"/>
    <mergeCell ref="O2:O5"/>
    <mergeCell ref="P2:P5"/>
    <mergeCell ref="A2:B4"/>
    <mergeCell ref="C2:C5"/>
    <mergeCell ref="D2:D5"/>
    <mergeCell ref="E2:E5"/>
    <mergeCell ref="I2:I5"/>
    <mergeCell ref="J2:J5"/>
    <mergeCell ref="A12:B12"/>
    <mergeCell ref="Q2:Q5"/>
    <mergeCell ref="A7:B7"/>
    <mergeCell ref="A8:B8"/>
    <mergeCell ref="A9:B9"/>
    <mergeCell ref="A10:B10"/>
    <mergeCell ref="A11:B11"/>
  </mergeCells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A33" sqref="A33"/>
    </sheetView>
  </sheetViews>
  <sheetFormatPr defaultColWidth="8.85546875" defaultRowHeight="15" x14ac:dyDescent="0.25"/>
  <cols>
    <col min="1" max="1" width="29.85546875" customWidth="1"/>
  </cols>
  <sheetData>
    <row r="1" spans="1:15" ht="15.75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138" t="s">
        <v>0</v>
      </c>
      <c r="B2" s="100" t="s">
        <v>85</v>
      </c>
      <c r="C2" s="100" t="s">
        <v>80</v>
      </c>
      <c r="D2" s="100" t="s">
        <v>86</v>
      </c>
      <c r="E2" s="100" t="s">
        <v>82</v>
      </c>
      <c r="F2" s="100" t="s">
        <v>83</v>
      </c>
      <c r="G2" s="100" t="s">
        <v>84</v>
      </c>
      <c r="H2" s="115" t="s">
        <v>87</v>
      </c>
      <c r="I2" s="100" t="s">
        <v>74</v>
      </c>
      <c r="J2" s="100" t="s">
        <v>75</v>
      </c>
      <c r="K2" s="100" t="s">
        <v>76</v>
      </c>
      <c r="L2" s="100" t="s">
        <v>77</v>
      </c>
      <c r="M2" s="100" t="s">
        <v>78</v>
      </c>
      <c r="N2" s="105" t="s">
        <v>25</v>
      </c>
      <c r="O2" s="105" t="s">
        <v>20</v>
      </c>
    </row>
    <row r="3" spans="1:15" x14ac:dyDescent="0.25">
      <c r="A3" s="140"/>
      <c r="B3" s="101"/>
      <c r="C3" s="101"/>
      <c r="D3" s="101"/>
      <c r="E3" s="101"/>
      <c r="F3" s="101"/>
      <c r="G3" s="101"/>
      <c r="H3" s="125"/>
      <c r="I3" s="101"/>
      <c r="J3" s="101"/>
      <c r="K3" s="101"/>
      <c r="L3" s="101"/>
      <c r="M3" s="101"/>
      <c r="N3" s="106"/>
      <c r="O3" s="106"/>
    </row>
    <row r="4" spans="1:15" x14ac:dyDescent="0.25">
      <c r="A4" s="142"/>
      <c r="B4" s="101"/>
      <c r="C4" s="101"/>
      <c r="D4" s="101"/>
      <c r="E4" s="101"/>
      <c r="F4" s="101"/>
      <c r="G4" s="101"/>
      <c r="H4" s="125"/>
      <c r="I4" s="101"/>
      <c r="J4" s="101"/>
      <c r="K4" s="101"/>
      <c r="L4" s="101"/>
      <c r="M4" s="101"/>
      <c r="N4" s="106"/>
      <c r="O4" s="106"/>
    </row>
    <row r="5" spans="1:15" x14ac:dyDescent="0.25">
      <c r="A5" s="46" t="s">
        <v>1</v>
      </c>
      <c r="B5" s="102"/>
      <c r="C5" s="102"/>
      <c r="D5" s="102"/>
      <c r="E5" s="102"/>
      <c r="F5" s="102"/>
      <c r="G5" s="102"/>
      <c r="H5" s="126"/>
      <c r="I5" s="102"/>
      <c r="J5" s="102"/>
      <c r="K5" s="102"/>
      <c r="L5" s="102"/>
      <c r="M5" s="102"/>
      <c r="N5" s="107"/>
      <c r="O5" s="107"/>
    </row>
    <row r="6" spans="1:15" x14ac:dyDescent="0.25">
      <c r="A6" s="41" t="s">
        <v>32</v>
      </c>
      <c r="B6" s="40">
        <v>0</v>
      </c>
      <c r="C6" s="1">
        <v>9</v>
      </c>
      <c r="D6" s="1"/>
      <c r="E6" s="1">
        <v>10</v>
      </c>
      <c r="F6" s="1">
        <v>5</v>
      </c>
      <c r="G6" s="1"/>
      <c r="H6" s="1"/>
      <c r="I6" s="1"/>
      <c r="J6" s="1"/>
      <c r="K6" s="1"/>
      <c r="L6" s="1"/>
      <c r="M6" s="1"/>
      <c r="N6" s="9" t="e">
        <f t="shared" ref="N6" si="0">AVERAGE(#REF!)</f>
        <v>#REF!</v>
      </c>
      <c r="O6" s="21" t="e">
        <f>10%*N6</f>
        <v>#REF!</v>
      </c>
    </row>
    <row r="7" spans="1:15" x14ac:dyDescent="0.25">
      <c r="A7" s="45" t="s">
        <v>33</v>
      </c>
      <c r="B7" s="2">
        <v>7</v>
      </c>
      <c r="C7" s="40">
        <v>0</v>
      </c>
      <c r="D7" s="2"/>
      <c r="E7" s="2">
        <v>6.66</v>
      </c>
      <c r="F7" s="2">
        <v>6.25</v>
      </c>
      <c r="G7" s="2"/>
      <c r="H7" s="2"/>
      <c r="I7" s="2"/>
      <c r="J7" s="2"/>
      <c r="K7" s="2"/>
      <c r="L7" s="2"/>
      <c r="M7" s="2"/>
      <c r="N7" s="10" t="e">
        <f t="shared" ref="N7" si="1">AVERAGE(#REF!)</f>
        <v>#REF!</v>
      </c>
      <c r="O7" s="22" t="e">
        <f t="shared" ref="O7:O31" si="2">10%*N7</f>
        <v>#REF!</v>
      </c>
    </row>
    <row r="8" spans="1:15" x14ac:dyDescent="0.25">
      <c r="A8" s="41" t="s">
        <v>34</v>
      </c>
      <c r="B8" s="40">
        <v>0</v>
      </c>
      <c r="C8" s="1">
        <v>9</v>
      </c>
      <c r="D8" s="1"/>
      <c r="E8" s="1">
        <v>10</v>
      </c>
      <c r="F8" s="1">
        <v>7.5</v>
      </c>
      <c r="G8" s="1"/>
      <c r="H8" s="1"/>
      <c r="I8" s="1"/>
      <c r="J8" s="1"/>
      <c r="K8" s="1"/>
      <c r="L8" s="1"/>
      <c r="M8" s="1"/>
      <c r="N8" s="9" t="e">
        <f t="shared" ref="N8" si="3">AVERAGE(#REF!)</f>
        <v>#REF!</v>
      </c>
      <c r="O8" s="21" t="e">
        <f t="shared" si="2"/>
        <v>#REF!</v>
      </c>
    </row>
    <row r="9" spans="1:15" x14ac:dyDescent="0.25">
      <c r="A9" s="45" t="s">
        <v>35</v>
      </c>
      <c r="B9" s="2">
        <v>8.25</v>
      </c>
      <c r="C9" s="2">
        <v>10</v>
      </c>
      <c r="D9" s="2"/>
      <c r="E9" s="2">
        <v>6.66</v>
      </c>
      <c r="F9" s="2">
        <v>7.5</v>
      </c>
      <c r="G9" s="2"/>
      <c r="H9" s="2"/>
      <c r="I9" s="2"/>
      <c r="J9" s="2"/>
      <c r="K9" s="2"/>
      <c r="L9" s="2"/>
      <c r="M9" s="2"/>
      <c r="N9" s="10" t="e">
        <f t="shared" ref="N9" si="4">AVERAGE(#REF!)</f>
        <v>#REF!</v>
      </c>
      <c r="O9" s="22" t="e">
        <f t="shared" si="2"/>
        <v>#REF!</v>
      </c>
    </row>
    <row r="10" spans="1:15" x14ac:dyDescent="0.25">
      <c r="A10" s="41" t="s">
        <v>36</v>
      </c>
      <c r="B10" s="1">
        <v>8.25</v>
      </c>
      <c r="C10" s="1">
        <v>9</v>
      </c>
      <c r="D10" s="1"/>
      <c r="E10" s="40">
        <v>0</v>
      </c>
      <c r="F10" s="1">
        <v>7.5</v>
      </c>
      <c r="G10" s="1"/>
      <c r="H10" s="1"/>
      <c r="I10" s="1"/>
      <c r="J10" s="1"/>
      <c r="K10" s="1"/>
      <c r="L10" s="1"/>
      <c r="M10" s="1"/>
      <c r="N10" s="9" t="e">
        <f t="shared" ref="N10" si="5">AVERAGE(#REF!)</f>
        <v>#REF!</v>
      </c>
      <c r="O10" s="21" t="e">
        <f t="shared" si="2"/>
        <v>#REF!</v>
      </c>
    </row>
    <row r="11" spans="1:15" x14ac:dyDescent="0.25">
      <c r="A11" s="45" t="s">
        <v>37</v>
      </c>
      <c r="B11" s="2">
        <v>7</v>
      </c>
      <c r="C11" s="40">
        <v>0</v>
      </c>
      <c r="D11" s="2"/>
      <c r="E11" s="40">
        <v>0</v>
      </c>
      <c r="F11" s="40">
        <v>0</v>
      </c>
      <c r="G11" s="2"/>
      <c r="H11" s="2"/>
      <c r="I11" s="2"/>
      <c r="J11" s="2"/>
      <c r="K11" s="2"/>
      <c r="L11" s="2"/>
      <c r="M11" s="2"/>
      <c r="N11" s="10" t="e">
        <f t="shared" ref="N11" si="6">AVERAGE(#REF!)</f>
        <v>#REF!</v>
      </c>
      <c r="O11" s="22" t="e">
        <f t="shared" si="2"/>
        <v>#REF!</v>
      </c>
    </row>
    <row r="12" spans="1:15" x14ac:dyDescent="0.25">
      <c r="A12" s="41" t="s">
        <v>38</v>
      </c>
      <c r="B12" s="1">
        <v>8</v>
      </c>
      <c r="C12" s="1">
        <v>10</v>
      </c>
      <c r="D12" s="1"/>
      <c r="E12" s="1">
        <v>10</v>
      </c>
      <c r="F12" s="1">
        <v>10</v>
      </c>
      <c r="G12" s="1"/>
      <c r="H12" s="1"/>
      <c r="I12" s="1"/>
      <c r="J12" s="1"/>
      <c r="K12" s="1"/>
      <c r="L12" s="1"/>
      <c r="M12" s="1"/>
      <c r="N12" s="9" t="e">
        <f t="shared" ref="N12" si="7">AVERAGE(#REF!)</f>
        <v>#REF!</v>
      </c>
      <c r="O12" s="21" t="e">
        <f t="shared" si="2"/>
        <v>#REF!</v>
      </c>
    </row>
    <row r="13" spans="1:15" x14ac:dyDescent="0.25">
      <c r="A13" s="45" t="s">
        <v>12</v>
      </c>
      <c r="B13" s="40">
        <v>0</v>
      </c>
      <c r="C13" s="2">
        <v>10</v>
      </c>
      <c r="D13" s="2"/>
      <c r="E13" s="2">
        <v>7.66</v>
      </c>
      <c r="F13" s="2">
        <v>3.5</v>
      </c>
      <c r="G13" s="2"/>
      <c r="H13" s="2"/>
      <c r="I13" s="2"/>
      <c r="J13" s="2"/>
      <c r="K13" s="2"/>
      <c r="L13" s="2"/>
      <c r="M13" s="2"/>
      <c r="N13" s="10" t="e">
        <f t="shared" ref="N13" si="8">AVERAGE(#REF!)</f>
        <v>#REF!</v>
      </c>
      <c r="O13" s="22" t="e">
        <f t="shared" si="2"/>
        <v>#REF!</v>
      </c>
    </row>
    <row r="14" spans="1:15" x14ac:dyDescent="0.25">
      <c r="A14" s="41" t="s">
        <v>39</v>
      </c>
      <c r="B14" s="36">
        <v>2</v>
      </c>
      <c r="C14" s="1">
        <v>9</v>
      </c>
      <c r="D14" s="1"/>
      <c r="E14" s="1">
        <v>6.66</v>
      </c>
      <c r="F14" s="1">
        <v>7.5</v>
      </c>
      <c r="G14" s="1"/>
      <c r="H14" s="1"/>
      <c r="I14" s="1"/>
      <c r="J14" s="1"/>
      <c r="K14" s="1"/>
      <c r="L14" s="1"/>
      <c r="M14" s="1"/>
      <c r="N14" s="9" t="e">
        <f t="shared" ref="N14" si="9">AVERAGE(#REF!)</f>
        <v>#REF!</v>
      </c>
      <c r="O14" s="21" t="e">
        <f t="shared" si="2"/>
        <v>#REF!</v>
      </c>
    </row>
    <row r="15" spans="1:15" x14ac:dyDescent="0.25">
      <c r="A15" s="45" t="s">
        <v>40</v>
      </c>
      <c r="B15" s="40">
        <v>0</v>
      </c>
      <c r="C15" s="2">
        <v>9</v>
      </c>
      <c r="D15" s="2"/>
      <c r="E15" s="2">
        <v>10</v>
      </c>
      <c r="F15" s="2">
        <v>7.5</v>
      </c>
      <c r="G15" s="2"/>
      <c r="H15" s="2"/>
      <c r="I15" s="2"/>
      <c r="J15" s="2"/>
      <c r="K15" s="2"/>
      <c r="L15" s="2"/>
      <c r="M15" s="2"/>
      <c r="N15" s="10" t="e">
        <f t="shared" ref="N15" si="10">AVERAGE(#REF!)</f>
        <v>#REF!</v>
      </c>
      <c r="O15" s="22" t="e">
        <f t="shared" si="2"/>
        <v>#REF!</v>
      </c>
    </row>
    <row r="16" spans="1:15" x14ac:dyDescent="0.25">
      <c r="A16" s="41" t="s">
        <v>41</v>
      </c>
      <c r="B16" s="40">
        <v>0</v>
      </c>
      <c r="C16" s="1">
        <v>9</v>
      </c>
      <c r="D16" s="1"/>
      <c r="E16" s="1">
        <v>9</v>
      </c>
      <c r="F16" s="1">
        <v>7.5</v>
      </c>
      <c r="G16" s="1"/>
      <c r="H16" s="1"/>
      <c r="I16" s="1"/>
      <c r="J16" s="1"/>
      <c r="K16" s="1"/>
      <c r="L16" s="1"/>
      <c r="M16" s="1"/>
      <c r="N16" s="9" t="e">
        <f t="shared" ref="N16" si="11">AVERAGE(#REF!)</f>
        <v>#REF!</v>
      </c>
      <c r="O16" s="21" t="e">
        <f t="shared" si="2"/>
        <v>#REF!</v>
      </c>
    </row>
    <row r="17" spans="1:15" x14ac:dyDescent="0.25">
      <c r="A17" s="45" t="s">
        <v>42</v>
      </c>
      <c r="B17" s="3">
        <v>8</v>
      </c>
      <c r="C17" s="2">
        <v>9</v>
      </c>
      <c r="D17" s="2"/>
      <c r="E17" s="2">
        <v>10</v>
      </c>
      <c r="F17" s="2">
        <v>7.5</v>
      </c>
      <c r="G17" s="2"/>
      <c r="H17" s="2"/>
      <c r="I17" s="2"/>
      <c r="J17" s="2"/>
      <c r="K17" s="2"/>
      <c r="L17" s="2"/>
      <c r="M17" s="2"/>
      <c r="N17" s="10" t="e">
        <f t="shared" ref="N17" si="12">AVERAGE(#REF!)</f>
        <v>#REF!</v>
      </c>
      <c r="O17" s="22" t="e">
        <f t="shared" si="2"/>
        <v>#REF!</v>
      </c>
    </row>
    <row r="18" spans="1:15" x14ac:dyDescent="0.25">
      <c r="A18" s="41" t="s">
        <v>43</v>
      </c>
      <c r="B18" s="1">
        <v>9.5</v>
      </c>
      <c r="C18" s="1">
        <v>9.5</v>
      </c>
      <c r="D18" s="1"/>
      <c r="E18" s="40">
        <v>0</v>
      </c>
      <c r="F18" s="40">
        <v>0</v>
      </c>
      <c r="G18" s="1"/>
      <c r="H18" s="1"/>
      <c r="I18" s="1"/>
      <c r="J18" s="1"/>
      <c r="K18" s="1"/>
      <c r="L18" s="1"/>
      <c r="M18" s="1"/>
      <c r="N18" s="9" t="e">
        <f t="shared" ref="N18" si="13">AVERAGE(#REF!)</f>
        <v>#REF!</v>
      </c>
      <c r="O18" s="21" t="e">
        <f t="shared" si="2"/>
        <v>#REF!</v>
      </c>
    </row>
    <row r="19" spans="1:15" x14ac:dyDescent="0.25">
      <c r="A19" s="45" t="s">
        <v>44</v>
      </c>
      <c r="B19" s="3">
        <v>9</v>
      </c>
      <c r="C19" s="2">
        <v>10</v>
      </c>
      <c r="D19" s="2"/>
      <c r="E19" s="2">
        <v>6.66</v>
      </c>
      <c r="F19" s="2">
        <v>7.5</v>
      </c>
      <c r="G19" s="2"/>
      <c r="H19" s="2"/>
      <c r="I19" s="2"/>
      <c r="J19" s="2"/>
      <c r="K19" s="2"/>
      <c r="L19" s="2"/>
      <c r="M19" s="2"/>
      <c r="N19" s="10" t="e">
        <f t="shared" ref="N19" si="14">AVERAGE(#REF!)</f>
        <v>#REF!</v>
      </c>
      <c r="O19" s="22" t="e">
        <f t="shared" si="2"/>
        <v>#REF!</v>
      </c>
    </row>
    <row r="20" spans="1:15" x14ac:dyDescent="0.25">
      <c r="A20" s="41" t="s">
        <v>45</v>
      </c>
      <c r="B20" s="1">
        <v>9.5</v>
      </c>
      <c r="C20" s="1">
        <v>9</v>
      </c>
      <c r="D20" s="1"/>
      <c r="E20" s="40">
        <v>0</v>
      </c>
      <c r="F20" s="40">
        <v>0</v>
      </c>
      <c r="G20" s="1"/>
      <c r="H20" s="1"/>
      <c r="I20" s="1"/>
      <c r="J20" s="1"/>
      <c r="K20" s="1"/>
      <c r="L20" s="1"/>
      <c r="M20" s="1"/>
      <c r="N20" s="9" t="e">
        <f t="shared" ref="N20" si="15">AVERAGE(#REF!)</f>
        <v>#REF!</v>
      </c>
      <c r="O20" s="21" t="e">
        <f t="shared" si="2"/>
        <v>#REF!</v>
      </c>
    </row>
    <row r="21" spans="1:15" x14ac:dyDescent="0.25">
      <c r="A21" s="47" t="s">
        <v>46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 t="e">
        <f t="shared" ref="N21" si="16">AVERAGE(#REF!)</f>
        <v>#REF!</v>
      </c>
      <c r="O21" s="28" t="e">
        <f t="shared" si="2"/>
        <v>#REF!</v>
      </c>
    </row>
    <row r="22" spans="1:15" x14ac:dyDescent="0.25">
      <c r="A22" s="41" t="s">
        <v>47</v>
      </c>
      <c r="B22" s="1">
        <v>9.5</v>
      </c>
      <c r="C22" s="1">
        <v>9</v>
      </c>
      <c r="D22" s="1"/>
      <c r="E22" s="1">
        <v>6.66</v>
      </c>
      <c r="F22" s="1">
        <v>7.5</v>
      </c>
      <c r="G22" s="1"/>
      <c r="H22" s="1"/>
      <c r="I22" s="1"/>
      <c r="J22" s="1"/>
      <c r="K22" s="1"/>
      <c r="L22" s="1"/>
      <c r="M22" s="1"/>
      <c r="N22" s="9" t="e">
        <f t="shared" ref="N22" si="17">AVERAGE(#REF!)</f>
        <v>#REF!</v>
      </c>
      <c r="O22" s="21" t="e">
        <f t="shared" si="2"/>
        <v>#REF!</v>
      </c>
    </row>
    <row r="23" spans="1:15" x14ac:dyDescent="0.25">
      <c r="A23" s="45" t="s">
        <v>48</v>
      </c>
      <c r="B23" s="36">
        <v>4</v>
      </c>
      <c r="C23" s="2">
        <v>9.5</v>
      </c>
      <c r="D23" s="2"/>
      <c r="E23" s="2">
        <v>10</v>
      </c>
      <c r="F23" s="2">
        <v>7.5</v>
      </c>
      <c r="G23" s="2"/>
      <c r="H23" s="2"/>
      <c r="I23" s="2"/>
      <c r="J23" s="2"/>
      <c r="K23" s="2"/>
      <c r="L23" s="2"/>
      <c r="M23" s="2"/>
      <c r="N23" s="10" t="e">
        <f t="shared" ref="N23" si="18">AVERAGE(#REF!)</f>
        <v>#REF!</v>
      </c>
      <c r="O23" s="22" t="e">
        <f t="shared" si="2"/>
        <v>#REF!</v>
      </c>
    </row>
    <row r="24" spans="1:15" x14ac:dyDescent="0.25">
      <c r="A24" s="41" t="s">
        <v>49</v>
      </c>
      <c r="B24" s="40">
        <v>0</v>
      </c>
      <c r="C24" s="1">
        <v>9</v>
      </c>
      <c r="D24" s="1"/>
      <c r="E24" s="1">
        <v>7.66</v>
      </c>
      <c r="F24" s="1">
        <v>6</v>
      </c>
      <c r="G24" s="1"/>
      <c r="H24" s="1"/>
      <c r="I24" s="1"/>
      <c r="J24" s="1"/>
      <c r="K24" s="1"/>
      <c r="L24" s="1"/>
      <c r="M24" s="1"/>
      <c r="N24" s="9" t="e">
        <f t="shared" ref="N24" si="19">AVERAGE(#REF!)</f>
        <v>#REF!</v>
      </c>
      <c r="O24" s="21" t="e">
        <f t="shared" si="2"/>
        <v>#REF!</v>
      </c>
    </row>
    <row r="25" spans="1:15" x14ac:dyDescent="0.25">
      <c r="A25" s="45" t="s">
        <v>15</v>
      </c>
      <c r="B25" s="40">
        <v>0</v>
      </c>
      <c r="C25" s="8">
        <v>0</v>
      </c>
      <c r="D25" s="2"/>
      <c r="E25" s="2">
        <v>10</v>
      </c>
      <c r="F25" s="2">
        <v>8.75</v>
      </c>
      <c r="G25" s="2"/>
      <c r="H25" s="2"/>
      <c r="I25" s="2"/>
      <c r="J25" s="2"/>
      <c r="K25" s="2"/>
      <c r="L25" s="2"/>
      <c r="M25" s="2"/>
      <c r="N25" s="10" t="e">
        <f t="shared" ref="N25" si="20">AVERAGE(#REF!)</f>
        <v>#REF!</v>
      </c>
      <c r="O25" s="22" t="e">
        <f t="shared" si="2"/>
        <v>#REF!</v>
      </c>
    </row>
    <row r="26" spans="1:15" x14ac:dyDescent="0.25">
      <c r="A26" s="41" t="s">
        <v>50</v>
      </c>
      <c r="B26" s="1">
        <v>9</v>
      </c>
      <c r="C26" s="1">
        <v>9</v>
      </c>
      <c r="D26" s="1"/>
      <c r="E26" s="40">
        <v>0</v>
      </c>
      <c r="F26" s="40">
        <v>0</v>
      </c>
      <c r="G26" s="1"/>
      <c r="H26" s="1"/>
      <c r="I26" s="1"/>
      <c r="J26" s="1"/>
      <c r="K26" s="1"/>
      <c r="L26" s="1"/>
      <c r="M26" s="1"/>
      <c r="N26" s="9" t="e">
        <f t="shared" ref="N26" si="21">AVERAGE(#REF!)</f>
        <v>#REF!</v>
      </c>
      <c r="O26" s="21" t="e">
        <f t="shared" si="2"/>
        <v>#REF!</v>
      </c>
    </row>
    <row r="27" spans="1:15" x14ac:dyDescent="0.25">
      <c r="A27" s="45" t="s">
        <v>51</v>
      </c>
      <c r="B27" s="40">
        <v>0</v>
      </c>
      <c r="C27" s="2">
        <v>9.5</v>
      </c>
      <c r="D27" s="2"/>
      <c r="E27" s="40">
        <v>0</v>
      </c>
      <c r="F27" s="40">
        <v>0</v>
      </c>
      <c r="G27" s="2"/>
      <c r="H27" s="2"/>
      <c r="I27" s="2"/>
      <c r="J27" s="2"/>
      <c r="K27" s="2"/>
      <c r="L27" s="2"/>
      <c r="M27" s="2"/>
      <c r="N27" s="10" t="e">
        <f t="shared" ref="N27" si="22">AVERAGE(#REF!)</f>
        <v>#REF!</v>
      </c>
      <c r="O27" s="22" t="e">
        <f t="shared" si="2"/>
        <v>#REF!</v>
      </c>
    </row>
    <row r="28" spans="1:15" x14ac:dyDescent="0.25">
      <c r="A28" s="41" t="s">
        <v>52</v>
      </c>
      <c r="B28" s="40">
        <v>0</v>
      </c>
      <c r="C28" s="40">
        <v>0</v>
      </c>
      <c r="D28" s="1"/>
      <c r="E28" s="40">
        <v>0</v>
      </c>
      <c r="F28" s="1">
        <v>7.5</v>
      </c>
      <c r="G28" s="1"/>
      <c r="H28" s="1"/>
      <c r="I28" s="1"/>
      <c r="J28" s="1"/>
      <c r="K28" s="1"/>
      <c r="L28" s="1"/>
      <c r="M28" s="1"/>
      <c r="N28" s="9" t="e">
        <f t="shared" ref="N28" si="23">AVERAGE(#REF!)</f>
        <v>#REF!</v>
      </c>
      <c r="O28" s="21" t="e">
        <f t="shared" si="2"/>
        <v>#REF!</v>
      </c>
    </row>
    <row r="29" spans="1:15" x14ac:dyDescent="0.25">
      <c r="A29" s="45" t="s">
        <v>53</v>
      </c>
      <c r="B29" s="40">
        <v>0</v>
      </c>
      <c r="C29" s="6">
        <v>9</v>
      </c>
      <c r="D29" s="6"/>
      <c r="E29" s="6">
        <v>10</v>
      </c>
      <c r="F29" s="6">
        <v>7.5</v>
      </c>
      <c r="G29" s="6"/>
      <c r="H29" s="2"/>
      <c r="I29" s="6"/>
      <c r="J29" s="6"/>
      <c r="K29" s="6"/>
      <c r="L29" s="6"/>
      <c r="M29" s="6"/>
      <c r="N29" s="20" t="e">
        <f t="shared" ref="N29" si="24">AVERAGE(#REF!)</f>
        <v>#REF!</v>
      </c>
      <c r="O29" s="23" t="e">
        <f t="shared" si="2"/>
        <v>#REF!</v>
      </c>
    </row>
    <row r="30" spans="1:15" x14ac:dyDescent="0.25">
      <c r="A30" s="41" t="s">
        <v>54</v>
      </c>
      <c r="B30" s="1">
        <v>8</v>
      </c>
      <c r="C30" s="1">
        <v>9</v>
      </c>
      <c r="D30" s="1"/>
      <c r="E30" s="1">
        <v>10</v>
      </c>
      <c r="F30" s="1">
        <v>7.5</v>
      </c>
      <c r="G30" s="1"/>
      <c r="H30" s="1"/>
      <c r="I30" s="1"/>
      <c r="J30" s="1"/>
      <c r="K30" s="1"/>
      <c r="L30" s="1"/>
      <c r="M30" s="1"/>
      <c r="N30" s="9" t="e">
        <f t="shared" ref="N30" si="25">AVERAGE(#REF!)</f>
        <v>#REF!</v>
      </c>
      <c r="O30" s="21" t="e">
        <f t="shared" si="2"/>
        <v>#REF!</v>
      </c>
    </row>
    <row r="31" spans="1:15" ht="15.75" thickBot="1" x14ac:dyDescent="0.3">
      <c r="A31" s="52" t="s">
        <v>55</v>
      </c>
      <c r="B31" s="7">
        <v>8</v>
      </c>
      <c r="C31" s="40">
        <v>0</v>
      </c>
      <c r="D31" s="6"/>
      <c r="E31" s="6">
        <v>10</v>
      </c>
      <c r="F31" s="6">
        <v>6.5</v>
      </c>
      <c r="G31" s="6"/>
      <c r="H31" s="2"/>
      <c r="I31" s="6"/>
      <c r="J31" s="6"/>
      <c r="K31" s="6"/>
      <c r="L31" s="6"/>
      <c r="M31" s="6"/>
      <c r="N31" s="20" t="e">
        <f t="shared" ref="N31" si="26">AVERAGE(#REF!)</f>
        <v>#REF!</v>
      </c>
      <c r="O31" s="23" t="e">
        <f t="shared" si="2"/>
        <v>#REF!</v>
      </c>
    </row>
    <row r="32" spans="1:15" ht="15.75" thickBot="1" x14ac:dyDescent="0.3">
      <c r="A32" s="48" t="s">
        <v>24</v>
      </c>
      <c r="B32" s="11">
        <f>AVERAGE(B6:B31)</f>
        <v>4.5999999999999996</v>
      </c>
      <c r="C32" s="11">
        <f t="shared" ref="C32:N32" si="27">AVERAGE(C6:C31)</f>
        <v>7.42</v>
      </c>
      <c r="D32" s="11" t="e">
        <f>AVERAGE(D6:D31)</f>
        <v>#DIV/0!</v>
      </c>
      <c r="E32" s="11">
        <f>AVERAGE(E6:E31)</f>
        <v>6.3048000000000002</v>
      </c>
      <c r="F32" s="11">
        <f t="shared" si="27"/>
        <v>5.74</v>
      </c>
      <c r="G32" s="11" t="e">
        <f>AVERAGE(G6:G31)</f>
        <v>#DIV/0!</v>
      </c>
      <c r="H32" s="11" t="e">
        <f>AVERAGE(H6:H31)</f>
        <v>#DIV/0!</v>
      </c>
      <c r="I32" s="11" t="e">
        <f t="shared" si="27"/>
        <v>#DIV/0!</v>
      </c>
      <c r="J32" s="11" t="e">
        <f t="shared" si="27"/>
        <v>#DIV/0!</v>
      </c>
      <c r="K32" s="11" t="e">
        <f t="shared" si="27"/>
        <v>#DIV/0!</v>
      </c>
      <c r="L32" s="11" t="e">
        <f t="shared" si="27"/>
        <v>#DIV/0!</v>
      </c>
      <c r="M32" s="11" t="e">
        <f t="shared" si="27"/>
        <v>#DIV/0!</v>
      </c>
      <c r="N32" s="11" t="e">
        <f t="shared" si="27"/>
        <v>#REF!</v>
      </c>
      <c r="O32" s="150">
        <v>0.1</v>
      </c>
    </row>
    <row r="33" spans="1:15" ht="15.75" thickBot="1" x14ac:dyDescent="0.3">
      <c r="A33" s="12" t="s">
        <v>29</v>
      </c>
      <c r="B33" s="13">
        <f>STDEV(B6:B31)</f>
        <v>4.1526848744717757</v>
      </c>
      <c r="C33" s="13">
        <f t="shared" ref="C33:N33" si="28">STDEV(C6:C31)</f>
        <v>3.8042739123254514</v>
      </c>
      <c r="D33" s="13" t="e">
        <f>STDEV(D6:D31)</f>
        <v>#DIV/0!</v>
      </c>
      <c r="E33" s="13">
        <f>STDEV(E6:E31)</f>
        <v>4.2148874243566681</v>
      </c>
      <c r="F33" s="13">
        <f t="shared" si="28"/>
        <v>3.1536024374250684</v>
      </c>
      <c r="G33" s="13" t="e">
        <f>STDEV(G6:G31)</f>
        <v>#DIV/0!</v>
      </c>
      <c r="H33" s="13" t="e">
        <f>STDEV(H6:H31)</f>
        <v>#DIV/0!</v>
      </c>
      <c r="I33" s="13" t="e">
        <f t="shared" si="28"/>
        <v>#DIV/0!</v>
      </c>
      <c r="J33" s="13" t="e">
        <f t="shared" si="28"/>
        <v>#DIV/0!</v>
      </c>
      <c r="K33" s="13" t="e">
        <f t="shared" si="28"/>
        <v>#DIV/0!</v>
      </c>
      <c r="L33" s="13" t="e">
        <f t="shared" si="28"/>
        <v>#DIV/0!</v>
      </c>
      <c r="M33" s="13" t="e">
        <f t="shared" si="28"/>
        <v>#DIV/0!</v>
      </c>
      <c r="N33" s="13" t="e">
        <f t="shared" si="28"/>
        <v>#REF!</v>
      </c>
      <c r="O33" s="151"/>
    </row>
  </sheetData>
  <mergeCells count="16">
    <mergeCell ref="O2:O5"/>
    <mergeCell ref="O32:O33"/>
    <mergeCell ref="I2:I5"/>
    <mergeCell ref="J2:J5"/>
    <mergeCell ref="K2:K5"/>
    <mergeCell ref="L2:L5"/>
    <mergeCell ref="M2:M5"/>
    <mergeCell ref="N2:N5"/>
    <mergeCell ref="H2:H5"/>
    <mergeCell ref="B2:B5"/>
    <mergeCell ref="A2:A4"/>
    <mergeCell ref="C2:C5"/>
    <mergeCell ref="D2:D5"/>
    <mergeCell ref="E2:E5"/>
    <mergeCell ref="F2:F5"/>
    <mergeCell ref="G2:G5"/>
  </mergeCells>
  <conditionalFormatting sqref="N6:N27 N30:N32">
    <cfRule type="cellIs" dxfId="1" priority="2" operator="lessThan">
      <formula>5</formula>
    </cfRule>
  </conditionalFormatting>
  <conditionalFormatting sqref="N28:N29">
    <cfRule type="cellIs" dxfId="0" priority="1" operator="lessThan">
      <formula>5</formula>
    </cfRule>
  </conditionalFormatting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calculando</vt:lpstr>
      <vt:lpstr>Plan1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FFT25414</cp:lastModifiedBy>
  <cp:lastPrinted>2016-09-15T21:29:00Z</cp:lastPrinted>
  <dcterms:created xsi:type="dcterms:W3CDTF">2015-10-05T14:10:56Z</dcterms:created>
  <dcterms:modified xsi:type="dcterms:W3CDTF">2016-11-28T20:18:03Z</dcterms:modified>
</cp:coreProperties>
</file>