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45" windowWidth="14310" windowHeight="12795" tabRatio="812" firstSheet="3" activeTab="3"/>
  </bookViews>
  <sheets>
    <sheet name="Apresentação" sheetId="16" r:id="rId1"/>
    <sheet name="cont_OFreire_centro_picomanhã" sheetId="6" r:id="rId2"/>
    <sheet name="atraso_OFreire_centro_picomanhã" sheetId="12" r:id="rId3"/>
    <sheet name="pax_OFreire_centro_picomanhã" sheetId="18" r:id="rId4"/>
    <sheet name="cont_Brasil_centro_picomanhã" sheetId="4" r:id="rId5"/>
    <sheet name="atraso_Brasil_centro_picomanhã" sheetId="13" r:id="rId6"/>
    <sheet name="pax_Brasil_centro_picomanhã" sheetId="17" r:id="rId7"/>
    <sheet name="cont_Brasil_bairro_picotarde" sheetId="9" r:id="rId8"/>
    <sheet name="atraso_Brasil_bairro_picotarde" sheetId="14" r:id="rId9"/>
    <sheet name="Cont_fora_do_pico" sheetId="10" r:id="rId10"/>
    <sheet name="atraso_fora_do_pico" sheetId="15" r:id="rId11"/>
  </sheets>
  <definedNames>
    <definedName name="_xlnm._FilterDatabase" localSheetId="8" hidden="1">atraso_Brasil_bairro_picotarde!$A$6:$R$63</definedName>
    <definedName name="_xlnm._FilterDatabase" localSheetId="2" hidden="1">atraso_OFreire_centro_picomanhã!$A$6:$L$57</definedName>
  </definedNames>
  <calcPr calcId="145621" concurrentCalc="0"/>
</workbook>
</file>

<file path=xl/calcChain.xml><?xml version="1.0" encoding="utf-8"?>
<calcChain xmlns="http://schemas.openxmlformats.org/spreadsheetml/2006/main">
  <c r="D10" i="18" l="1"/>
  <c r="D9" i="18"/>
  <c r="D7" i="18"/>
  <c r="A10" i="18"/>
  <c r="A9" i="18"/>
  <c r="A8" i="18"/>
  <c r="D10" i="17"/>
  <c r="D9" i="17"/>
  <c r="D8" i="17"/>
  <c r="D7" i="17"/>
  <c r="A9" i="17"/>
  <c r="A10" i="17"/>
  <c r="A8" i="17"/>
  <c r="AJ8" i="15"/>
  <c r="AJ9" i="15"/>
  <c r="AJ10" i="15"/>
  <c r="AJ11" i="15"/>
  <c r="AJ12" i="15"/>
  <c r="AJ13" i="15"/>
  <c r="AJ14" i="15"/>
  <c r="AJ15" i="15"/>
  <c r="AJ16" i="15"/>
  <c r="AJ17" i="15"/>
  <c r="AJ18" i="15"/>
  <c r="AJ19" i="15"/>
  <c r="AJ20" i="15"/>
  <c r="AJ21" i="15"/>
  <c r="AJ22" i="15"/>
  <c r="AJ23" i="15"/>
  <c r="AJ24" i="15"/>
  <c r="AJ25" i="15"/>
  <c r="AJ26" i="15"/>
  <c r="AJ27" i="15"/>
  <c r="AJ28" i="15"/>
  <c r="AJ29" i="15"/>
  <c r="AJ30" i="15"/>
  <c r="AJ31" i="15"/>
  <c r="AJ32" i="15"/>
  <c r="AJ7" i="15"/>
  <c r="AI8" i="15"/>
  <c r="AI9" i="15"/>
  <c r="AI10" i="15"/>
  <c r="AI11" i="15"/>
  <c r="AI12" i="15"/>
  <c r="AI13" i="15"/>
  <c r="AI14" i="15"/>
  <c r="AI15" i="15"/>
  <c r="AI16" i="15"/>
  <c r="AI17" i="15"/>
  <c r="AI18" i="15"/>
  <c r="AI19" i="15"/>
  <c r="AI20" i="15"/>
  <c r="AI21" i="15"/>
  <c r="AI22" i="15"/>
  <c r="AI23" i="15"/>
  <c r="AI24" i="15"/>
  <c r="AI25" i="15"/>
  <c r="AI26" i="15"/>
  <c r="AI27" i="15"/>
  <c r="AI28" i="15"/>
  <c r="AI29" i="15"/>
  <c r="AI30" i="15"/>
  <c r="AI31" i="15"/>
  <c r="AI32" i="15"/>
  <c r="AH8" i="15"/>
  <c r="AH9" i="15"/>
  <c r="AH10" i="15"/>
  <c r="AH11" i="15"/>
  <c r="AH12" i="15"/>
  <c r="AH13" i="15"/>
  <c r="AH14" i="15"/>
  <c r="AH15" i="15"/>
  <c r="AH16" i="15"/>
  <c r="AH17" i="15"/>
  <c r="AH18" i="15"/>
  <c r="AH19" i="15"/>
  <c r="AH20" i="15"/>
  <c r="AH21" i="15"/>
  <c r="AH22" i="15"/>
  <c r="AH23" i="15"/>
  <c r="AH24" i="15"/>
  <c r="AH25" i="15"/>
  <c r="AH26" i="15"/>
  <c r="AH27" i="15"/>
  <c r="AH28" i="15"/>
  <c r="AH29" i="15"/>
  <c r="AH30" i="15"/>
  <c r="AH31" i="15"/>
  <c r="AH32" i="15"/>
  <c r="AI7" i="15"/>
  <c r="AH7" i="15"/>
  <c r="Z8" i="15"/>
  <c r="Z9" i="15"/>
  <c r="Z10" i="15"/>
  <c r="Z11" i="15"/>
  <c r="Z12" i="15"/>
  <c r="Z13" i="15"/>
  <c r="Z14" i="15"/>
  <c r="Z15" i="15"/>
  <c r="Z16" i="15"/>
  <c r="Z17" i="15"/>
  <c r="Z18" i="15"/>
  <c r="Z19" i="15"/>
  <c r="Z20" i="15"/>
  <c r="Z21" i="15"/>
  <c r="Z22" i="15"/>
  <c r="Z23" i="15"/>
  <c r="Z24" i="15"/>
  <c r="Z25" i="15"/>
  <c r="Z26" i="15"/>
  <c r="Z27" i="15"/>
  <c r="Z28" i="15"/>
  <c r="Z29" i="15"/>
  <c r="Z30" i="15"/>
  <c r="Z31" i="15"/>
  <c r="Z32" i="15"/>
  <c r="Z33" i="15"/>
  <c r="Z34" i="15"/>
  <c r="Z35" i="15"/>
  <c r="Z36" i="15"/>
  <c r="Z37" i="15"/>
  <c r="Z38" i="15"/>
  <c r="Z39" i="15"/>
  <c r="Z40" i="15"/>
  <c r="Z41" i="15"/>
  <c r="Z7" i="15"/>
  <c r="Y8" i="15"/>
  <c r="Y9" i="15"/>
  <c r="Y10" i="15"/>
  <c r="Y11" i="15"/>
  <c r="Y12" i="15"/>
  <c r="Y13" i="15"/>
  <c r="Y14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Y29" i="15"/>
  <c r="Y30" i="15"/>
  <c r="Y31" i="15"/>
  <c r="Y32" i="15"/>
  <c r="Y33" i="15"/>
  <c r="Y34" i="15"/>
  <c r="Y35" i="15"/>
  <c r="Y36" i="15"/>
  <c r="Y37" i="15"/>
  <c r="Y38" i="15"/>
  <c r="Y39" i="15"/>
  <c r="Y40" i="15"/>
  <c r="Y41" i="15"/>
  <c r="Y7" i="15"/>
  <c r="X8" i="15"/>
  <c r="X9" i="15"/>
  <c r="X10" i="15"/>
  <c r="X11" i="15"/>
  <c r="X12" i="15"/>
  <c r="X13" i="15"/>
  <c r="X14" i="15"/>
  <c r="X15" i="15"/>
  <c r="X16" i="15"/>
  <c r="X17" i="15"/>
  <c r="X18" i="15"/>
  <c r="X19" i="15"/>
  <c r="X20" i="15"/>
  <c r="X21" i="15"/>
  <c r="X22" i="15"/>
  <c r="X23" i="15"/>
  <c r="X24" i="15"/>
  <c r="X25" i="15"/>
  <c r="X26" i="15"/>
  <c r="X27" i="15"/>
  <c r="X28" i="15"/>
  <c r="X29" i="15"/>
  <c r="X30" i="15"/>
  <c r="X31" i="15"/>
  <c r="X32" i="15"/>
  <c r="X33" i="15"/>
  <c r="X34" i="15"/>
  <c r="X35" i="15"/>
  <c r="X36" i="15"/>
  <c r="X37" i="15"/>
  <c r="X38" i="15"/>
  <c r="X39" i="15"/>
  <c r="X40" i="15"/>
  <c r="X41" i="15"/>
  <c r="X7" i="15"/>
  <c r="P8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7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N7" i="15"/>
  <c r="M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" i="15"/>
  <c r="C7" i="15"/>
  <c r="M8" i="14"/>
  <c r="N8" i="14"/>
  <c r="P8" i="14"/>
  <c r="M9" i="14"/>
  <c r="N9" i="14"/>
  <c r="P9" i="14"/>
  <c r="M10" i="14"/>
  <c r="N10" i="14"/>
  <c r="P10" i="14"/>
  <c r="M11" i="14"/>
  <c r="N11" i="14"/>
  <c r="P11" i="14"/>
  <c r="M12" i="14"/>
  <c r="N12" i="14"/>
  <c r="P12" i="14"/>
  <c r="M13" i="14"/>
  <c r="N13" i="14"/>
  <c r="P13" i="14"/>
  <c r="M14" i="14"/>
  <c r="N14" i="14"/>
  <c r="P14" i="14"/>
  <c r="M15" i="14"/>
  <c r="N15" i="14"/>
  <c r="P15" i="14"/>
  <c r="M16" i="14"/>
  <c r="N16" i="14"/>
  <c r="P16" i="14"/>
  <c r="M17" i="14"/>
  <c r="N17" i="14"/>
  <c r="P17" i="14"/>
  <c r="M18" i="14"/>
  <c r="N18" i="14"/>
  <c r="P18" i="14"/>
  <c r="M19" i="14"/>
  <c r="N19" i="14"/>
  <c r="P19" i="14"/>
  <c r="M20" i="14"/>
  <c r="N20" i="14"/>
  <c r="P20" i="14"/>
  <c r="M21" i="14"/>
  <c r="N21" i="14"/>
  <c r="P21" i="14"/>
  <c r="M22" i="14"/>
  <c r="N22" i="14"/>
  <c r="P22" i="14"/>
  <c r="M23" i="14"/>
  <c r="N23" i="14"/>
  <c r="P23" i="14"/>
  <c r="M24" i="14"/>
  <c r="N24" i="14"/>
  <c r="P24" i="14"/>
  <c r="M25" i="14"/>
  <c r="N25" i="14"/>
  <c r="P25" i="14"/>
  <c r="M26" i="14"/>
  <c r="N26" i="14"/>
  <c r="P26" i="14"/>
  <c r="M27" i="14"/>
  <c r="N27" i="14"/>
  <c r="P27" i="14"/>
  <c r="M28" i="14"/>
  <c r="N28" i="14"/>
  <c r="P28" i="14"/>
  <c r="M29" i="14"/>
  <c r="N29" i="14"/>
  <c r="P29" i="14"/>
  <c r="M30" i="14"/>
  <c r="N30" i="14"/>
  <c r="P30" i="14"/>
  <c r="M31" i="14"/>
  <c r="N31" i="14"/>
  <c r="P31" i="14"/>
  <c r="M32" i="14"/>
  <c r="N32" i="14"/>
  <c r="P32" i="14"/>
  <c r="M33" i="14"/>
  <c r="N33" i="14"/>
  <c r="P33" i="14"/>
  <c r="M34" i="14"/>
  <c r="N34" i="14"/>
  <c r="P34" i="14"/>
  <c r="M35" i="14"/>
  <c r="N35" i="14"/>
  <c r="P35" i="14"/>
  <c r="M36" i="14"/>
  <c r="N36" i="14"/>
  <c r="P36" i="14"/>
  <c r="M37" i="14"/>
  <c r="N37" i="14"/>
  <c r="P37" i="14"/>
  <c r="M38" i="14"/>
  <c r="N38" i="14"/>
  <c r="P38" i="14"/>
  <c r="M39" i="14"/>
  <c r="N39" i="14"/>
  <c r="P39" i="14"/>
  <c r="M40" i="14"/>
  <c r="N40" i="14"/>
  <c r="P40" i="14"/>
  <c r="M41" i="14"/>
  <c r="N41" i="14"/>
  <c r="P41" i="14"/>
  <c r="M42" i="14"/>
  <c r="N42" i="14"/>
  <c r="P42" i="14"/>
  <c r="M43" i="14"/>
  <c r="N43" i="14"/>
  <c r="P43" i="14"/>
  <c r="M44" i="14"/>
  <c r="N44" i="14"/>
  <c r="P44" i="14"/>
  <c r="M45" i="14"/>
  <c r="N45" i="14"/>
  <c r="P45" i="14"/>
  <c r="M46" i="14"/>
  <c r="N46" i="14"/>
  <c r="P46" i="14"/>
  <c r="M47" i="14"/>
  <c r="N47" i="14"/>
  <c r="P47" i="14"/>
  <c r="M48" i="14"/>
  <c r="N48" i="14"/>
  <c r="P48" i="14"/>
  <c r="M49" i="14"/>
  <c r="N49" i="14"/>
  <c r="P49" i="14"/>
  <c r="M50" i="14"/>
  <c r="N50" i="14"/>
  <c r="P50" i="14"/>
  <c r="M51" i="14"/>
  <c r="N51" i="14"/>
  <c r="P51" i="14"/>
  <c r="M52" i="14"/>
  <c r="N52" i="14"/>
  <c r="P52" i="14"/>
  <c r="M53" i="14"/>
  <c r="N53" i="14"/>
  <c r="P53" i="14"/>
  <c r="M54" i="14"/>
  <c r="N54" i="14"/>
  <c r="P54" i="14"/>
  <c r="M55" i="14"/>
  <c r="N55" i="14"/>
  <c r="P55" i="14"/>
  <c r="M56" i="14"/>
  <c r="N56" i="14"/>
  <c r="P56" i="14"/>
  <c r="M57" i="14"/>
  <c r="N57" i="14"/>
  <c r="P57" i="14"/>
  <c r="M58" i="14"/>
  <c r="N58" i="14"/>
  <c r="P58" i="14"/>
  <c r="M59" i="14"/>
  <c r="N59" i="14"/>
  <c r="P59" i="14"/>
  <c r="M60" i="14"/>
  <c r="N60" i="14"/>
  <c r="P60" i="14"/>
  <c r="M61" i="14"/>
  <c r="N61" i="14"/>
  <c r="P61" i="14"/>
  <c r="M62" i="14"/>
  <c r="N62" i="14"/>
  <c r="P62" i="14"/>
  <c r="M63" i="14"/>
  <c r="N63" i="14"/>
  <c r="P63" i="14"/>
  <c r="P64" i="14"/>
  <c r="P65" i="14"/>
  <c r="P66" i="14"/>
  <c r="P67" i="14"/>
  <c r="M7" i="14"/>
  <c r="N7" i="14"/>
  <c r="P7" i="14"/>
  <c r="N64" i="14"/>
  <c r="N65" i="14"/>
  <c r="N66" i="14"/>
  <c r="N67" i="14"/>
  <c r="M64" i="14"/>
  <c r="M65" i="14"/>
  <c r="M66" i="14"/>
  <c r="M67" i="14"/>
  <c r="C8" i="14"/>
  <c r="D8" i="14"/>
  <c r="F8" i="14"/>
  <c r="C9" i="14"/>
  <c r="D9" i="14"/>
  <c r="F9" i="14"/>
  <c r="C10" i="14"/>
  <c r="D10" i="14"/>
  <c r="F10" i="14"/>
  <c r="C11" i="14"/>
  <c r="D11" i="14"/>
  <c r="F11" i="14"/>
  <c r="C12" i="14"/>
  <c r="D12" i="14"/>
  <c r="F12" i="14"/>
  <c r="C13" i="14"/>
  <c r="D13" i="14"/>
  <c r="F13" i="14"/>
  <c r="C14" i="14"/>
  <c r="D14" i="14"/>
  <c r="F14" i="14"/>
  <c r="C15" i="14"/>
  <c r="D15" i="14"/>
  <c r="F15" i="14"/>
  <c r="C16" i="14"/>
  <c r="D16" i="14"/>
  <c r="F16" i="14"/>
  <c r="C17" i="14"/>
  <c r="D17" i="14"/>
  <c r="F17" i="14"/>
  <c r="C18" i="14"/>
  <c r="D18" i="14"/>
  <c r="F18" i="14"/>
  <c r="C19" i="14"/>
  <c r="D19" i="14"/>
  <c r="F19" i="14"/>
  <c r="C20" i="14"/>
  <c r="D20" i="14"/>
  <c r="F20" i="14"/>
  <c r="C21" i="14"/>
  <c r="D21" i="14"/>
  <c r="F21" i="14"/>
  <c r="C22" i="14"/>
  <c r="D22" i="14"/>
  <c r="F22" i="14"/>
  <c r="C23" i="14"/>
  <c r="D23" i="14"/>
  <c r="F23" i="14"/>
  <c r="C24" i="14"/>
  <c r="D24" i="14"/>
  <c r="F24" i="14"/>
  <c r="C25" i="14"/>
  <c r="D25" i="14"/>
  <c r="F25" i="14"/>
  <c r="C26" i="14"/>
  <c r="D26" i="14"/>
  <c r="F26" i="14"/>
  <c r="C27" i="14"/>
  <c r="D27" i="14"/>
  <c r="F27" i="14"/>
  <c r="C28" i="14"/>
  <c r="D28" i="14"/>
  <c r="F28" i="14"/>
  <c r="C29" i="14"/>
  <c r="D29" i="14"/>
  <c r="F29" i="14"/>
  <c r="C30" i="14"/>
  <c r="D30" i="14"/>
  <c r="F30" i="14"/>
  <c r="C31" i="14"/>
  <c r="D31" i="14"/>
  <c r="F31" i="14"/>
  <c r="C32" i="14"/>
  <c r="D32" i="14"/>
  <c r="F32" i="14"/>
  <c r="C33" i="14"/>
  <c r="D33" i="14"/>
  <c r="F33" i="14"/>
  <c r="C34" i="14"/>
  <c r="D34" i="14"/>
  <c r="F34" i="14"/>
  <c r="C35" i="14"/>
  <c r="D35" i="14"/>
  <c r="F35" i="14"/>
  <c r="C36" i="14"/>
  <c r="D36" i="14"/>
  <c r="F36" i="14"/>
  <c r="C37" i="14"/>
  <c r="D37" i="14"/>
  <c r="F37" i="14"/>
  <c r="C38" i="14"/>
  <c r="D38" i="14"/>
  <c r="F38" i="14"/>
  <c r="C39" i="14"/>
  <c r="D39" i="14"/>
  <c r="F39" i="14"/>
  <c r="C40" i="14"/>
  <c r="D40" i="14"/>
  <c r="F40" i="14"/>
  <c r="C41" i="14"/>
  <c r="D41" i="14"/>
  <c r="F41" i="14"/>
  <c r="C42" i="14"/>
  <c r="D42" i="14"/>
  <c r="F42" i="14"/>
  <c r="C43" i="14"/>
  <c r="D43" i="14"/>
  <c r="F43" i="14"/>
  <c r="C44" i="14"/>
  <c r="D44" i="14"/>
  <c r="F44" i="14"/>
  <c r="C45" i="14"/>
  <c r="D45" i="14"/>
  <c r="F45" i="14"/>
  <c r="C46" i="14"/>
  <c r="D46" i="14"/>
  <c r="F46" i="14"/>
  <c r="C47" i="14"/>
  <c r="D47" i="14"/>
  <c r="F47" i="14"/>
  <c r="C48" i="14"/>
  <c r="D48" i="14"/>
  <c r="F48" i="14"/>
  <c r="C49" i="14"/>
  <c r="D49" i="14"/>
  <c r="F49" i="14"/>
  <c r="C50" i="14"/>
  <c r="D50" i="14"/>
  <c r="F50" i="14"/>
  <c r="C51" i="14"/>
  <c r="D51" i="14"/>
  <c r="F51" i="14"/>
  <c r="C52" i="14"/>
  <c r="D52" i="14"/>
  <c r="F52" i="14"/>
  <c r="C53" i="14"/>
  <c r="D53" i="14"/>
  <c r="F53" i="14"/>
  <c r="C54" i="14"/>
  <c r="D54" i="14"/>
  <c r="F54" i="14"/>
  <c r="C55" i="14"/>
  <c r="D55" i="14"/>
  <c r="F55" i="14"/>
  <c r="C56" i="14"/>
  <c r="D56" i="14"/>
  <c r="F56" i="14"/>
  <c r="C57" i="14"/>
  <c r="D57" i="14"/>
  <c r="F57" i="14"/>
  <c r="C58" i="14"/>
  <c r="D58" i="14"/>
  <c r="F58" i="14"/>
  <c r="C59" i="14"/>
  <c r="D59" i="14"/>
  <c r="F59" i="14"/>
  <c r="C60" i="14"/>
  <c r="D60" i="14"/>
  <c r="F60" i="14"/>
  <c r="C61" i="14"/>
  <c r="D61" i="14"/>
  <c r="F61" i="14"/>
  <c r="C62" i="14"/>
  <c r="D62" i="14"/>
  <c r="F62" i="14"/>
  <c r="C63" i="14"/>
  <c r="D63" i="14"/>
  <c r="F63" i="14"/>
  <c r="C7" i="14"/>
  <c r="D7" i="14"/>
  <c r="F7" i="14"/>
</calcChain>
</file>

<file path=xl/sharedStrings.xml><?xml version="1.0" encoding="utf-8"?>
<sst xmlns="http://schemas.openxmlformats.org/spreadsheetml/2006/main" count="2843" uniqueCount="210">
  <si>
    <t>Na faixa de ônibus</t>
  </si>
  <si>
    <t>Ônibus</t>
  </si>
  <si>
    <t>Táxis</t>
  </si>
  <si>
    <t>Nas outras faixas</t>
  </si>
  <si>
    <t xml:space="preserve">Táxis </t>
  </si>
  <si>
    <t>Automóveis</t>
  </si>
  <si>
    <t>Motocicletas</t>
  </si>
  <si>
    <t>VUCs</t>
  </si>
  <si>
    <t>CONTAGEM 1</t>
  </si>
  <si>
    <t>CONTAGEM 2</t>
  </si>
  <si>
    <t>CONTAGEM 3</t>
  </si>
  <si>
    <t>Local:</t>
  </si>
  <si>
    <t>Componentes do grupo:</t>
  </si>
  <si>
    <t>Ocupação dos táxis nas faixas comuns</t>
  </si>
  <si>
    <t>Horário:</t>
  </si>
  <si>
    <t>Grupo:</t>
  </si>
  <si>
    <t>Horário de início : 07:41          Horário de término : 7:56</t>
  </si>
  <si>
    <t>Com passageiro: 6</t>
  </si>
  <si>
    <t>Sem passageiro: 5</t>
  </si>
  <si>
    <t>Horário de início : 8:05           Horário de término : 8:20</t>
  </si>
  <si>
    <t>Com passageiro: 0</t>
  </si>
  <si>
    <t>Sem passageiro: 9</t>
  </si>
  <si>
    <t>Horário de início : 8:43          Horário de término : 8:58</t>
  </si>
  <si>
    <t>Com passageiro: 5</t>
  </si>
  <si>
    <t>Sem passageiro: 8</t>
  </si>
  <si>
    <t>Leonardo Sakuramoto</t>
  </si>
  <si>
    <t>Thais</t>
  </si>
  <si>
    <t>Jessica</t>
  </si>
  <si>
    <t>Horário de início : 17:20            Horário de término : 17:35</t>
  </si>
  <si>
    <t>Com passageiro: 15</t>
  </si>
  <si>
    <t>Horário de início : 17:43           Horário de término : 17:58</t>
  </si>
  <si>
    <t>Augusto</t>
  </si>
  <si>
    <t>Carolina</t>
  </si>
  <si>
    <t>Wanessa</t>
  </si>
  <si>
    <t>Com passageiro: 9</t>
  </si>
  <si>
    <t>Sem passageiro: 6</t>
  </si>
  <si>
    <t>Horário de início : 18:03            Horário de término : 18:18</t>
  </si>
  <si>
    <t>Com passageiro: 23</t>
  </si>
  <si>
    <t>Sem passageiro: 13</t>
  </si>
  <si>
    <t>Horário de início : 08:26         Horário de término : 8:41</t>
  </si>
  <si>
    <t>Com passageiro: 17</t>
  </si>
  <si>
    <t>Sem passageiro: 14</t>
  </si>
  <si>
    <t>Horário de início : 8:46           Horário de término : 9:01</t>
  </si>
  <si>
    <t>Sem passageiro: 10</t>
  </si>
  <si>
    <t>Horário de início : 8:07            Horário de término : 8:22</t>
  </si>
  <si>
    <t>Horário de início : 8:13            Horário de término : 8:28</t>
  </si>
  <si>
    <t>Com passageiro: 16</t>
  </si>
  <si>
    <t>Sem passageiro: 18</t>
  </si>
  <si>
    <t>Horário de início : 08:32         Horário de término : 8:47</t>
  </si>
  <si>
    <t>Com passageiro: 4</t>
  </si>
  <si>
    <t>Sem passageiro: 15</t>
  </si>
  <si>
    <t>Horário de início : 8:55           Horário de término : 9:10</t>
  </si>
  <si>
    <t>Com passageiro: 7</t>
  </si>
  <si>
    <t>Sem passageiro: 16</t>
  </si>
  <si>
    <t>Horário de início : 17:22            Horário de término : 17:37</t>
  </si>
  <si>
    <t>Horário de início : 17:42         Horário de término : 17:57</t>
  </si>
  <si>
    <t>Horário de início : 18:00           Horário de término : 18:15</t>
  </si>
  <si>
    <t>Local 1:</t>
  </si>
  <si>
    <t>Local 2:</t>
  </si>
  <si>
    <t>Polícia/CET</t>
  </si>
  <si>
    <t>Ambulâcia</t>
  </si>
  <si>
    <t>Local 3:</t>
  </si>
  <si>
    <t>Local 4:</t>
  </si>
  <si>
    <t>Horário de início : 09:08            Horário de término : 9:23</t>
  </si>
  <si>
    <t>Horário de início : 9:25           Horário de término : 09:40</t>
  </si>
  <si>
    <t>Com passageiro:16</t>
  </si>
  <si>
    <t>Horário de início : 9:50           Horário de término : 10:05</t>
  </si>
  <si>
    <t>Horário de início : 10:07           Horário de término : 10:22</t>
  </si>
  <si>
    <t>Com passageiro: 1</t>
  </si>
  <si>
    <t>Horário de início : 10:45            Horário de término : 11:00</t>
  </si>
  <si>
    <t>Com passageiro: 18</t>
  </si>
  <si>
    <t>Sem passageiro: 24</t>
  </si>
  <si>
    <t>Horário de início : 11:12            Horário de término : 11:27</t>
  </si>
  <si>
    <t>Com passageiro: 2</t>
  </si>
  <si>
    <t>Sem passageiro: 17</t>
  </si>
  <si>
    <t>Horário de início : ___9___:___11___            Horário de término : ___9___:___26___</t>
  </si>
  <si>
    <t>Com passageiro: não foi medido</t>
  </si>
  <si>
    <t>Sem passageiro: não foi medido</t>
  </si>
  <si>
    <t>Sentido:</t>
  </si>
  <si>
    <t>Centro</t>
  </si>
  <si>
    <t xml:space="preserve">Sem passageiro: </t>
  </si>
  <si>
    <t xml:space="preserve">Com passageiro: </t>
  </si>
  <si>
    <t xml:space="preserve">Local: </t>
  </si>
  <si>
    <t>ANTES DA RESTRIÇÃO</t>
  </si>
  <si>
    <t>DEPOIS DA RESTRIÇÃO</t>
  </si>
  <si>
    <t>Próx. Joaquim Antunes - montante do ponto Av. Brasil sentido centro</t>
  </si>
  <si>
    <t>PICO DA MANHÃ</t>
  </si>
  <si>
    <t>PICO DA TARDE</t>
  </si>
  <si>
    <t>Bairro</t>
  </si>
  <si>
    <t>Próx. R. Lisboa - montante do ponto Av. Brasil sentido bairro</t>
  </si>
  <si>
    <t>Resumo das Contagens - 08 de maio de 2014 (quinta-feira)</t>
  </si>
  <si>
    <t>Resumo das Contagens - 10 de abril de 2014 (quinta-feira)</t>
  </si>
  <si>
    <t>Resumo das Contagens - 04 de abril de 2014 (sexta-feira)</t>
  </si>
  <si>
    <t>Resumo das Contagens - 09 de maio de 2014 (sexta-feira)</t>
  </si>
  <si>
    <t>Carolina (faltou)</t>
  </si>
  <si>
    <t>Franco</t>
  </si>
  <si>
    <t>Hilton</t>
  </si>
  <si>
    <t>Local: a montante do ponto de ônibus Oscar Freire sentido centro</t>
  </si>
  <si>
    <t>centro</t>
  </si>
  <si>
    <t>Fernando</t>
  </si>
  <si>
    <t>Horário de início : 07:47          Horário de término : 8:03</t>
  </si>
  <si>
    <t>Horário de início : 8:14           Horário de término : 8:30</t>
  </si>
  <si>
    <t>Horário de início : 8:40          Horário de término : 8:56</t>
  </si>
  <si>
    <t xml:space="preserve">a montante do ponto Av. Brasil sentido bairro </t>
  </si>
  <si>
    <t>FORA DO PICO</t>
  </si>
  <si>
    <t>a montante do ponto Oscar Freire - sentido bairro</t>
  </si>
  <si>
    <t>a montante do ponto Oscar Freire - sentido centro</t>
  </si>
  <si>
    <t>Alunos:</t>
  </si>
  <si>
    <t>Gisela</t>
  </si>
  <si>
    <t>Paula</t>
  </si>
  <si>
    <t>Victor</t>
  </si>
  <si>
    <t>Resumo das Contagens - 16 de maio de 2014 (sexta-feira)</t>
  </si>
  <si>
    <t>Resumo das Contagens - 08 de abril de 2014 (terça-feira)</t>
  </si>
  <si>
    <t>Ponto Av. Brasil sentido centro</t>
  </si>
  <si>
    <t>7:52-9:12</t>
  </si>
  <si>
    <t>04 de abril de 2014 (sexta-feira)</t>
  </si>
  <si>
    <t># Veículo</t>
  </si>
  <si>
    <t>Tempo na fila (segundos)</t>
  </si>
  <si>
    <t>Táxi na fila?</t>
  </si>
  <si>
    <t>Semáforo fechado?</t>
  </si>
  <si>
    <t>Data:</t>
  </si>
  <si>
    <t>Aluno</t>
  </si>
  <si>
    <t>Oda</t>
  </si>
  <si>
    <t>09 de maio de 2014 (sexta-feira)</t>
  </si>
  <si>
    <t>7:40-8:45</t>
  </si>
  <si>
    <t>N</t>
  </si>
  <si>
    <t>S</t>
  </si>
  <si>
    <t>Chan</t>
  </si>
  <si>
    <t>sem registro</t>
  </si>
  <si>
    <t>?</t>
  </si>
  <si>
    <t>Traynard</t>
  </si>
  <si>
    <t>17:07 - 18:07</t>
  </si>
  <si>
    <t>17:03-18:02</t>
  </si>
  <si>
    <t>Ponto Av. Brasil sentido bairro</t>
  </si>
  <si>
    <t>10 de abril de 2014 (quinta-feira)</t>
  </si>
  <si>
    <t>08 de maio de 2014 (quinta-feira)</t>
  </si>
  <si>
    <t># Linha</t>
  </si>
  <si>
    <t>Selma</t>
  </si>
  <si>
    <t>857R-10</t>
  </si>
  <si>
    <t>8570-10</t>
  </si>
  <si>
    <t>778R-10</t>
  </si>
  <si>
    <t>8707-10</t>
  </si>
  <si>
    <t>702C-10</t>
  </si>
  <si>
    <t>715M-10</t>
  </si>
  <si>
    <t>8705-10</t>
  </si>
  <si>
    <t>7545-10</t>
  </si>
  <si>
    <t>719R</t>
  </si>
  <si>
    <t>8700-10</t>
  </si>
  <si>
    <t>702U-10</t>
  </si>
  <si>
    <t>857P-10</t>
  </si>
  <si>
    <t>7411-10</t>
  </si>
  <si>
    <t>775P-10</t>
  </si>
  <si>
    <t>762C</t>
  </si>
  <si>
    <t>8700-22</t>
  </si>
  <si>
    <t>702U</t>
  </si>
  <si>
    <t>775P</t>
  </si>
  <si>
    <t>Julia</t>
  </si>
  <si>
    <t>7458-10</t>
  </si>
  <si>
    <t>7903-10</t>
  </si>
  <si>
    <t>7245-10</t>
  </si>
  <si>
    <t>Samuel</t>
  </si>
  <si>
    <t>16 de maio de 2014 (sexta-feira)</t>
  </si>
  <si>
    <t>9:17-10:13</t>
  </si>
  <si>
    <t>Taís</t>
  </si>
  <si>
    <t>Ponto Av. Brasil sentido CENTRO</t>
  </si>
  <si>
    <t>Ponto Av. Brasil sentido BAIRRO</t>
  </si>
  <si>
    <t>Aryanne</t>
  </si>
  <si>
    <t>9:20-10:18</t>
  </si>
  <si>
    <t>Gabriel</t>
  </si>
  <si>
    <t>Tiago</t>
  </si>
  <si>
    <t>n</t>
  </si>
  <si>
    <t>s</t>
  </si>
  <si>
    <t>10:38-11:14</t>
  </si>
  <si>
    <t>Ponto Oscar Freire sentido BAIRRO</t>
  </si>
  <si>
    <t>Ponto Oscar Freire sentido CENTRO</t>
  </si>
  <si>
    <t>Ponto Oscar Freire sentido centro</t>
  </si>
  <si>
    <t>7:30-8:35</t>
  </si>
  <si>
    <t>8:05-9:07</t>
  </si>
  <si>
    <t>10:34-11:27</t>
  </si>
  <si>
    <t>Danillo</t>
  </si>
  <si>
    <t>Rodolfo</t>
  </si>
  <si>
    <t>Lucas</t>
  </si>
  <si>
    <t>Antes</t>
  </si>
  <si>
    <t>Depois</t>
  </si>
  <si>
    <t>Sentido Centro</t>
  </si>
  <si>
    <t>Sentido Bairro</t>
  </si>
  <si>
    <t>Pontos Av. Brasil</t>
  </si>
  <si>
    <t>Pontos Oscar Freire</t>
  </si>
  <si>
    <t>Pico da Manhã</t>
  </si>
  <si>
    <t>Pico da Tarde</t>
  </si>
  <si>
    <t>Fora do Pico</t>
  </si>
  <si>
    <t>sim</t>
  </si>
  <si>
    <t>não</t>
  </si>
  <si>
    <t>apenas contagens</t>
  </si>
  <si>
    <t>Onde e quando os dados foram coletados?</t>
  </si>
  <si>
    <t>Acionava o cronômetro quando o ônibus já havia reduzido sua velocidade consideravelmente, seja por estar chegando próximo ao final da fila ou por estar se aproximando da plataforma de embarque. Não esperava o ônibus parar completamente.</t>
  </si>
  <si>
    <t>Observações: Critérios utilizados pelos alunos</t>
  </si>
  <si>
    <t>Acionava o cronômetro assim que o ônibus parava completamente (v=0) e parava a contagem assim que a traseira ultrapassava a faixa de retenção.</t>
  </si>
  <si>
    <t>Acionava o cronômetro na velocidade zero e parava assim que a traseira do ônibus cruzava a linha de retenção do semáforo.</t>
  </si>
  <si>
    <t>não informou</t>
  </si>
  <si>
    <t>Acionava o cronometro na primeira parada total do ônibus (v=0) e desligava quando a trás do ônibus ultrapassava a linha de retenção do semáforo</t>
  </si>
  <si>
    <t>Acionava o cronômetro quando o ônibus fazia a sua primeira parada na fila, com velocidade = 0, e anotava o horário final quando o ônibus passava completamente pela faixa de pedestre.</t>
  </si>
  <si>
    <t>Acionava o cronômetro quando o ônibus fazia a sua primeira parada no quarteirão analisado, com velocidade = 0.</t>
  </si>
  <si>
    <t>30 de maio (sexta-feira)</t>
  </si>
  <si>
    <t>07:38-8:18</t>
  </si>
  <si>
    <t>Embarque</t>
  </si>
  <si>
    <t>Desembarque</t>
  </si>
  <si>
    <t>Período</t>
  </si>
  <si>
    <t>08:34-9:14</t>
  </si>
  <si>
    <t>Ponto R. Oscar Freire sentido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</si>
</sst>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;@"/>
    <numFmt numFmtId="165" formatCode="[$-F400]h:mm:ss\ AM/PM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22222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97">
    <xf numFmtId="0" fontId="0" fillId="0" borderId="0" xfId="0"/>
    <xf numFmtId="0" fontId="0" fillId="0" borderId="0" xfId="0" applyBorder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0" fontId="1" fillId="2" borderId="0" xfId="0" applyFont="1" applyFill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0" xfId="0" applyFont="1"/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10" xfId="0" applyFill="1" applyBorder="1"/>
    <xf numFmtId="0" fontId="0" fillId="2" borderId="11" xfId="0" applyFill="1" applyBorder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/>
    <xf numFmtId="0" fontId="0" fillId="2" borderId="8" xfId="0" applyFill="1" applyBorder="1" applyAlignment="1"/>
    <xf numFmtId="0" fontId="0" fillId="2" borderId="15" xfId="0" applyFill="1" applyBorder="1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20" fontId="0" fillId="0" borderId="0" xfId="0" applyNumberFormat="1" applyBorder="1" applyAlignment="1">
      <alignment horizontal="left"/>
    </xf>
    <xf numFmtId="0" fontId="0" fillId="2" borderId="13" xfId="0" applyFill="1" applyBorder="1" applyAlignment="1">
      <alignment horizontal="center"/>
    </xf>
    <xf numFmtId="0" fontId="0" fillId="2" borderId="13" xfId="0" applyFill="1" applyBorder="1"/>
    <xf numFmtId="0" fontId="5" fillId="2" borderId="0" xfId="0" applyFont="1" applyFill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/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/>
    <xf numFmtId="0" fontId="0" fillId="0" borderId="1" xfId="0" applyBorder="1"/>
    <xf numFmtId="0" fontId="4" fillId="2" borderId="0" xfId="0" applyFont="1" applyFill="1"/>
    <xf numFmtId="0" fontId="4" fillId="5" borderId="1" xfId="0" applyFont="1" applyFill="1" applyBorder="1"/>
    <xf numFmtId="0" fontId="0" fillId="0" borderId="14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14" xfId="0" applyBorder="1"/>
    <xf numFmtId="164" fontId="0" fillId="0" borderId="14" xfId="0" applyNumberFormat="1" applyBorder="1"/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2" fontId="5" fillId="2" borderId="0" xfId="0" applyNumberFormat="1" applyFont="1" applyFill="1" applyAlignment="1"/>
    <xf numFmtId="2" fontId="4" fillId="2" borderId="0" xfId="0" applyNumberFormat="1" applyFont="1" applyFill="1"/>
    <xf numFmtId="2" fontId="4" fillId="0" borderId="1" xfId="0" applyNumberFormat="1" applyFont="1" applyBorder="1" applyAlignment="1">
      <alignment horizontal="center" vertical="center" wrapText="1" shrinkToFit="1"/>
    </xf>
    <xf numFmtId="2" fontId="0" fillId="0" borderId="0" xfId="0" applyNumberFormat="1"/>
    <xf numFmtId="1" fontId="5" fillId="2" borderId="0" xfId="0" applyNumberFormat="1" applyFont="1" applyFill="1" applyAlignment="1"/>
    <xf numFmtId="1" fontId="4" fillId="2" borderId="0" xfId="0" applyNumberFormat="1" applyFont="1" applyFill="1"/>
    <xf numFmtId="1" fontId="4" fillId="0" borderId="1" xfId="0" applyNumberFormat="1" applyFont="1" applyBorder="1" applyAlignment="1">
      <alignment horizontal="center" vertical="center" wrapText="1" shrinkToFit="1"/>
    </xf>
    <xf numFmtId="1" fontId="0" fillId="0" borderId="1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1" fontId="0" fillId="0" borderId="14" xfId="0" applyNumberFormat="1" applyBorder="1"/>
    <xf numFmtId="1" fontId="0" fillId="0" borderId="1" xfId="0" applyNumberFormat="1" applyBorder="1"/>
    <xf numFmtId="0" fontId="4" fillId="6" borderId="1" xfId="0" applyFont="1" applyFill="1" applyBorder="1"/>
    <xf numFmtId="0" fontId="4" fillId="7" borderId="0" xfId="0" applyFont="1" applyFill="1"/>
    <xf numFmtId="1" fontId="4" fillId="7" borderId="0" xfId="0" applyNumberFormat="1" applyFont="1" applyFill="1"/>
    <xf numFmtId="0" fontId="0" fillId="7" borderId="0" xfId="0" applyFill="1"/>
    <xf numFmtId="0" fontId="4" fillId="8" borderId="0" xfId="0" applyFont="1" applyFill="1"/>
    <xf numFmtId="2" fontId="4" fillId="8" borderId="0" xfId="0" applyNumberFormat="1" applyFont="1" applyFill="1"/>
    <xf numFmtId="0" fontId="0" fillId="8" borderId="0" xfId="0" applyFill="1"/>
    <xf numFmtId="0" fontId="4" fillId="9" borderId="0" xfId="0" applyFont="1" applyFill="1"/>
    <xf numFmtId="1" fontId="4" fillId="9" borderId="0" xfId="0" applyNumberFormat="1" applyFont="1" applyFill="1"/>
    <xf numFmtId="0" fontId="0" fillId="9" borderId="0" xfId="0" applyFill="1"/>
    <xf numFmtId="0" fontId="4" fillId="10" borderId="0" xfId="0" applyFont="1" applyFill="1"/>
    <xf numFmtId="1" fontId="4" fillId="10" borderId="0" xfId="0" applyNumberFormat="1" applyFont="1" applyFill="1"/>
    <xf numFmtId="0" fontId="0" fillId="10" borderId="0" xfId="0" applyFill="1"/>
    <xf numFmtId="0" fontId="0" fillId="0" borderId="10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2" fillId="7" borderId="0" xfId="0" applyFont="1" applyFill="1" applyAlignment="1">
      <alignment horizontal="center"/>
    </xf>
    <xf numFmtId="0" fontId="3" fillId="7" borderId="9" xfId="0" applyFont="1" applyFill="1" applyBorder="1" applyAlignment="1"/>
    <xf numFmtId="0" fontId="2" fillId="8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12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1" borderId="23" xfId="0" applyFill="1" applyBorder="1" applyAlignment="1">
      <alignment horizontal="center" vertical="center" wrapText="1"/>
    </xf>
    <xf numFmtId="0" fontId="0" fillId="11" borderId="16" xfId="0" applyFill="1" applyBorder="1" applyAlignment="1">
      <alignment horizontal="center" vertical="center" wrapText="1"/>
    </xf>
    <xf numFmtId="0" fontId="0" fillId="12" borderId="16" xfId="0" applyFill="1" applyBorder="1" applyAlignment="1">
      <alignment horizontal="center" vertical="center" wrapText="1"/>
    </xf>
    <xf numFmtId="0" fontId="0" fillId="13" borderId="16" xfId="0" applyFill="1" applyBorder="1" applyAlignment="1">
      <alignment horizontal="center" vertical="center" wrapText="1"/>
    </xf>
    <xf numFmtId="0" fontId="0" fillId="12" borderId="25" xfId="0" applyFill="1" applyBorder="1" applyAlignment="1">
      <alignment horizontal="center" vertical="center" wrapText="1"/>
    </xf>
    <xf numFmtId="0" fontId="0" fillId="12" borderId="22" xfId="0" applyFill="1" applyBorder="1" applyAlignment="1">
      <alignment horizontal="center" vertical="center" wrapText="1"/>
    </xf>
    <xf numFmtId="0" fontId="0" fillId="11" borderId="22" xfId="0" applyFill="1" applyBorder="1" applyAlignment="1">
      <alignment horizontal="center" vertical="center" wrapText="1"/>
    </xf>
    <xf numFmtId="0" fontId="0" fillId="11" borderId="24" xfId="0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12" borderId="23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9" fillId="0" borderId="0" xfId="0" applyFont="1"/>
    <xf numFmtId="0" fontId="0" fillId="2" borderId="1" xfId="0" applyFill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3" fillId="14" borderId="0" xfId="0" applyFont="1" applyFill="1" applyBorder="1" applyAlignment="1">
      <alignment horizontal="center" vertical="center"/>
    </xf>
    <xf numFmtId="0" fontId="3" fillId="14" borderId="9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3" xfId="0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29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4" fillId="2" borderId="0" xfId="0" applyFont="1" applyFill="1" applyAlignment="1">
      <alignment horizontal="left" vertical="top"/>
    </xf>
    <xf numFmtId="0" fontId="7" fillId="2" borderId="0" xfId="1" applyFont="1" applyFill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left"/>
    </xf>
    <xf numFmtId="0" fontId="3" fillId="9" borderId="9" xfId="0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8" borderId="9" xfId="0" applyFill="1" applyBorder="1" applyAlignment="1">
      <alignment horizontal="left"/>
    </xf>
    <xf numFmtId="20" fontId="0" fillId="2" borderId="1" xfId="0" applyNumberForma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76200</xdr:rowOff>
    </xdr:from>
    <xdr:to>
      <xdr:col>8</xdr:col>
      <xdr:colOff>533400</xdr:colOff>
      <xdr:row>44</xdr:row>
      <xdr:rowOff>38100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76200"/>
          <a:ext cx="5400675" cy="834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45</xdr:row>
      <xdr:rowOff>66675</xdr:rowOff>
    </xdr:from>
    <xdr:to>
      <xdr:col>8</xdr:col>
      <xdr:colOff>514350</xdr:colOff>
      <xdr:row>67</xdr:row>
      <xdr:rowOff>133350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639175"/>
          <a:ext cx="5400675" cy="425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85"/>
  <sheetViews>
    <sheetView workbookViewId="0">
      <selection activeCell="J52" sqref="J52"/>
    </sheetView>
  </sheetViews>
  <sheetFormatPr defaultRowHeight="15" x14ac:dyDescent="0.25"/>
  <cols>
    <col min="1" max="1" width="13.85546875" bestFit="1" customWidth="1"/>
    <col min="4" max="4" width="10.85546875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147" t="s">
        <v>194</v>
      </c>
      <c r="B70" s="147"/>
      <c r="C70" s="147"/>
      <c r="D70" s="147"/>
      <c r="E70" s="147"/>
      <c r="F70" s="147"/>
      <c r="G70" s="147"/>
      <c r="H70" s="147"/>
      <c r="I70" s="147"/>
    </row>
    <row r="71" spans="1:9" ht="15.75" thickBot="1" x14ac:dyDescent="0.3">
      <c r="A71" s="148"/>
      <c r="B71" s="148"/>
      <c r="C71" s="148"/>
      <c r="D71" s="148"/>
      <c r="E71" s="148"/>
      <c r="F71" s="148"/>
      <c r="G71" s="148"/>
      <c r="H71" s="148"/>
      <c r="I71" s="148"/>
    </row>
    <row r="72" spans="1:9" x14ac:dyDescent="0.25">
      <c r="A72" s="144"/>
      <c r="B72" s="152" t="s">
        <v>186</v>
      </c>
      <c r="C72" s="153"/>
      <c r="D72" s="153"/>
      <c r="E72" s="154"/>
      <c r="F72" s="155" t="s">
        <v>187</v>
      </c>
      <c r="G72" s="156"/>
      <c r="H72" s="156"/>
      <c r="I72" s="157"/>
    </row>
    <row r="73" spans="1:9" x14ac:dyDescent="0.25">
      <c r="A73" s="145"/>
      <c r="B73" s="149" t="s">
        <v>184</v>
      </c>
      <c r="C73" s="150"/>
      <c r="D73" s="150" t="s">
        <v>185</v>
      </c>
      <c r="E73" s="151"/>
      <c r="F73" s="149" t="s">
        <v>184</v>
      </c>
      <c r="G73" s="150"/>
      <c r="H73" s="150" t="s">
        <v>185</v>
      </c>
      <c r="I73" s="151"/>
    </row>
    <row r="74" spans="1:9" x14ac:dyDescent="0.25">
      <c r="A74" s="146"/>
      <c r="B74" s="128" t="s">
        <v>182</v>
      </c>
      <c r="C74" s="56" t="s">
        <v>183</v>
      </c>
      <c r="D74" s="56" t="s">
        <v>182</v>
      </c>
      <c r="E74" s="127" t="s">
        <v>183</v>
      </c>
      <c r="F74" s="128" t="s">
        <v>182</v>
      </c>
      <c r="G74" s="56" t="s">
        <v>183</v>
      </c>
      <c r="H74" s="56" t="s">
        <v>182</v>
      </c>
      <c r="I74" s="127" t="s">
        <v>183</v>
      </c>
    </row>
    <row r="75" spans="1:9" x14ac:dyDescent="0.25">
      <c r="A75" s="139" t="s">
        <v>188</v>
      </c>
      <c r="B75" s="136" t="s">
        <v>191</v>
      </c>
      <c r="C75" s="129" t="s">
        <v>191</v>
      </c>
      <c r="D75" s="130" t="s">
        <v>192</v>
      </c>
      <c r="E75" s="131" t="s">
        <v>192</v>
      </c>
      <c r="F75" s="136" t="s">
        <v>191</v>
      </c>
      <c r="G75" s="129" t="s">
        <v>191</v>
      </c>
      <c r="H75" s="130" t="s">
        <v>192</v>
      </c>
      <c r="I75" s="131" t="s">
        <v>192</v>
      </c>
    </row>
    <row r="76" spans="1:9" x14ac:dyDescent="0.25">
      <c r="A76" s="139" t="s">
        <v>189</v>
      </c>
      <c r="B76" s="137" t="s">
        <v>192</v>
      </c>
      <c r="C76" s="130" t="s">
        <v>192</v>
      </c>
      <c r="D76" s="129" t="s">
        <v>191</v>
      </c>
      <c r="E76" s="140" t="s">
        <v>191</v>
      </c>
      <c r="F76" s="137" t="s">
        <v>192</v>
      </c>
      <c r="G76" s="130" t="s">
        <v>192</v>
      </c>
      <c r="H76" s="130" t="s">
        <v>192</v>
      </c>
      <c r="I76" s="131" t="s">
        <v>192</v>
      </c>
    </row>
    <row r="77" spans="1:9" ht="30.75" thickBot="1" x14ac:dyDescent="0.3">
      <c r="A77" s="141" t="s">
        <v>190</v>
      </c>
      <c r="B77" s="138" t="s">
        <v>192</v>
      </c>
      <c r="C77" s="133" t="s">
        <v>191</v>
      </c>
      <c r="D77" s="134" t="s">
        <v>193</v>
      </c>
      <c r="E77" s="135" t="s">
        <v>191</v>
      </c>
      <c r="F77" s="138" t="s">
        <v>192</v>
      </c>
      <c r="G77" s="133" t="s">
        <v>191</v>
      </c>
      <c r="H77" s="132" t="s">
        <v>192</v>
      </c>
      <c r="I77" s="135" t="s">
        <v>191</v>
      </c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</sheetData>
  <mergeCells count="8">
    <mergeCell ref="A72:A74"/>
    <mergeCell ref="A70:I71"/>
    <mergeCell ref="B73:C73"/>
    <mergeCell ref="D73:E73"/>
    <mergeCell ref="F73:G73"/>
    <mergeCell ref="H73:I73"/>
    <mergeCell ref="B72:E72"/>
    <mergeCell ref="F72:I7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73"/>
  <sheetViews>
    <sheetView workbookViewId="0">
      <selection activeCell="V34" sqref="V34"/>
    </sheetView>
  </sheetViews>
  <sheetFormatPr defaultRowHeight="15" x14ac:dyDescent="0.25"/>
  <cols>
    <col min="3" max="3" width="10.7109375" bestFit="1" customWidth="1"/>
    <col min="4" max="4" width="10.28515625" bestFit="1" customWidth="1"/>
    <col min="7" max="7" width="11.7109375" bestFit="1" customWidth="1"/>
    <col min="8" max="8" width="12.28515625" bestFit="1" customWidth="1"/>
    <col min="13" max="13" width="10.28515625" customWidth="1"/>
    <col min="14" max="14" width="10.85546875" customWidth="1"/>
    <col min="15" max="15" width="6.28515625" customWidth="1"/>
    <col min="17" max="17" width="11.7109375" bestFit="1" customWidth="1"/>
    <col min="18" max="18" width="12.28515625" bestFit="1" customWidth="1"/>
    <col min="20" max="20" width="9.140625" style="1"/>
  </cols>
  <sheetData>
    <row r="1" spans="1:20" ht="18.75" x14ac:dyDescent="0.3">
      <c r="C1" s="168" t="s">
        <v>83</v>
      </c>
      <c r="D1" s="168"/>
      <c r="E1" s="168"/>
      <c r="F1" s="168"/>
      <c r="G1" s="168"/>
      <c r="M1" s="168" t="s">
        <v>84</v>
      </c>
      <c r="N1" s="168"/>
      <c r="O1" s="168"/>
      <c r="P1" s="168"/>
      <c r="Q1" s="168"/>
    </row>
    <row r="2" spans="1:20" ht="18.75" x14ac:dyDescent="0.3">
      <c r="C2" s="39"/>
      <c r="D2" s="168" t="s">
        <v>104</v>
      </c>
      <c r="E2" s="168"/>
      <c r="F2" s="168"/>
      <c r="G2" s="39"/>
      <c r="M2" s="39"/>
      <c r="N2" s="168" t="s">
        <v>104</v>
      </c>
      <c r="O2" s="168"/>
      <c r="P2" s="168"/>
      <c r="Q2" s="39"/>
    </row>
    <row r="3" spans="1:20" ht="18.75" x14ac:dyDescent="0.3">
      <c r="A3" s="168" t="s">
        <v>112</v>
      </c>
      <c r="B3" s="169"/>
      <c r="C3" s="169"/>
      <c r="D3" s="169"/>
      <c r="E3" s="169"/>
      <c r="F3" s="169"/>
      <c r="G3" s="169"/>
      <c r="H3" s="169"/>
      <c r="I3" s="169"/>
      <c r="K3" s="168" t="s">
        <v>111</v>
      </c>
      <c r="L3" s="169"/>
      <c r="M3" s="169"/>
      <c r="N3" s="169"/>
      <c r="O3" s="169"/>
      <c r="P3" s="169"/>
      <c r="Q3" s="169"/>
      <c r="R3" s="169"/>
      <c r="S3" s="169"/>
      <c r="T3" s="32"/>
    </row>
    <row r="4" spans="1:20" ht="18.75" x14ac:dyDescent="0.3">
      <c r="A4" s="39"/>
      <c r="B4" s="40"/>
      <c r="C4" s="40"/>
      <c r="D4" s="40"/>
      <c r="E4" s="40"/>
      <c r="F4" s="40"/>
      <c r="G4" s="40"/>
      <c r="H4" s="40"/>
      <c r="I4" s="40"/>
      <c r="K4" s="28"/>
      <c r="L4" s="29"/>
      <c r="M4" s="29"/>
      <c r="N4" s="29"/>
      <c r="O4" s="29"/>
      <c r="P4" s="29"/>
      <c r="Q4" s="29"/>
      <c r="R4" s="29"/>
      <c r="S4" s="29"/>
      <c r="T4" s="32"/>
    </row>
    <row r="5" spans="1:20" ht="19.5" thickBot="1" x14ac:dyDescent="0.35">
      <c r="A5" s="119" t="s">
        <v>11</v>
      </c>
      <c r="B5" s="120" t="s">
        <v>103</v>
      </c>
      <c r="C5" s="120"/>
      <c r="D5" s="120"/>
      <c r="E5" s="120"/>
      <c r="F5" s="120"/>
      <c r="G5" s="124"/>
      <c r="H5" s="124"/>
      <c r="I5" s="124"/>
      <c r="K5" s="119" t="s">
        <v>57</v>
      </c>
      <c r="L5" s="120" t="s">
        <v>103</v>
      </c>
      <c r="M5" s="120"/>
      <c r="N5" s="120"/>
      <c r="O5" s="120"/>
      <c r="P5" s="120"/>
      <c r="Q5" s="120"/>
      <c r="R5" s="120"/>
      <c r="S5" s="120"/>
      <c r="T5" s="32"/>
    </row>
    <row r="6" spans="1:20" ht="15.75" thickBot="1" x14ac:dyDescent="0.3">
      <c r="A6" s="162" t="s">
        <v>8</v>
      </c>
      <c r="B6" s="163"/>
      <c r="C6" s="163"/>
      <c r="D6" s="163"/>
      <c r="E6" s="163"/>
      <c r="F6" s="163"/>
      <c r="G6" s="163"/>
      <c r="H6" s="163"/>
      <c r="I6" s="164"/>
      <c r="K6" s="162" t="s">
        <v>8</v>
      </c>
      <c r="L6" s="163"/>
      <c r="M6" s="163"/>
      <c r="N6" s="163"/>
      <c r="O6" s="163"/>
      <c r="P6" s="163"/>
      <c r="Q6" s="163"/>
      <c r="R6" s="163"/>
      <c r="S6" s="164"/>
      <c r="T6" s="30"/>
    </row>
    <row r="7" spans="1:20" x14ac:dyDescent="0.25">
      <c r="A7" s="160" t="s">
        <v>75</v>
      </c>
      <c r="B7" s="160"/>
      <c r="C7" s="160"/>
      <c r="D7" s="160"/>
      <c r="E7" s="160"/>
      <c r="F7" s="160"/>
      <c r="G7" s="160"/>
      <c r="H7" s="160"/>
      <c r="I7" s="160"/>
      <c r="K7" s="160" t="s">
        <v>63</v>
      </c>
      <c r="L7" s="160"/>
      <c r="M7" s="160"/>
      <c r="N7" s="160"/>
      <c r="O7" s="160"/>
      <c r="P7" s="160"/>
      <c r="Q7" s="160"/>
      <c r="R7" s="160"/>
      <c r="S7" s="160"/>
      <c r="T7" s="30"/>
    </row>
    <row r="8" spans="1:20" x14ac:dyDescent="0.25">
      <c r="A8" s="33"/>
      <c r="B8" s="33"/>
      <c r="C8" s="33"/>
      <c r="D8" s="33"/>
      <c r="E8" s="33"/>
      <c r="F8" s="33"/>
      <c r="G8" s="33"/>
      <c r="H8" s="33"/>
      <c r="I8" s="33"/>
      <c r="K8" s="24"/>
      <c r="L8" s="24"/>
      <c r="M8" s="24"/>
      <c r="N8" s="24"/>
      <c r="O8" s="24"/>
      <c r="P8" s="24"/>
      <c r="Q8" s="24"/>
      <c r="R8" s="24"/>
      <c r="S8" s="24"/>
      <c r="T8" s="30"/>
    </row>
    <row r="9" spans="1:20" x14ac:dyDescent="0.25">
      <c r="A9" s="165" t="s">
        <v>0</v>
      </c>
      <c r="B9" s="165"/>
      <c r="C9" s="165"/>
      <c r="D9" s="165"/>
      <c r="E9" s="3"/>
      <c r="F9" s="165" t="s">
        <v>3</v>
      </c>
      <c r="G9" s="165"/>
      <c r="H9" s="165"/>
      <c r="I9" s="165"/>
      <c r="K9" s="165" t="s">
        <v>0</v>
      </c>
      <c r="L9" s="165"/>
      <c r="M9" s="165"/>
      <c r="N9" s="165"/>
      <c r="O9" s="3"/>
      <c r="P9" s="166" t="s">
        <v>3</v>
      </c>
      <c r="Q9" s="165"/>
      <c r="R9" s="165"/>
      <c r="S9" s="165"/>
      <c r="T9" s="30"/>
    </row>
    <row r="10" spans="1:20" x14ac:dyDescent="0.25">
      <c r="A10" s="37" t="s">
        <v>1</v>
      </c>
      <c r="B10" s="37" t="s">
        <v>2</v>
      </c>
      <c r="C10" s="37" t="s">
        <v>59</v>
      </c>
      <c r="D10" s="37" t="s">
        <v>60</v>
      </c>
      <c r="E10" s="3"/>
      <c r="F10" s="37" t="s">
        <v>4</v>
      </c>
      <c r="G10" s="37" t="s">
        <v>5</v>
      </c>
      <c r="H10" s="37" t="s">
        <v>6</v>
      </c>
      <c r="I10" s="37" t="s">
        <v>7</v>
      </c>
      <c r="K10" s="25" t="s">
        <v>1</v>
      </c>
      <c r="L10" s="26" t="s">
        <v>2</v>
      </c>
      <c r="M10" s="25" t="s">
        <v>59</v>
      </c>
      <c r="N10" s="25" t="s">
        <v>60</v>
      </c>
      <c r="O10" s="3"/>
      <c r="P10" s="27" t="s">
        <v>4</v>
      </c>
      <c r="Q10" s="25" t="s">
        <v>5</v>
      </c>
      <c r="R10" s="25" t="s">
        <v>6</v>
      </c>
      <c r="S10" s="26" t="s">
        <v>7</v>
      </c>
      <c r="T10" s="30"/>
    </row>
    <row r="11" spans="1:20" x14ac:dyDescent="0.25">
      <c r="A11" s="4">
        <v>33</v>
      </c>
      <c r="B11" s="4">
        <v>70</v>
      </c>
      <c r="C11" s="4">
        <v>4</v>
      </c>
      <c r="D11" s="4">
        <v>5</v>
      </c>
      <c r="E11" s="6"/>
      <c r="F11" s="4">
        <v>35</v>
      </c>
      <c r="G11" s="4">
        <v>251</v>
      </c>
      <c r="H11" s="4">
        <v>147</v>
      </c>
      <c r="I11" s="4">
        <v>30</v>
      </c>
      <c r="K11" s="4">
        <v>33</v>
      </c>
      <c r="L11" s="5">
        <v>68</v>
      </c>
      <c r="M11" s="4">
        <v>4</v>
      </c>
      <c r="N11" s="4">
        <v>3</v>
      </c>
      <c r="O11" s="6"/>
      <c r="P11" s="7">
        <v>31</v>
      </c>
      <c r="Q11" s="4">
        <v>404</v>
      </c>
      <c r="R11" s="4">
        <v>150</v>
      </c>
      <c r="S11" s="5">
        <v>22</v>
      </c>
      <c r="T11" s="23"/>
    </row>
    <row r="12" spans="1:20" x14ac:dyDescent="0.25">
      <c r="A12" s="2"/>
      <c r="B12" s="2"/>
      <c r="C12" s="2"/>
      <c r="D12" s="2"/>
      <c r="E12" s="2"/>
      <c r="F12" s="2"/>
      <c r="G12" s="2"/>
      <c r="H12" s="2"/>
      <c r="I12" s="2"/>
      <c r="K12" s="2"/>
      <c r="L12" s="2"/>
      <c r="M12" s="2"/>
      <c r="N12" s="2"/>
      <c r="O12" s="2"/>
      <c r="P12" s="2"/>
      <c r="Q12" s="2"/>
      <c r="R12" s="2"/>
      <c r="S12" s="2"/>
      <c r="T12" s="23"/>
    </row>
    <row r="13" spans="1:20" x14ac:dyDescent="0.25">
      <c r="A13" s="160" t="s">
        <v>13</v>
      </c>
      <c r="B13" s="160"/>
      <c r="C13" s="160"/>
      <c r="D13" s="160"/>
      <c r="E13" s="160"/>
      <c r="F13" s="160"/>
      <c r="G13" s="160"/>
      <c r="H13" s="160"/>
      <c r="I13" s="160"/>
      <c r="K13" s="160" t="s">
        <v>13</v>
      </c>
      <c r="L13" s="160"/>
      <c r="M13" s="160"/>
      <c r="N13" s="160"/>
      <c r="O13" s="160"/>
      <c r="P13" s="160"/>
      <c r="Q13" s="160"/>
      <c r="R13" s="160"/>
      <c r="S13" s="160"/>
      <c r="T13" s="30"/>
    </row>
    <row r="14" spans="1:20" x14ac:dyDescent="0.25">
      <c r="A14" s="170" t="s">
        <v>76</v>
      </c>
      <c r="B14" s="171"/>
      <c r="C14" s="171"/>
      <c r="D14" s="171"/>
      <c r="E14" s="172"/>
      <c r="G14" s="170" t="s">
        <v>77</v>
      </c>
      <c r="H14" s="171"/>
      <c r="I14" s="172"/>
      <c r="K14" s="170" t="s">
        <v>65</v>
      </c>
      <c r="L14" s="171"/>
      <c r="M14" s="171"/>
      <c r="N14" s="171"/>
      <c r="O14" s="172"/>
      <c r="Q14" s="170" t="s">
        <v>50</v>
      </c>
      <c r="R14" s="171"/>
      <c r="S14" s="172"/>
      <c r="T14" s="31"/>
    </row>
    <row r="15" spans="1:20" ht="15.75" thickBot="1" x14ac:dyDescent="0.3">
      <c r="K15" s="2"/>
      <c r="L15" s="2"/>
      <c r="M15" s="2"/>
      <c r="N15" s="2"/>
      <c r="O15" s="2"/>
      <c r="P15" s="2"/>
      <c r="Q15" s="2"/>
      <c r="R15" s="2"/>
      <c r="S15" s="2"/>
      <c r="T15" s="23"/>
    </row>
    <row r="16" spans="1:20" ht="15.75" thickBot="1" x14ac:dyDescent="0.3">
      <c r="K16" s="162" t="s">
        <v>9</v>
      </c>
      <c r="L16" s="163"/>
      <c r="M16" s="163"/>
      <c r="N16" s="163"/>
      <c r="O16" s="163"/>
      <c r="P16" s="163"/>
      <c r="Q16" s="163"/>
      <c r="R16" s="163"/>
      <c r="S16" s="164"/>
      <c r="T16" s="30"/>
    </row>
    <row r="17" spans="11:20" x14ac:dyDescent="0.25">
      <c r="K17" s="160" t="s">
        <v>64</v>
      </c>
      <c r="L17" s="160"/>
      <c r="M17" s="160"/>
      <c r="N17" s="160"/>
      <c r="O17" s="160"/>
      <c r="P17" s="160"/>
      <c r="Q17" s="160"/>
      <c r="R17" s="160"/>
      <c r="S17" s="160"/>
      <c r="T17" s="30"/>
    </row>
    <row r="18" spans="11:20" x14ac:dyDescent="0.25">
      <c r="K18" s="24"/>
      <c r="L18" s="24"/>
      <c r="M18" s="24"/>
      <c r="N18" s="24"/>
      <c r="O18" s="24"/>
      <c r="P18" s="24"/>
      <c r="Q18" s="24"/>
      <c r="R18" s="24"/>
      <c r="S18" s="24"/>
      <c r="T18" s="30"/>
    </row>
    <row r="19" spans="11:20" x14ac:dyDescent="0.25">
      <c r="K19" s="165" t="s">
        <v>0</v>
      </c>
      <c r="L19" s="165"/>
      <c r="M19" s="165"/>
      <c r="N19" s="165"/>
      <c r="O19" s="3"/>
      <c r="P19" s="166" t="s">
        <v>3</v>
      </c>
      <c r="Q19" s="165"/>
      <c r="R19" s="165"/>
      <c r="S19" s="165"/>
      <c r="T19" s="30"/>
    </row>
    <row r="20" spans="11:20" x14ac:dyDescent="0.25">
      <c r="K20" s="25" t="s">
        <v>1</v>
      </c>
      <c r="L20" s="26" t="s">
        <v>2</v>
      </c>
      <c r="M20" s="25" t="s">
        <v>59</v>
      </c>
      <c r="N20" s="25" t="s">
        <v>60</v>
      </c>
      <c r="O20" s="3"/>
      <c r="P20" s="27" t="s">
        <v>4</v>
      </c>
      <c r="Q20" s="25" t="s">
        <v>5</v>
      </c>
      <c r="R20" s="25" t="s">
        <v>6</v>
      </c>
      <c r="S20" s="26" t="s">
        <v>7</v>
      </c>
      <c r="T20" s="30"/>
    </row>
    <row r="21" spans="11:20" x14ac:dyDescent="0.25">
      <c r="K21" s="4">
        <v>28</v>
      </c>
      <c r="L21" s="5">
        <v>76</v>
      </c>
      <c r="M21" s="4">
        <v>6</v>
      </c>
      <c r="N21" s="4">
        <v>3</v>
      </c>
      <c r="O21" s="6"/>
      <c r="P21" s="7">
        <v>17</v>
      </c>
      <c r="Q21" s="4">
        <v>413</v>
      </c>
      <c r="R21" s="4">
        <v>207</v>
      </c>
      <c r="S21" s="5">
        <v>24</v>
      </c>
      <c r="T21" s="23"/>
    </row>
    <row r="22" spans="11:20" x14ac:dyDescent="0.25">
      <c r="K22" s="2"/>
      <c r="L22" s="2"/>
      <c r="M22" s="2"/>
      <c r="N22" s="2"/>
      <c r="O22" s="2"/>
      <c r="P22" s="2"/>
      <c r="Q22" s="2"/>
      <c r="R22" s="2"/>
      <c r="S22" s="2"/>
      <c r="T22" s="23"/>
    </row>
    <row r="23" spans="11:20" x14ac:dyDescent="0.25">
      <c r="K23" s="160" t="s">
        <v>13</v>
      </c>
      <c r="L23" s="160"/>
      <c r="M23" s="160"/>
      <c r="N23" s="160"/>
      <c r="O23" s="160"/>
      <c r="P23" s="160"/>
      <c r="Q23" s="160"/>
      <c r="R23" s="160"/>
      <c r="S23" s="160"/>
      <c r="T23" s="30"/>
    </row>
    <row r="24" spans="11:20" x14ac:dyDescent="0.25">
      <c r="K24" s="170" t="s">
        <v>34</v>
      </c>
      <c r="L24" s="171"/>
      <c r="M24" s="171"/>
      <c r="N24" s="171"/>
      <c r="O24" s="172"/>
      <c r="Q24" s="170" t="s">
        <v>24</v>
      </c>
      <c r="R24" s="171"/>
      <c r="S24" s="172"/>
      <c r="T24" s="31"/>
    </row>
    <row r="25" spans="11:20" x14ac:dyDescent="0.25">
      <c r="K25" s="2"/>
      <c r="L25" s="2"/>
      <c r="M25" s="2"/>
      <c r="N25" s="2"/>
      <c r="O25" s="2"/>
      <c r="P25" s="2"/>
      <c r="Q25" s="2"/>
      <c r="R25" s="2"/>
      <c r="S25" s="2"/>
      <c r="T25" s="23"/>
    </row>
    <row r="26" spans="11:20" ht="19.5" thickBot="1" x14ac:dyDescent="0.35">
      <c r="K26" s="121" t="s">
        <v>58</v>
      </c>
      <c r="L26" s="195" t="s">
        <v>85</v>
      </c>
      <c r="M26" s="195"/>
      <c r="N26" s="195"/>
      <c r="O26" s="195"/>
      <c r="P26" s="195"/>
      <c r="Q26" s="195"/>
      <c r="R26" s="195"/>
      <c r="S26" s="195"/>
      <c r="T26" s="23"/>
    </row>
    <row r="27" spans="11:20" ht="15.75" thickBot="1" x14ac:dyDescent="0.3">
      <c r="K27" s="162" t="s">
        <v>8</v>
      </c>
      <c r="L27" s="163"/>
      <c r="M27" s="163"/>
      <c r="N27" s="163"/>
      <c r="O27" s="163"/>
      <c r="P27" s="163"/>
      <c r="Q27" s="163"/>
      <c r="R27" s="163"/>
      <c r="S27" s="164"/>
      <c r="T27" s="30"/>
    </row>
    <row r="28" spans="11:20" x14ac:dyDescent="0.25">
      <c r="K28" s="160" t="s">
        <v>66</v>
      </c>
      <c r="L28" s="160"/>
      <c r="M28" s="160"/>
      <c r="N28" s="160"/>
      <c r="O28" s="160"/>
      <c r="P28" s="160"/>
      <c r="Q28" s="160"/>
      <c r="R28" s="160"/>
      <c r="S28" s="160"/>
      <c r="T28" s="30"/>
    </row>
    <row r="29" spans="11:20" x14ac:dyDescent="0.25">
      <c r="K29" s="24"/>
      <c r="L29" s="24"/>
      <c r="M29" s="24"/>
      <c r="N29" s="24"/>
      <c r="O29" s="24"/>
      <c r="P29" s="24"/>
      <c r="Q29" s="24"/>
      <c r="R29" s="24"/>
      <c r="S29" s="24"/>
      <c r="T29" s="30"/>
    </row>
    <row r="30" spans="11:20" x14ac:dyDescent="0.25">
      <c r="K30" s="165" t="s">
        <v>0</v>
      </c>
      <c r="L30" s="165"/>
      <c r="M30" s="165"/>
      <c r="N30" s="165"/>
      <c r="O30" s="3"/>
      <c r="P30" s="166" t="s">
        <v>3</v>
      </c>
      <c r="Q30" s="165"/>
      <c r="R30" s="165"/>
      <c r="S30" s="165"/>
      <c r="T30" s="30"/>
    </row>
    <row r="31" spans="11:20" x14ac:dyDescent="0.25">
      <c r="K31" s="25" t="s">
        <v>1</v>
      </c>
      <c r="L31" s="26" t="s">
        <v>2</v>
      </c>
      <c r="M31" s="25" t="s">
        <v>59</v>
      </c>
      <c r="N31" s="25" t="s">
        <v>60</v>
      </c>
      <c r="O31" s="3"/>
      <c r="P31" s="27" t="s">
        <v>4</v>
      </c>
      <c r="Q31" s="25" t="s">
        <v>5</v>
      </c>
      <c r="R31" s="25" t="s">
        <v>6</v>
      </c>
      <c r="S31" s="26" t="s">
        <v>7</v>
      </c>
      <c r="T31" s="30"/>
    </row>
    <row r="32" spans="11:20" x14ac:dyDescent="0.25">
      <c r="K32" s="4">
        <v>14</v>
      </c>
      <c r="L32" s="5">
        <v>82</v>
      </c>
      <c r="M32" s="4">
        <v>16</v>
      </c>
      <c r="N32" s="4">
        <v>3</v>
      </c>
      <c r="O32" s="6"/>
      <c r="P32" s="7">
        <v>14</v>
      </c>
      <c r="Q32" s="4">
        <v>222</v>
      </c>
      <c r="R32" s="4">
        <v>324</v>
      </c>
      <c r="S32" s="5">
        <v>14</v>
      </c>
      <c r="T32" s="23"/>
    </row>
    <row r="33" spans="11:20" x14ac:dyDescent="0.25">
      <c r="K33" s="2"/>
      <c r="L33" s="2"/>
      <c r="M33" s="2"/>
      <c r="N33" s="2"/>
      <c r="O33" s="2"/>
      <c r="P33" s="2"/>
      <c r="Q33" s="2"/>
      <c r="R33" s="2"/>
      <c r="S33" s="2"/>
      <c r="T33" s="23"/>
    </row>
    <row r="34" spans="11:20" x14ac:dyDescent="0.25">
      <c r="K34" s="160" t="s">
        <v>13</v>
      </c>
      <c r="L34" s="160"/>
      <c r="M34" s="160"/>
      <c r="N34" s="160"/>
      <c r="O34" s="160"/>
      <c r="P34" s="160"/>
      <c r="Q34" s="160"/>
      <c r="R34" s="160"/>
      <c r="S34" s="160"/>
      <c r="T34" s="30"/>
    </row>
    <row r="35" spans="11:20" ht="17.25" customHeight="1" x14ac:dyDescent="0.25">
      <c r="K35" s="170" t="s">
        <v>49</v>
      </c>
      <c r="L35" s="171"/>
      <c r="M35" s="171"/>
      <c r="N35" s="171"/>
      <c r="O35" s="172"/>
      <c r="Q35" s="170" t="s">
        <v>43</v>
      </c>
      <c r="R35" s="171"/>
      <c r="S35" s="172"/>
      <c r="T35" s="31"/>
    </row>
    <row r="36" spans="11:20" ht="15.75" thickBot="1" x14ac:dyDescent="0.3">
      <c r="K36" s="2"/>
      <c r="L36" s="2"/>
      <c r="M36" s="2"/>
      <c r="N36" s="2"/>
      <c r="O36" s="2"/>
      <c r="P36" s="2"/>
      <c r="Q36" s="2"/>
      <c r="R36" s="2"/>
      <c r="S36" s="2"/>
      <c r="T36" s="23"/>
    </row>
    <row r="37" spans="11:20" ht="15.75" thickBot="1" x14ac:dyDescent="0.3">
      <c r="K37" s="162" t="s">
        <v>9</v>
      </c>
      <c r="L37" s="163"/>
      <c r="M37" s="163"/>
      <c r="N37" s="163"/>
      <c r="O37" s="163"/>
      <c r="P37" s="163"/>
      <c r="Q37" s="163"/>
      <c r="R37" s="163"/>
      <c r="S37" s="164"/>
      <c r="T37" s="30"/>
    </row>
    <row r="38" spans="11:20" x14ac:dyDescent="0.25">
      <c r="K38" s="160" t="s">
        <v>67</v>
      </c>
      <c r="L38" s="160"/>
      <c r="M38" s="160"/>
      <c r="N38" s="160"/>
      <c r="O38" s="160"/>
      <c r="P38" s="160"/>
      <c r="Q38" s="160"/>
      <c r="R38" s="160"/>
      <c r="S38" s="160"/>
      <c r="T38" s="30"/>
    </row>
    <row r="39" spans="11:20" x14ac:dyDescent="0.25">
      <c r="K39" s="24"/>
      <c r="L39" s="24"/>
      <c r="M39" s="24"/>
      <c r="N39" s="24"/>
      <c r="O39" s="24"/>
      <c r="P39" s="24"/>
      <c r="Q39" s="24"/>
      <c r="R39" s="24"/>
      <c r="S39" s="24"/>
      <c r="T39" s="30"/>
    </row>
    <row r="40" spans="11:20" x14ac:dyDescent="0.25">
      <c r="K40" s="165" t="s">
        <v>0</v>
      </c>
      <c r="L40" s="165"/>
      <c r="M40" s="165"/>
      <c r="N40" s="165"/>
      <c r="O40" s="3"/>
      <c r="P40" s="166" t="s">
        <v>3</v>
      </c>
      <c r="Q40" s="165"/>
      <c r="R40" s="165"/>
      <c r="S40" s="165"/>
      <c r="T40" s="30"/>
    </row>
    <row r="41" spans="11:20" x14ac:dyDescent="0.25">
      <c r="K41" s="25" t="s">
        <v>1</v>
      </c>
      <c r="L41" s="26" t="s">
        <v>2</v>
      </c>
      <c r="M41" s="25" t="s">
        <v>59</v>
      </c>
      <c r="N41" s="25" t="s">
        <v>60</v>
      </c>
      <c r="O41" s="3"/>
      <c r="P41" s="27" t="s">
        <v>4</v>
      </c>
      <c r="Q41" s="25" t="s">
        <v>5</v>
      </c>
      <c r="R41" s="25" t="s">
        <v>6</v>
      </c>
      <c r="S41" s="26" t="s">
        <v>7</v>
      </c>
      <c r="T41" s="30"/>
    </row>
    <row r="42" spans="11:20" x14ac:dyDescent="0.25">
      <c r="K42" s="4">
        <v>20</v>
      </c>
      <c r="L42" s="5">
        <v>77</v>
      </c>
      <c r="M42" s="4">
        <v>21</v>
      </c>
      <c r="N42" s="4">
        <v>1</v>
      </c>
      <c r="O42" s="6"/>
      <c r="P42" s="7">
        <v>14</v>
      </c>
      <c r="Q42" s="4">
        <v>236</v>
      </c>
      <c r="R42" s="4">
        <v>324</v>
      </c>
      <c r="S42" s="5">
        <v>15</v>
      </c>
      <c r="T42" s="23"/>
    </row>
    <row r="43" spans="11:20" x14ac:dyDescent="0.25">
      <c r="K43" s="2"/>
      <c r="L43" s="2"/>
      <c r="M43" s="2"/>
      <c r="N43" s="2"/>
      <c r="O43" s="2"/>
      <c r="P43" s="2"/>
      <c r="Q43" s="2"/>
      <c r="R43" s="2"/>
      <c r="S43" s="2"/>
      <c r="T43" s="23"/>
    </row>
    <row r="44" spans="11:20" x14ac:dyDescent="0.25">
      <c r="K44" s="160" t="s">
        <v>13</v>
      </c>
      <c r="L44" s="160"/>
      <c r="M44" s="160"/>
      <c r="N44" s="160"/>
      <c r="O44" s="160"/>
      <c r="P44" s="160"/>
      <c r="Q44" s="160"/>
      <c r="R44" s="160"/>
      <c r="S44" s="160"/>
      <c r="T44" s="30"/>
    </row>
    <row r="45" spans="11:20" x14ac:dyDescent="0.25">
      <c r="K45" s="170" t="s">
        <v>68</v>
      </c>
      <c r="L45" s="171"/>
      <c r="M45" s="171"/>
      <c r="N45" s="171"/>
      <c r="O45" s="172"/>
      <c r="Q45" s="170" t="s">
        <v>38</v>
      </c>
      <c r="R45" s="171"/>
      <c r="S45" s="172"/>
      <c r="T45" s="31"/>
    </row>
    <row r="47" spans="11:20" ht="19.5" thickBot="1" x14ac:dyDescent="0.35">
      <c r="K47" s="123" t="s">
        <v>61</v>
      </c>
      <c r="L47" s="193" t="s">
        <v>105</v>
      </c>
      <c r="M47" s="193"/>
      <c r="N47" s="193"/>
      <c r="O47" s="193"/>
      <c r="P47" s="193"/>
      <c r="Q47" s="193"/>
      <c r="R47" s="193"/>
      <c r="S47" s="193"/>
    </row>
    <row r="48" spans="11:20" ht="15.75" thickBot="1" x14ac:dyDescent="0.3">
      <c r="K48" s="162" t="s">
        <v>8</v>
      </c>
      <c r="L48" s="163"/>
      <c r="M48" s="163"/>
      <c r="N48" s="163"/>
      <c r="O48" s="163"/>
      <c r="P48" s="163"/>
      <c r="Q48" s="163"/>
      <c r="R48" s="163"/>
      <c r="S48" s="164"/>
    </row>
    <row r="49" spans="11:19" x14ac:dyDescent="0.25">
      <c r="K49" s="160" t="s">
        <v>69</v>
      </c>
      <c r="L49" s="160"/>
      <c r="M49" s="160"/>
      <c r="N49" s="160"/>
      <c r="O49" s="160"/>
      <c r="P49" s="160"/>
      <c r="Q49" s="160"/>
      <c r="R49" s="160"/>
      <c r="S49" s="160"/>
    </row>
    <row r="50" spans="11:19" x14ac:dyDescent="0.25">
      <c r="K50" s="33"/>
      <c r="L50" s="33"/>
      <c r="M50" s="33"/>
      <c r="N50" s="33"/>
      <c r="O50" s="33"/>
      <c r="P50" s="33"/>
      <c r="Q50" s="33"/>
      <c r="R50" s="33"/>
      <c r="S50" s="33"/>
    </row>
    <row r="51" spans="11:19" x14ac:dyDescent="0.25">
      <c r="K51" s="194" t="s">
        <v>0</v>
      </c>
      <c r="L51" s="194"/>
      <c r="M51" s="194"/>
      <c r="N51" s="194"/>
      <c r="O51" s="3"/>
      <c r="P51" s="166" t="s">
        <v>3</v>
      </c>
      <c r="Q51" s="165"/>
      <c r="R51" s="165"/>
      <c r="S51" s="165"/>
    </row>
    <row r="52" spans="11:19" x14ac:dyDescent="0.25">
      <c r="K52" s="37" t="s">
        <v>1</v>
      </c>
      <c r="L52" s="37" t="s">
        <v>2</v>
      </c>
      <c r="M52" s="37" t="s">
        <v>59</v>
      </c>
      <c r="N52" s="37" t="s">
        <v>60</v>
      </c>
      <c r="O52" s="60"/>
      <c r="P52" s="38" t="s">
        <v>4</v>
      </c>
      <c r="Q52" s="37" t="s">
        <v>5</v>
      </c>
      <c r="R52" s="37" t="s">
        <v>6</v>
      </c>
      <c r="S52" s="37" t="s">
        <v>7</v>
      </c>
    </row>
    <row r="53" spans="11:19" x14ac:dyDescent="0.25">
      <c r="K53" s="4">
        <v>21</v>
      </c>
      <c r="L53" s="4">
        <v>48</v>
      </c>
      <c r="M53" s="4">
        <v>10</v>
      </c>
      <c r="N53" s="4">
        <v>7</v>
      </c>
      <c r="O53" s="61"/>
      <c r="P53" s="7">
        <v>42</v>
      </c>
      <c r="Q53" s="4">
        <v>410</v>
      </c>
      <c r="R53" s="4">
        <v>204</v>
      </c>
      <c r="S53" s="4">
        <v>22</v>
      </c>
    </row>
    <row r="54" spans="11:19" x14ac:dyDescent="0.25">
      <c r="K54" s="2"/>
      <c r="L54" s="2"/>
      <c r="M54" s="2"/>
      <c r="N54" s="2"/>
      <c r="O54" s="2"/>
      <c r="P54" s="2"/>
      <c r="Q54" s="2"/>
      <c r="R54" s="2"/>
      <c r="S54" s="2"/>
    </row>
    <row r="55" spans="11:19" x14ac:dyDescent="0.25">
      <c r="K55" s="160" t="s">
        <v>13</v>
      </c>
      <c r="L55" s="160"/>
      <c r="M55" s="160"/>
      <c r="N55" s="160"/>
      <c r="O55" s="160"/>
      <c r="P55" s="160"/>
      <c r="Q55" s="160"/>
      <c r="R55" s="160"/>
      <c r="S55" s="160"/>
    </row>
    <row r="56" spans="11:19" x14ac:dyDescent="0.25">
      <c r="K56" s="170" t="s">
        <v>70</v>
      </c>
      <c r="L56" s="171"/>
      <c r="M56" s="171"/>
      <c r="N56" s="171"/>
      <c r="O56" s="172"/>
      <c r="P56" s="2"/>
      <c r="Q56" s="170" t="s">
        <v>71</v>
      </c>
      <c r="R56" s="171"/>
      <c r="S56" s="172"/>
    </row>
    <row r="57" spans="11:19" x14ac:dyDescent="0.25">
      <c r="K57" s="2"/>
      <c r="L57" s="2"/>
      <c r="M57" s="2"/>
      <c r="N57" s="2"/>
      <c r="O57" s="2"/>
      <c r="P57" s="2"/>
      <c r="Q57" s="2"/>
      <c r="R57" s="2"/>
      <c r="S57" s="2"/>
    </row>
    <row r="58" spans="11:19" ht="19.5" thickBot="1" x14ac:dyDescent="0.35">
      <c r="K58" s="122" t="s">
        <v>62</v>
      </c>
      <c r="L58" s="192" t="s">
        <v>106</v>
      </c>
      <c r="M58" s="192"/>
      <c r="N58" s="192"/>
      <c r="O58" s="192"/>
      <c r="P58" s="192"/>
      <c r="Q58" s="192"/>
      <c r="R58" s="192"/>
      <c r="S58" s="192"/>
    </row>
    <row r="59" spans="11:19" ht="15.75" thickBot="1" x14ac:dyDescent="0.3">
      <c r="K59" s="162" t="s">
        <v>8</v>
      </c>
      <c r="L59" s="163"/>
      <c r="M59" s="163"/>
      <c r="N59" s="163"/>
      <c r="O59" s="163"/>
      <c r="P59" s="163"/>
      <c r="Q59" s="163"/>
      <c r="R59" s="163"/>
      <c r="S59" s="164"/>
    </row>
    <row r="60" spans="11:19" x14ac:dyDescent="0.25">
      <c r="K60" s="160" t="s">
        <v>72</v>
      </c>
      <c r="L60" s="160"/>
      <c r="M60" s="160"/>
      <c r="N60" s="160"/>
      <c r="O60" s="160"/>
      <c r="P60" s="160"/>
      <c r="Q60" s="160"/>
      <c r="R60" s="160"/>
      <c r="S60" s="160"/>
    </row>
    <row r="61" spans="11:19" x14ac:dyDescent="0.25">
      <c r="K61" s="33"/>
      <c r="L61" s="33"/>
      <c r="M61" s="33"/>
      <c r="N61" s="33"/>
      <c r="O61" s="33"/>
      <c r="P61" s="33"/>
      <c r="Q61" s="33"/>
      <c r="R61" s="33"/>
      <c r="S61" s="33"/>
    </row>
    <row r="62" spans="11:19" x14ac:dyDescent="0.25">
      <c r="K62" s="165" t="s">
        <v>0</v>
      </c>
      <c r="L62" s="165"/>
      <c r="M62" s="165"/>
      <c r="N62" s="165"/>
      <c r="O62" s="3"/>
      <c r="P62" s="166" t="s">
        <v>3</v>
      </c>
      <c r="Q62" s="165"/>
      <c r="R62" s="165"/>
      <c r="S62" s="165"/>
    </row>
    <row r="63" spans="11:19" x14ac:dyDescent="0.25">
      <c r="K63" s="38" t="s">
        <v>1</v>
      </c>
      <c r="L63" s="42" t="s">
        <v>2</v>
      </c>
      <c r="M63" s="37" t="s">
        <v>59</v>
      </c>
      <c r="N63" s="37" t="s">
        <v>60</v>
      </c>
      <c r="O63" s="3"/>
      <c r="P63" s="38" t="s">
        <v>4</v>
      </c>
      <c r="Q63" s="37" t="s">
        <v>5</v>
      </c>
      <c r="R63" s="37" t="s">
        <v>6</v>
      </c>
      <c r="S63" s="37" t="s">
        <v>7</v>
      </c>
    </row>
    <row r="64" spans="11:19" x14ac:dyDescent="0.25">
      <c r="K64" s="7">
        <v>21</v>
      </c>
      <c r="L64" s="5">
        <v>81</v>
      </c>
      <c r="M64" s="4">
        <v>26</v>
      </c>
      <c r="N64" s="4">
        <v>1</v>
      </c>
      <c r="O64" s="6"/>
      <c r="P64" s="7">
        <v>19</v>
      </c>
      <c r="Q64" s="4">
        <v>319</v>
      </c>
      <c r="R64" s="4">
        <v>316</v>
      </c>
      <c r="S64" s="4">
        <v>12</v>
      </c>
    </row>
    <row r="65" spans="11:19" x14ac:dyDescent="0.25">
      <c r="K65" s="2"/>
      <c r="L65" s="2"/>
      <c r="M65" s="2"/>
      <c r="N65" s="2"/>
      <c r="O65" s="2"/>
      <c r="P65" s="2"/>
      <c r="Q65" s="2"/>
      <c r="R65" s="2"/>
      <c r="S65" s="2"/>
    </row>
    <row r="66" spans="11:19" x14ac:dyDescent="0.25">
      <c r="K66" s="160" t="s">
        <v>13</v>
      </c>
      <c r="L66" s="160"/>
      <c r="M66" s="160"/>
      <c r="N66" s="160"/>
      <c r="O66" s="160"/>
      <c r="P66" s="160"/>
      <c r="Q66" s="160"/>
      <c r="R66" s="160"/>
      <c r="S66" s="160"/>
    </row>
    <row r="67" spans="11:19" x14ac:dyDescent="0.25">
      <c r="K67" s="170" t="s">
        <v>73</v>
      </c>
      <c r="L67" s="171"/>
      <c r="M67" s="171"/>
      <c r="N67" s="171"/>
      <c r="O67" s="172"/>
      <c r="P67" s="2"/>
      <c r="Q67" s="170" t="s">
        <v>74</v>
      </c>
      <c r="R67" s="171"/>
      <c r="S67" s="172"/>
    </row>
    <row r="68" spans="11:19" x14ac:dyDescent="0.25">
      <c r="K68" s="2"/>
      <c r="L68" s="2"/>
      <c r="M68" s="2"/>
      <c r="N68" s="2"/>
      <c r="O68" s="2"/>
      <c r="P68" s="2"/>
      <c r="Q68" s="2"/>
      <c r="R68" s="2"/>
      <c r="S68" s="2"/>
    </row>
    <row r="69" spans="11:19" x14ac:dyDescent="0.25">
      <c r="K69" s="2" t="s">
        <v>15</v>
      </c>
      <c r="L69" s="2">
        <v>14</v>
      </c>
      <c r="M69" s="2"/>
      <c r="N69" s="2"/>
      <c r="O69" s="2"/>
      <c r="P69" s="2"/>
      <c r="Q69" s="2"/>
      <c r="R69" s="2"/>
      <c r="S69" s="2"/>
    </row>
    <row r="70" spans="11:19" ht="15.75" x14ac:dyDescent="0.25">
      <c r="K70" s="2" t="s">
        <v>107</v>
      </c>
      <c r="L70" s="190" t="s">
        <v>108</v>
      </c>
      <c r="M70" s="190"/>
      <c r="N70" s="190"/>
      <c r="O70" s="2"/>
      <c r="P70" s="2"/>
      <c r="Q70" s="2"/>
      <c r="R70" s="2"/>
      <c r="S70" s="2"/>
    </row>
    <row r="71" spans="11:19" ht="15.75" x14ac:dyDescent="0.25">
      <c r="K71" s="2"/>
      <c r="L71" s="190" t="s">
        <v>109</v>
      </c>
      <c r="M71" s="190"/>
      <c r="N71" s="190"/>
      <c r="O71" s="2"/>
      <c r="P71" s="2"/>
      <c r="Q71" s="2"/>
      <c r="R71" s="2"/>
      <c r="S71" s="2"/>
    </row>
    <row r="72" spans="11:19" ht="15.75" x14ac:dyDescent="0.25">
      <c r="K72" s="2"/>
      <c r="L72" s="190" t="s">
        <v>110</v>
      </c>
      <c r="M72" s="190"/>
      <c r="N72" s="190"/>
      <c r="O72" s="2"/>
      <c r="P72" s="2"/>
      <c r="Q72" s="2"/>
      <c r="R72" s="2"/>
      <c r="S72" s="2"/>
    </row>
    <row r="73" spans="11:19" ht="15.75" x14ac:dyDescent="0.25">
      <c r="L73" s="191"/>
      <c r="M73" s="191"/>
      <c r="N73" s="191"/>
    </row>
  </sheetData>
  <mergeCells count="62">
    <mergeCell ref="K34:S34"/>
    <mergeCell ref="K35:O35"/>
    <mergeCell ref="Q35:S35"/>
    <mergeCell ref="K45:O45"/>
    <mergeCell ref="Q45:S45"/>
    <mergeCell ref="K37:S37"/>
    <mergeCell ref="K38:S38"/>
    <mergeCell ref="K40:N40"/>
    <mergeCell ref="P40:S40"/>
    <mergeCell ref="K44:S44"/>
    <mergeCell ref="K17:S17"/>
    <mergeCell ref="K19:N19"/>
    <mergeCell ref="P19:S19"/>
    <mergeCell ref="P30:S30"/>
    <mergeCell ref="K23:S23"/>
    <mergeCell ref="K24:O24"/>
    <mergeCell ref="Q24:S24"/>
    <mergeCell ref="L26:S26"/>
    <mergeCell ref="K27:S27"/>
    <mergeCell ref="K28:S28"/>
    <mergeCell ref="K30:N30"/>
    <mergeCell ref="P9:S9"/>
    <mergeCell ref="K13:S13"/>
    <mergeCell ref="K14:O14"/>
    <mergeCell ref="Q14:S14"/>
    <mergeCell ref="K16:S16"/>
    <mergeCell ref="N2:P2"/>
    <mergeCell ref="A13:I13"/>
    <mergeCell ref="A14:E14"/>
    <mergeCell ref="G14:I14"/>
    <mergeCell ref="C1:G1"/>
    <mergeCell ref="M1:Q1"/>
    <mergeCell ref="D2:F2"/>
    <mergeCell ref="A3:I3"/>
    <mergeCell ref="A6:I6"/>
    <mergeCell ref="A7:I7"/>
    <mergeCell ref="A9:D9"/>
    <mergeCell ref="F9:I9"/>
    <mergeCell ref="K3:S3"/>
    <mergeCell ref="K6:S6"/>
    <mergeCell ref="K7:S7"/>
    <mergeCell ref="K9:N9"/>
    <mergeCell ref="L47:S47"/>
    <mergeCell ref="K48:S48"/>
    <mergeCell ref="K49:S49"/>
    <mergeCell ref="K51:N51"/>
    <mergeCell ref="P51:S51"/>
    <mergeCell ref="K55:S55"/>
    <mergeCell ref="K56:O56"/>
    <mergeCell ref="Q56:S56"/>
    <mergeCell ref="L58:S58"/>
    <mergeCell ref="K59:S59"/>
    <mergeCell ref="L70:N70"/>
    <mergeCell ref="L71:N71"/>
    <mergeCell ref="L72:N72"/>
    <mergeCell ref="L73:N73"/>
    <mergeCell ref="K60:S60"/>
    <mergeCell ref="K62:N62"/>
    <mergeCell ref="P62:S62"/>
    <mergeCell ref="K66:S66"/>
    <mergeCell ref="K67:O67"/>
    <mergeCell ref="Q67:S6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Z69"/>
  <sheetViews>
    <sheetView workbookViewId="0">
      <selection activeCell="AC26" sqref="AC26"/>
    </sheetView>
  </sheetViews>
  <sheetFormatPr defaultRowHeight="15" x14ac:dyDescent="0.25"/>
  <cols>
    <col min="3" max="3" width="0" hidden="1" customWidth="1"/>
    <col min="4" max="4" width="12.140625" hidden="1" customWidth="1"/>
    <col min="5" max="5" width="12.5703125" hidden="1" customWidth="1"/>
    <col min="6" max="6" width="12.5703125" style="93" customWidth="1"/>
    <col min="7" max="7" width="12.28515625" bestFit="1" customWidth="1"/>
    <col min="8" max="8" width="10.7109375" customWidth="1"/>
    <col min="13" max="14" width="0" hidden="1" customWidth="1"/>
    <col min="15" max="15" width="11.28515625" hidden="1" customWidth="1"/>
    <col min="16" max="16" width="11.28515625" style="87" customWidth="1"/>
    <col min="17" max="17" width="12.7109375" customWidth="1"/>
    <col min="18" max="18" width="10.5703125" customWidth="1"/>
    <col min="23" max="25" width="0" hidden="1" customWidth="1"/>
    <col min="26" max="26" width="12.5703125" customWidth="1"/>
    <col min="27" max="27" width="12.28515625" bestFit="1" customWidth="1"/>
    <col min="28" max="28" width="12.5703125" customWidth="1"/>
    <col min="33" max="35" width="0" hidden="1" customWidth="1"/>
    <col min="36" max="36" width="11.28515625" customWidth="1"/>
    <col min="37" max="37" width="12.28515625" bestFit="1" customWidth="1"/>
    <col min="38" max="38" width="10" customWidth="1"/>
  </cols>
  <sheetData>
    <row r="1" spans="1:52" ht="15.75" x14ac:dyDescent="0.25">
      <c r="A1" s="62" t="s">
        <v>84</v>
      </c>
      <c r="B1" s="62"/>
      <c r="C1" s="62"/>
      <c r="D1" s="62"/>
      <c r="E1" s="62"/>
      <c r="F1" s="88"/>
      <c r="G1" s="62"/>
      <c r="K1" s="62" t="s">
        <v>84</v>
      </c>
      <c r="L1" s="62"/>
      <c r="M1" s="62"/>
      <c r="N1" s="62"/>
      <c r="O1" s="62"/>
      <c r="P1" s="84"/>
      <c r="Q1" s="62"/>
      <c r="U1" s="62" t="s">
        <v>84</v>
      </c>
      <c r="V1" s="62"/>
      <c r="W1" s="62"/>
      <c r="X1" s="62"/>
      <c r="Y1" s="62"/>
      <c r="Z1" s="88"/>
      <c r="AA1" s="62"/>
      <c r="AE1" s="62" t="s">
        <v>84</v>
      </c>
      <c r="AF1" s="62"/>
      <c r="AG1" s="62"/>
      <c r="AH1" s="62"/>
      <c r="AI1" s="62"/>
      <c r="AJ1" s="88"/>
      <c r="AK1" s="62"/>
    </row>
    <row r="2" spans="1:52" ht="15.75" x14ac:dyDescent="0.25">
      <c r="A2" s="62" t="s">
        <v>104</v>
      </c>
      <c r="B2" s="62"/>
      <c r="C2" s="62"/>
      <c r="D2" s="62"/>
      <c r="E2" s="62"/>
      <c r="F2" s="88"/>
      <c r="G2" s="62"/>
      <c r="K2" s="62" t="s">
        <v>104</v>
      </c>
      <c r="L2" s="62"/>
      <c r="M2" s="62"/>
      <c r="N2" s="62"/>
      <c r="O2" s="62"/>
      <c r="P2" s="84"/>
      <c r="Q2" s="62"/>
      <c r="U2" s="62" t="s">
        <v>104</v>
      </c>
      <c r="V2" s="62"/>
      <c r="W2" s="62"/>
      <c r="X2" s="62"/>
      <c r="Y2" s="62"/>
      <c r="Z2" s="88"/>
      <c r="AA2" s="62"/>
      <c r="AE2" s="62" t="s">
        <v>104</v>
      </c>
      <c r="AF2" s="62"/>
      <c r="AG2" s="62"/>
      <c r="AH2" s="62"/>
      <c r="AI2" s="62"/>
      <c r="AJ2" s="88"/>
      <c r="AK2" s="62"/>
    </row>
    <row r="3" spans="1:52" ht="15.75" x14ac:dyDescent="0.25">
      <c r="A3" s="73" t="s">
        <v>120</v>
      </c>
      <c r="B3" s="62" t="s">
        <v>161</v>
      </c>
      <c r="C3" s="62"/>
      <c r="D3" s="62"/>
      <c r="E3" s="62"/>
      <c r="F3" s="88"/>
      <c r="G3" s="62"/>
      <c r="K3" s="73" t="s">
        <v>120</v>
      </c>
      <c r="L3" s="62" t="s">
        <v>161</v>
      </c>
      <c r="M3" s="62"/>
      <c r="N3" s="62"/>
      <c r="O3" s="62"/>
      <c r="P3" s="84"/>
      <c r="Q3" s="62"/>
      <c r="U3" s="73" t="s">
        <v>120</v>
      </c>
      <c r="V3" s="62" t="s">
        <v>161</v>
      </c>
      <c r="W3" s="62"/>
      <c r="X3" s="62"/>
      <c r="Y3" s="62"/>
      <c r="Z3" s="88"/>
      <c r="AA3" s="62"/>
      <c r="AE3" s="73" t="s">
        <v>120</v>
      </c>
      <c r="AF3" s="62" t="s">
        <v>161</v>
      </c>
      <c r="AG3" s="62"/>
      <c r="AH3" s="62"/>
      <c r="AI3" s="62"/>
      <c r="AJ3" s="88"/>
      <c r="AK3" s="62"/>
    </row>
    <row r="4" spans="1:52" ht="15.75" x14ac:dyDescent="0.25">
      <c r="A4" s="97" t="s">
        <v>11</v>
      </c>
      <c r="B4" s="97" t="s">
        <v>165</v>
      </c>
      <c r="C4" s="97"/>
      <c r="D4" s="97"/>
      <c r="E4" s="97"/>
      <c r="F4" s="98"/>
      <c r="G4" s="97"/>
      <c r="H4" s="99"/>
      <c r="K4" s="100" t="s">
        <v>11</v>
      </c>
      <c r="L4" s="100" t="s">
        <v>164</v>
      </c>
      <c r="M4" s="100"/>
      <c r="N4" s="100"/>
      <c r="O4" s="100"/>
      <c r="P4" s="101"/>
      <c r="Q4" s="100"/>
      <c r="R4" s="102"/>
      <c r="U4" s="103" t="s">
        <v>11</v>
      </c>
      <c r="V4" s="103" t="s">
        <v>173</v>
      </c>
      <c r="W4" s="103"/>
      <c r="X4" s="103"/>
      <c r="Y4" s="103"/>
      <c r="Z4" s="104"/>
      <c r="AA4" s="103"/>
      <c r="AB4" s="105"/>
      <c r="AE4" s="106" t="s">
        <v>11</v>
      </c>
      <c r="AF4" s="106" t="s">
        <v>174</v>
      </c>
      <c r="AG4" s="106"/>
      <c r="AH4" s="106"/>
      <c r="AI4" s="106"/>
      <c r="AJ4" s="107"/>
      <c r="AK4" s="106"/>
      <c r="AL4" s="108"/>
    </row>
    <row r="5" spans="1:52" ht="15.75" x14ac:dyDescent="0.25">
      <c r="A5" s="73" t="s">
        <v>14</v>
      </c>
      <c r="B5" s="73" t="s">
        <v>162</v>
      </c>
      <c r="C5" s="73"/>
      <c r="D5" s="73"/>
      <c r="E5" s="73"/>
      <c r="F5" s="89"/>
      <c r="G5" s="73"/>
      <c r="K5" s="73" t="s">
        <v>14</v>
      </c>
      <c r="L5" s="73" t="s">
        <v>167</v>
      </c>
      <c r="M5" s="73"/>
      <c r="N5" s="73"/>
      <c r="O5" s="73"/>
      <c r="P5" s="85"/>
      <c r="Q5" s="73"/>
      <c r="U5" s="73" t="s">
        <v>14</v>
      </c>
      <c r="V5" s="73" t="s">
        <v>172</v>
      </c>
      <c r="W5" s="73"/>
      <c r="X5" s="73"/>
      <c r="Y5" s="73"/>
      <c r="Z5" s="89"/>
      <c r="AA5" s="73"/>
      <c r="AE5" s="73" t="s">
        <v>14</v>
      </c>
      <c r="AF5" s="73" t="s">
        <v>178</v>
      </c>
      <c r="AG5" s="73"/>
      <c r="AH5" s="73"/>
      <c r="AI5" s="73"/>
      <c r="AJ5" s="89"/>
      <c r="AK5" s="73"/>
    </row>
    <row r="6" spans="1:52" ht="47.25" x14ac:dyDescent="0.25">
      <c r="A6" s="66" t="s">
        <v>121</v>
      </c>
      <c r="B6" s="63" t="s">
        <v>116</v>
      </c>
      <c r="C6" s="63"/>
      <c r="D6" s="63"/>
      <c r="F6" s="64" t="s">
        <v>117</v>
      </c>
      <c r="G6" s="63" t="s">
        <v>118</v>
      </c>
      <c r="H6" s="65" t="s">
        <v>119</v>
      </c>
      <c r="I6" s="2"/>
      <c r="J6" s="2"/>
      <c r="K6" s="66" t="s">
        <v>121</v>
      </c>
      <c r="L6" s="63" t="s">
        <v>116</v>
      </c>
      <c r="M6" s="63"/>
      <c r="N6" s="63"/>
      <c r="P6" s="86" t="s">
        <v>117</v>
      </c>
      <c r="Q6" s="63" t="s">
        <v>118</v>
      </c>
      <c r="R6" s="65" t="s">
        <v>119</v>
      </c>
      <c r="U6" s="66" t="s">
        <v>121</v>
      </c>
      <c r="V6" s="63" t="s">
        <v>116</v>
      </c>
      <c r="W6" s="63"/>
      <c r="X6" s="63"/>
      <c r="Z6" s="64" t="s">
        <v>117</v>
      </c>
      <c r="AA6" s="63" t="s">
        <v>118</v>
      </c>
      <c r="AB6" s="65" t="s">
        <v>119</v>
      </c>
      <c r="AE6" s="66" t="s">
        <v>121</v>
      </c>
      <c r="AF6" s="63" t="s">
        <v>116</v>
      </c>
      <c r="AG6" s="63"/>
      <c r="AH6" s="63"/>
      <c r="AJ6" s="64" t="s">
        <v>117</v>
      </c>
      <c r="AK6" s="63" t="s">
        <v>118</v>
      </c>
      <c r="AL6" s="65" t="s">
        <v>119</v>
      </c>
    </row>
    <row r="7" spans="1:52" ht="15.75" x14ac:dyDescent="0.25">
      <c r="A7" s="67" t="s">
        <v>163</v>
      </c>
      <c r="B7" s="80">
        <v>81222</v>
      </c>
      <c r="C7" s="80">
        <f>MINUTE(E7)</f>
        <v>1</v>
      </c>
      <c r="D7" s="80">
        <f>SECOND(E7)</f>
        <v>35</v>
      </c>
      <c r="E7" s="81">
        <v>1.0978009259259259E-3</v>
      </c>
      <c r="F7" s="94">
        <f>C7*60+D7</f>
        <v>95</v>
      </c>
      <c r="G7" s="80" t="s">
        <v>125</v>
      </c>
      <c r="H7" s="80" t="s">
        <v>126</v>
      </c>
      <c r="K7" s="74" t="s">
        <v>168</v>
      </c>
      <c r="L7" s="56">
        <v>8705</v>
      </c>
      <c r="M7" s="56">
        <f>MINUTE(O7)</f>
        <v>0</v>
      </c>
      <c r="N7" s="56">
        <f>SECOND(O7)</f>
        <v>22</v>
      </c>
      <c r="O7" s="83">
        <v>2.5462962962962961E-4</v>
      </c>
      <c r="P7" s="92">
        <f>M7*60+N7</f>
        <v>22</v>
      </c>
      <c r="Q7" s="56" t="s">
        <v>125</v>
      </c>
      <c r="R7" s="56" t="s">
        <v>125</v>
      </c>
      <c r="U7" s="67" t="s">
        <v>163</v>
      </c>
      <c r="V7" s="72">
        <v>81229</v>
      </c>
      <c r="W7" s="82">
        <v>6.0393518518518522E-4</v>
      </c>
      <c r="X7">
        <f>MINUTE(W7)</f>
        <v>0</v>
      </c>
      <c r="Y7">
        <f>SECOND(W7)</f>
        <v>52</v>
      </c>
      <c r="Z7" s="72">
        <f>X7*60+Y7</f>
        <v>52</v>
      </c>
      <c r="AA7" s="72" t="s">
        <v>126</v>
      </c>
      <c r="AB7" s="72" t="s">
        <v>125</v>
      </c>
      <c r="AE7" s="74" t="s">
        <v>168</v>
      </c>
      <c r="AF7" s="75">
        <v>1834</v>
      </c>
      <c r="AG7" s="83">
        <v>2.4305555555555552E-4</v>
      </c>
      <c r="AH7">
        <f>MINUTE(AG7)</f>
        <v>0</v>
      </c>
      <c r="AI7">
        <f>SECOND(AG7)</f>
        <v>21</v>
      </c>
      <c r="AJ7" s="72">
        <f>AH7*60+AI7</f>
        <v>21</v>
      </c>
      <c r="AK7" s="75" t="s">
        <v>125</v>
      </c>
      <c r="AL7" s="75" t="s">
        <v>125</v>
      </c>
      <c r="AQ7" s="150" t="s">
        <v>196</v>
      </c>
      <c r="AR7" s="150"/>
      <c r="AS7" s="150"/>
      <c r="AT7" s="150"/>
      <c r="AU7" s="150"/>
      <c r="AV7" s="150"/>
      <c r="AW7" s="150"/>
      <c r="AX7" s="150"/>
      <c r="AY7" s="150"/>
      <c r="AZ7" s="150"/>
    </row>
    <row r="8" spans="1:52" ht="15.75" x14ac:dyDescent="0.25">
      <c r="A8" s="67" t="s">
        <v>163</v>
      </c>
      <c r="B8" s="72">
        <v>82292</v>
      </c>
      <c r="C8" s="80">
        <f t="shared" ref="C8:C69" si="0">MINUTE(E8)</f>
        <v>1</v>
      </c>
      <c r="D8" s="80">
        <f t="shared" ref="D8:D69" si="1">SECOND(E8)</f>
        <v>5</v>
      </c>
      <c r="E8" s="82">
        <v>7.4976851851851854E-4</v>
      </c>
      <c r="F8" s="94">
        <f t="shared" ref="F8:F69" si="2">C8*60+D8</f>
        <v>65</v>
      </c>
      <c r="G8" s="72" t="s">
        <v>125</v>
      </c>
      <c r="H8" s="72" t="s">
        <v>126</v>
      </c>
      <c r="K8" s="74" t="s">
        <v>168</v>
      </c>
      <c r="L8" s="56">
        <v>1854</v>
      </c>
      <c r="M8" s="56">
        <f t="shared" ref="M8:M37" si="3">MINUTE(O8)</f>
        <v>0</v>
      </c>
      <c r="N8" s="56">
        <f t="shared" ref="N8:N37" si="4">SECOND(O8)</f>
        <v>49</v>
      </c>
      <c r="O8" s="83">
        <v>5.6712962962962956E-4</v>
      </c>
      <c r="P8" s="92">
        <f t="shared" ref="P8:P37" si="5">M8*60+N8</f>
        <v>49</v>
      </c>
      <c r="Q8" s="56" t="s">
        <v>126</v>
      </c>
      <c r="R8" s="56" t="s">
        <v>126</v>
      </c>
      <c r="U8" s="67" t="s">
        <v>163</v>
      </c>
      <c r="V8" s="72">
        <v>81042</v>
      </c>
      <c r="W8" s="82">
        <v>2.3877314814814814E-4</v>
      </c>
      <c r="X8">
        <f t="shared" ref="X8:X41" si="6">MINUTE(W8)</f>
        <v>0</v>
      </c>
      <c r="Y8">
        <f t="shared" ref="Y8:Y41" si="7">SECOND(W8)</f>
        <v>21</v>
      </c>
      <c r="Z8" s="72">
        <f t="shared" ref="Z8:Z41" si="8">X8*60+Y8</f>
        <v>21</v>
      </c>
      <c r="AA8" s="72" t="s">
        <v>125</v>
      </c>
      <c r="AB8" s="72" t="s">
        <v>125</v>
      </c>
      <c r="AE8" s="74" t="s">
        <v>168</v>
      </c>
      <c r="AF8" s="56">
        <v>2423</v>
      </c>
      <c r="AG8" s="83">
        <v>5.4398148148148144E-4</v>
      </c>
      <c r="AH8">
        <f t="shared" ref="AH8:AH32" si="9">MINUTE(AG8)</f>
        <v>0</v>
      </c>
      <c r="AI8">
        <f t="shared" ref="AI8:AI32" si="10">SECOND(AG8)</f>
        <v>47</v>
      </c>
      <c r="AJ8" s="72">
        <f t="shared" ref="AJ8:AJ32" si="11">AH8*60+AI8</f>
        <v>47</v>
      </c>
      <c r="AK8" s="75" t="s">
        <v>125</v>
      </c>
      <c r="AL8" s="56" t="s">
        <v>126</v>
      </c>
      <c r="AQ8" s="174" t="s">
        <v>166</v>
      </c>
      <c r="AR8" s="173" t="s">
        <v>199</v>
      </c>
      <c r="AS8" s="173"/>
      <c r="AT8" s="173"/>
      <c r="AU8" s="173"/>
      <c r="AV8" s="173"/>
      <c r="AW8" s="173"/>
      <c r="AX8" s="173"/>
      <c r="AY8" s="173"/>
      <c r="AZ8" s="173"/>
    </row>
    <row r="9" spans="1:52" ht="15.75" x14ac:dyDescent="0.25">
      <c r="A9" s="67" t="s">
        <v>163</v>
      </c>
      <c r="B9" s="72">
        <v>82212</v>
      </c>
      <c r="C9" s="80">
        <f t="shared" si="0"/>
        <v>0</v>
      </c>
      <c r="D9" s="80">
        <f t="shared" si="1"/>
        <v>28</v>
      </c>
      <c r="E9" s="82">
        <v>3.2187499999999995E-4</v>
      </c>
      <c r="F9" s="94">
        <f t="shared" si="2"/>
        <v>28</v>
      </c>
      <c r="G9" s="72" t="s">
        <v>125</v>
      </c>
      <c r="H9" s="72" t="s">
        <v>125</v>
      </c>
      <c r="K9" s="74" t="s">
        <v>168</v>
      </c>
      <c r="L9" s="56">
        <v>1664</v>
      </c>
      <c r="M9" s="56">
        <f t="shared" si="3"/>
        <v>0</v>
      </c>
      <c r="N9" s="56">
        <f t="shared" si="4"/>
        <v>23</v>
      </c>
      <c r="O9" s="83">
        <v>2.6620370370370372E-4</v>
      </c>
      <c r="P9" s="92">
        <f t="shared" si="5"/>
        <v>23</v>
      </c>
      <c r="Q9" s="56" t="s">
        <v>125</v>
      </c>
      <c r="R9" s="56" t="s">
        <v>125</v>
      </c>
      <c r="U9" s="67" t="s">
        <v>163</v>
      </c>
      <c r="V9" s="72">
        <v>76915</v>
      </c>
      <c r="W9" s="82">
        <v>2.1724537037037038E-4</v>
      </c>
      <c r="X9">
        <f t="shared" si="6"/>
        <v>0</v>
      </c>
      <c r="Y9">
        <f t="shared" si="7"/>
        <v>19</v>
      </c>
      <c r="Z9" s="72">
        <f t="shared" si="8"/>
        <v>19</v>
      </c>
      <c r="AA9" s="72" t="s">
        <v>125</v>
      </c>
      <c r="AB9" s="72" t="s">
        <v>125</v>
      </c>
      <c r="AE9" s="74" t="s">
        <v>168</v>
      </c>
      <c r="AF9" s="56">
        <v>1397</v>
      </c>
      <c r="AG9" s="83">
        <v>2.8935185185185189E-4</v>
      </c>
      <c r="AH9">
        <f t="shared" si="9"/>
        <v>0</v>
      </c>
      <c r="AI9">
        <f t="shared" si="10"/>
        <v>25</v>
      </c>
      <c r="AJ9" s="72">
        <f t="shared" si="11"/>
        <v>25</v>
      </c>
      <c r="AK9" s="75" t="s">
        <v>125</v>
      </c>
      <c r="AL9" s="56" t="s">
        <v>125</v>
      </c>
      <c r="AQ9" s="174"/>
      <c r="AR9" s="173"/>
      <c r="AS9" s="173"/>
      <c r="AT9" s="173"/>
      <c r="AU9" s="173"/>
      <c r="AV9" s="173"/>
      <c r="AW9" s="173"/>
      <c r="AX9" s="173"/>
      <c r="AY9" s="173"/>
      <c r="AZ9" s="173"/>
    </row>
    <row r="10" spans="1:52" ht="15.75" x14ac:dyDescent="0.25">
      <c r="A10" s="67" t="s">
        <v>163</v>
      </c>
      <c r="B10" s="72">
        <v>81372</v>
      </c>
      <c r="C10" s="80">
        <f t="shared" si="0"/>
        <v>0</v>
      </c>
      <c r="D10" s="80">
        <f t="shared" si="1"/>
        <v>58</v>
      </c>
      <c r="E10" s="82">
        <v>6.7349537037037031E-4</v>
      </c>
      <c r="F10" s="94">
        <f t="shared" si="2"/>
        <v>58</v>
      </c>
      <c r="G10" s="72" t="s">
        <v>125</v>
      </c>
      <c r="H10" s="72" t="s">
        <v>126</v>
      </c>
      <c r="K10" s="74" t="s">
        <v>168</v>
      </c>
      <c r="L10" s="56">
        <v>1062</v>
      </c>
      <c r="M10" s="56">
        <f t="shared" si="3"/>
        <v>1</v>
      </c>
      <c r="N10" s="56">
        <f t="shared" si="4"/>
        <v>12</v>
      </c>
      <c r="O10" s="83">
        <v>8.3333333333333339E-4</v>
      </c>
      <c r="P10" s="92">
        <f t="shared" si="5"/>
        <v>72</v>
      </c>
      <c r="Q10" s="56" t="s">
        <v>126</v>
      </c>
      <c r="R10" s="56" t="s">
        <v>126</v>
      </c>
      <c r="U10" s="67" t="s">
        <v>163</v>
      </c>
      <c r="V10" s="72">
        <v>81927</v>
      </c>
      <c r="W10" s="82">
        <v>6.7002314814814821E-4</v>
      </c>
      <c r="X10">
        <f t="shared" si="6"/>
        <v>0</v>
      </c>
      <c r="Y10">
        <f t="shared" si="7"/>
        <v>58</v>
      </c>
      <c r="Z10" s="72">
        <f t="shared" si="8"/>
        <v>58</v>
      </c>
      <c r="AA10" s="72" t="s">
        <v>125</v>
      </c>
      <c r="AB10" s="72" t="s">
        <v>126</v>
      </c>
      <c r="AE10" s="74" t="s">
        <v>168</v>
      </c>
      <c r="AF10" s="56">
        <v>1732</v>
      </c>
      <c r="AG10" s="83">
        <v>3.1250000000000001E-4</v>
      </c>
      <c r="AH10">
        <f t="shared" si="9"/>
        <v>0</v>
      </c>
      <c r="AI10">
        <f t="shared" si="10"/>
        <v>27</v>
      </c>
      <c r="AJ10" s="72">
        <f t="shared" si="11"/>
        <v>27</v>
      </c>
      <c r="AK10" s="75" t="s">
        <v>125</v>
      </c>
      <c r="AL10" s="56" t="s">
        <v>125</v>
      </c>
      <c r="AQ10" s="174"/>
      <c r="AR10" s="173"/>
      <c r="AS10" s="173"/>
      <c r="AT10" s="173"/>
      <c r="AU10" s="173"/>
      <c r="AV10" s="173"/>
      <c r="AW10" s="173"/>
      <c r="AX10" s="173"/>
      <c r="AY10" s="173"/>
      <c r="AZ10" s="173"/>
    </row>
    <row r="11" spans="1:52" ht="15.75" x14ac:dyDescent="0.25">
      <c r="A11" s="67" t="s">
        <v>163</v>
      </c>
      <c r="B11" s="72">
        <v>82984</v>
      </c>
      <c r="C11" s="80">
        <f t="shared" si="0"/>
        <v>0</v>
      </c>
      <c r="D11" s="80">
        <f t="shared" si="1"/>
        <v>18</v>
      </c>
      <c r="E11" s="82">
        <v>2.0543981481481479E-4</v>
      </c>
      <c r="F11" s="94">
        <f t="shared" si="2"/>
        <v>18</v>
      </c>
      <c r="G11" s="72" t="s">
        <v>125</v>
      </c>
      <c r="H11" s="72" t="s">
        <v>125</v>
      </c>
      <c r="K11" s="74" t="s">
        <v>168</v>
      </c>
      <c r="L11" s="56">
        <v>2378</v>
      </c>
      <c r="M11" s="56">
        <f t="shared" si="3"/>
        <v>0</v>
      </c>
      <c r="N11" s="56">
        <f t="shared" si="4"/>
        <v>16</v>
      </c>
      <c r="O11" s="83">
        <v>1.8518518518518518E-4</v>
      </c>
      <c r="P11" s="92">
        <f t="shared" si="5"/>
        <v>16</v>
      </c>
      <c r="Q11" s="56" t="s">
        <v>125</v>
      </c>
      <c r="R11" s="56" t="s">
        <v>125</v>
      </c>
      <c r="U11" s="67" t="s">
        <v>163</v>
      </c>
      <c r="V11" s="72">
        <v>82999</v>
      </c>
      <c r="W11" s="82">
        <v>4.357638888888888E-4</v>
      </c>
      <c r="X11">
        <f t="shared" si="6"/>
        <v>0</v>
      </c>
      <c r="Y11">
        <f t="shared" si="7"/>
        <v>38</v>
      </c>
      <c r="Z11" s="72">
        <f t="shared" si="8"/>
        <v>38</v>
      </c>
      <c r="AA11" s="72" t="s">
        <v>126</v>
      </c>
      <c r="AB11" s="72" t="s">
        <v>125</v>
      </c>
      <c r="AE11" s="74" t="s">
        <v>168</v>
      </c>
      <c r="AF11" s="56">
        <v>1676</v>
      </c>
      <c r="AG11" s="83">
        <v>2.5462962962962961E-4</v>
      </c>
      <c r="AH11">
        <f t="shared" si="9"/>
        <v>0</v>
      </c>
      <c r="AI11">
        <f t="shared" si="10"/>
        <v>22</v>
      </c>
      <c r="AJ11" s="72">
        <f t="shared" si="11"/>
        <v>22</v>
      </c>
      <c r="AK11" s="75" t="s">
        <v>125</v>
      </c>
      <c r="AL11" s="56" t="s">
        <v>125</v>
      </c>
      <c r="AQ11" s="174" t="s">
        <v>163</v>
      </c>
      <c r="AR11" s="173" t="s">
        <v>199</v>
      </c>
      <c r="AS11" s="173"/>
      <c r="AT11" s="173"/>
      <c r="AU11" s="173"/>
      <c r="AV11" s="173"/>
      <c r="AW11" s="173"/>
      <c r="AX11" s="173"/>
      <c r="AY11" s="173"/>
      <c r="AZ11" s="173"/>
    </row>
    <row r="12" spans="1:52" ht="15.75" x14ac:dyDescent="0.25">
      <c r="A12" s="67" t="s">
        <v>163</v>
      </c>
      <c r="B12" s="72">
        <v>81668</v>
      </c>
      <c r="C12" s="80">
        <f t="shared" si="0"/>
        <v>0</v>
      </c>
      <c r="D12" s="80">
        <f t="shared" si="1"/>
        <v>24</v>
      </c>
      <c r="E12" s="82">
        <v>2.8263888888888891E-4</v>
      </c>
      <c r="F12" s="94">
        <f t="shared" si="2"/>
        <v>24</v>
      </c>
      <c r="G12" s="72" t="s">
        <v>125</v>
      </c>
      <c r="H12" s="72" t="s">
        <v>125</v>
      </c>
      <c r="K12" s="74" t="s">
        <v>168</v>
      </c>
      <c r="L12" s="56">
        <v>1936</v>
      </c>
      <c r="M12" s="56">
        <f t="shared" si="3"/>
        <v>0</v>
      </c>
      <c r="N12" s="56">
        <f t="shared" si="4"/>
        <v>52</v>
      </c>
      <c r="O12" s="83">
        <v>6.018518518518519E-4</v>
      </c>
      <c r="P12" s="92">
        <f t="shared" si="5"/>
        <v>52</v>
      </c>
      <c r="Q12" s="56" t="s">
        <v>125</v>
      </c>
      <c r="R12" s="56" t="s">
        <v>126</v>
      </c>
      <c r="U12" s="67" t="s">
        <v>163</v>
      </c>
      <c r="V12" s="72">
        <v>72896</v>
      </c>
      <c r="W12" s="82">
        <v>4.094907407407407E-4</v>
      </c>
      <c r="X12">
        <f t="shared" si="6"/>
        <v>0</v>
      </c>
      <c r="Y12">
        <f t="shared" si="7"/>
        <v>35</v>
      </c>
      <c r="Z12" s="72">
        <f t="shared" si="8"/>
        <v>35</v>
      </c>
      <c r="AA12" s="72" t="s">
        <v>125</v>
      </c>
      <c r="AB12" s="72" t="s">
        <v>126</v>
      </c>
      <c r="AE12" s="74" t="s">
        <v>168</v>
      </c>
      <c r="AF12" s="56">
        <v>1669</v>
      </c>
      <c r="AG12" s="83">
        <v>8.3333333333333339E-4</v>
      </c>
      <c r="AH12">
        <f t="shared" si="9"/>
        <v>1</v>
      </c>
      <c r="AI12">
        <f t="shared" si="10"/>
        <v>12</v>
      </c>
      <c r="AJ12" s="72">
        <f t="shared" si="11"/>
        <v>72</v>
      </c>
      <c r="AK12" s="75" t="s">
        <v>126</v>
      </c>
      <c r="AL12" s="56" t="s">
        <v>126</v>
      </c>
      <c r="AQ12" s="174"/>
      <c r="AR12" s="173"/>
      <c r="AS12" s="173"/>
      <c r="AT12" s="173"/>
      <c r="AU12" s="173"/>
      <c r="AV12" s="173"/>
      <c r="AW12" s="173"/>
      <c r="AX12" s="173"/>
      <c r="AY12" s="173"/>
      <c r="AZ12" s="173"/>
    </row>
    <row r="13" spans="1:52" ht="15.75" x14ac:dyDescent="0.25">
      <c r="A13" s="67" t="s">
        <v>163</v>
      </c>
      <c r="B13" s="72">
        <v>81881</v>
      </c>
      <c r="C13" s="80">
        <f t="shared" si="0"/>
        <v>0</v>
      </c>
      <c r="D13" s="80">
        <f t="shared" si="1"/>
        <v>34</v>
      </c>
      <c r="E13" s="82">
        <v>3.9768518518518516E-4</v>
      </c>
      <c r="F13" s="94">
        <f t="shared" si="2"/>
        <v>34</v>
      </c>
      <c r="G13" s="72" t="s">
        <v>125</v>
      </c>
      <c r="H13" s="72" t="s">
        <v>126</v>
      </c>
      <c r="K13" s="74" t="s">
        <v>168</v>
      </c>
      <c r="L13" s="56">
        <v>1051</v>
      </c>
      <c r="M13" s="56">
        <f t="shared" si="3"/>
        <v>1</v>
      </c>
      <c r="N13" s="56">
        <f t="shared" si="4"/>
        <v>5</v>
      </c>
      <c r="O13" s="83">
        <v>7.5231481481481471E-4</v>
      </c>
      <c r="P13" s="92">
        <f t="shared" si="5"/>
        <v>65</v>
      </c>
      <c r="Q13" s="56" t="s">
        <v>126</v>
      </c>
      <c r="R13" s="56" t="s">
        <v>126</v>
      </c>
      <c r="U13" s="67" t="s">
        <v>163</v>
      </c>
      <c r="V13" s="72">
        <v>81673</v>
      </c>
      <c r="W13" s="82">
        <v>3.4375000000000003E-4</v>
      </c>
      <c r="X13">
        <f t="shared" si="6"/>
        <v>0</v>
      </c>
      <c r="Y13">
        <f t="shared" si="7"/>
        <v>30</v>
      </c>
      <c r="Z13" s="72">
        <f t="shared" si="8"/>
        <v>30</v>
      </c>
      <c r="AA13" s="72" t="s">
        <v>125</v>
      </c>
      <c r="AB13" s="72" t="s">
        <v>125</v>
      </c>
      <c r="AE13" s="74" t="s">
        <v>168</v>
      </c>
      <c r="AF13" s="56">
        <v>1921</v>
      </c>
      <c r="AG13" s="83">
        <v>7.9861111111111105E-4</v>
      </c>
      <c r="AH13">
        <f t="shared" si="9"/>
        <v>1</v>
      </c>
      <c r="AI13">
        <f t="shared" si="10"/>
        <v>9</v>
      </c>
      <c r="AJ13" s="72">
        <f t="shared" si="11"/>
        <v>69</v>
      </c>
      <c r="AK13" s="75" t="s">
        <v>125</v>
      </c>
      <c r="AL13" s="56" t="s">
        <v>126</v>
      </c>
      <c r="AQ13" s="174"/>
      <c r="AR13" s="173"/>
      <c r="AS13" s="173"/>
      <c r="AT13" s="173"/>
      <c r="AU13" s="173"/>
      <c r="AV13" s="173"/>
      <c r="AW13" s="173"/>
      <c r="AX13" s="173"/>
      <c r="AY13" s="173"/>
      <c r="AZ13" s="173"/>
    </row>
    <row r="14" spans="1:52" ht="15.75" customHeight="1" x14ac:dyDescent="0.25">
      <c r="A14" s="67" t="s">
        <v>163</v>
      </c>
      <c r="B14" s="72">
        <v>81832</v>
      </c>
      <c r="C14" s="80">
        <f t="shared" si="0"/>
        <v>0</v>
      </c>
      <c r="D14" s="80">
        <f t="shared" si="1"/>
        <v>22</v>
      </c>
      <c r="E14" s="82">
        <v>2.5451388888888887E-4</v>
      </c>
      <c r="F14" s="94">
        <f t="shared" si="2"/>
        <v>22</v>
      </c>
      <c r="G14" s="72" t="s">
        <v>125</v>
      </c>
      <c r="H14" s="72" t="s">
        <v>125</v>
      </c>
      <c r="K14" s="74" t="s">
        <v>168</v>
      </c>
      <c r="L14" s="56">
        <v>2999</v>
      </c>
      <c r="M14" s="56">
        <f t="shared" si="3"/>
        <v>0</v>
      </c>
      <c r="N14" s="56">
        <f t="shared" si="4"/>
        <v>23</v>
      </c>
      <c r="O14" s="83">
        <v>2.6620370370370372E-4</v>
      </c>
      <c r="P14" s="92">
        <f t="shared" si="5"/>
        <v>23</v>
      </c>
      <c r="Q14" s="56" t="s">
        <v>125</v>
      </c>
      <c r="R14" s="56" t="s">
        <v>125</v>
      </c>
      <c r="U14" s="67" t="s">
        <v>163</v>
      </c>
      <c r="V14" s="72">
        <v>81912</v>
      </c>
      <c r="W14" s="82">
        <v>1.3001157407407408E-3</v>
      </c>
      <c r="X14">
        <f t="shared" si="6"/>
        <v>1</v>
      </c>
      <c r="Y14">
        <f t="shared" si="7"/>
        <v>52</v>
      </c>
      <c r="Z14" s="72">
        <f t="shared" si="8"/>
        <v>112</v>
      </c>
      <c r="AA14" s="72" t="s">
        <v>125</v>
      </c>
      <c r="AB14" s="72" t="s">
        <v>126</v>
      </c>
      <c r="AE14" s="74" t="s">
        <v>168</v>
      </c>
      <c r="AF14" s="56">
        <v>1195</v>
      </c>
      <c r="AG14" s="83">
        <v>9.0277777777777784E-4</v>
      </c>
      <c r="AH14">
        <f t="shared" si="9"/>
        <v>1</v>
      </c>
      <c r="AI14">
        <f t="shared" si="10"/>
        <v>18</v>
      </c>
      <c r="AJ14" s="72">
        <f t="shared" si="11"/>
        <v>78</v>
      </c>
      <c r="AK14" s="75" t="s">
        <v>125</v>
      </c>
      <c r="AL14" s="56" t="s">
        <v>126</v>
      </c>
      <c r="AQ14" s="174" t="s">
        <v>168</v>
      </c>
      <c r="AR14" s="173" t="s">
        <v>202</v>
      </c>
      <c r="AS14" s="173"/>
      <c r="AT14" s="173"/>
      <c r="AU14" s="173"/>
      <c r="AV14" s="173"/>
      <c r="AW14" s="173"/>
      <c r="AX14" s="173"/>
      <c r="AY14" s="173"/>
      <c r="AZ14" s="173"/>
    </row>
    <row r="15" spans="1:52" ht="15.75" x14ac:dyDescent="0.25">
      <c r="A15" s="67" t="s">
        <v>163</v>
      </c>
      <c r="B15" s="72">
        <v>82996</v>
      </c>
      <c r="C15" s="80">
        <f t="shared" si="0"/>
        <v>0</v>
      </c>
      <c r="D15" s="80">
        <f t="shared" si="1"/>
        <v>58</v>
      </c>
      <c r="E15" s="82">
        <v>6.6631944444444453E-4</v>
      </c>
      <c r="F15" s="94">
        <f t="shared" si="2"/>
        <v>58</v>
      </c>
      <c r="G15" s="72" t="s">
        <v>125</v>
      </c>
      <c r="H15" s="72" t="s">
        <v>126</v>
      </c>
      <c r="K15" s="74" t="s">
        <v>168</v>
      </c>
      <c r="L15" s="56">
        <v>1946</v>
      </c>
      <c r="M15" s="56">
        <f t="shared" si="3"/>
        <v>0</v>
      </c>
      <c r="N15" s="56">
        <f t="shared" si="4"/>
        <v>20</v>
      </c>
      <c r="O15" s="83">
        <v>2.3148148148148146E-4</v>
      </c>
      <c r="P15" s="92">
        <f t="shared" si="5"/>
        <v>20</v>
      </c>
      <c r="Q15" s="56" t="s">
        <v>125</v>
      </c>
      <c r="R15" s="56" t="s">
        <v>125</v>
      </c>
      <c r="U15" s="67" t="s">
        <v>163</v>
      </c>
      <c r="V15" s="72">
        <v>81183</v>
      </c>
      <c r="W15" s="82">
        <v>8.2245370370370382E-4</v>
      </c>
      <c r="X15">
        <f t="shared" si="6"/>
        <v>1</v>
      </c>
      <c r="Y15">
        <f t="shared" si="7"/>
        <v>11</v>
      </c>
      <c r="Z15" s="72">
        <f t="shared" si="8"/>
        <v>71</v>
      </c>
      <c r="AA15" s="72" t="s">
        <v>126</v>
      </c>
      <c r="AB15" s="72" t="s">
        <v>126</v>
      </c>
      <c r="AE15" s="74" t="s">
        <v>168</v>
      </c>
      <c r="AF15" s="56">
        <v>1224</v>
      </c>
      <c r="AG15" s="83">
        <v>5.5555555555555556E-4</v>
      </c>
      <c r="AH15">
        <f t="shared" si="9"/>
        <v>0</v>
      </c>
      <c r="AI15">
        <f t="shared" si="10"/>
        <v>48</v>
      </c>
      <c r="AJ15" s="72">
        <f t="shared" si="11"/>
        <v>48</v>
      </c>
      <c r="AK15" s="75" t="s">
        <v>125</v>
      </c>
      <c r="AL15" s="56" t="s">
        <v>126</v>
      </c>
      <c r="AQ15" s="174"/>
      <c r="AR15" s="173"/>
      <c r="AS15" s="173"/>
      <c r="AT15" s="173"/>
      <c r="AU15" s="173"/>
      <c r="AV15" s="173"/>
      <c r="AW15" s="173"/>
      <c r="AX15" s="173"/>
      <c r="AY15" s="173"/>
      <c r="AZ15" s="173"/>
    </row>
    <row r="16" spans="1:52" ht="15.75" x14ac:dyDescent="0.25">
      <c r="A16" s="67" t="s">
        <v>163</v>
      </c>
      <c r="B16" s="72">
        <v>82421</v>
      </c>
      <c r="C16" s="80">
        <f t="shared" si="0"/>
        <v>0</v>
      </c>
      <c r="D16" s="80">
        <f t="shared" si="1"/>
        <v>20</v>
      </c>
      <c r="E16" s="82">
        <v>2.2719907407407408E-4</v>
      </c>
      <c r="F16" s="94">
        <f t="shared" si="2"/>
        <v>20</v>
      </c>
      <c r="G16" s="72" t="s">
        <v>125</v>
      </c>
      <c r="H16" s="72" t="s">
        <v>125</v>
      </c>
      <c r="K16" s="74" t="s">
        <v>168</v>
      </c>
      <c r="L16" s="56">
        <v>1208</v>
      </c>
      <c r="M16" s="56">
        <f t="shared" si="3"/>
        <v>1</v>
      </c>
      <c r="N16" s="56">
        <f t="shared" si="4"/>
        <v>36</v>
      </c>
      <c r="O16" s="83">
        <v>1.1111111111111111E-3</v>
      </c>
      <c r="P16" s="92">
        <f t="shared" si="5"/>
        <v>96</v>
      </c>
      <c r="Q16" s="56" t="s">
        <v>126</v>
      </c>
      <c r="R16" s="56" t="s">
        <v>126</v>
      </c>
      <c r="U16" s="67" t="s">
        <v>163</v>
      </c>
      <c r="V16" s="72">
        <v>81350</v>
      </c>
      <c r="W16" s="82">
        <v>8.0162037037037018E-4</v>
      </c>
      <c r="X16">
        <f t="shared" si="6"/>
        <v>1</v>
      </c>
      <c r="Y16">
        <f t="shared" si="7"/>
        <v>9</v>
      </c>
      <c r="Z16" s="72">
        <f t="shared" si="8"/>
        <v>69</v>
      </c>
      <c r="AA16" s="72" t="s">
        <v>126</v>
      </c>
      <c r="AB16" s="72" t="s">
        <v>126</v>
      </c>
      <c r="AE16" s="74" t="s">
        <v>168</v>
      </c>
      <c r="AF16" s="56">
        <v>1080</v>
      </c>
      <c r="AG16" s="83">
        <v>2.6620370370370372E-4</v>
      </c>
      <c r="AH16">
        <f t="shared" si="9"/>
        <v>0</v>
      </c>
      <c r="AI16">
        <f t="shared" si="10"/>
        <v>23</v>
      </c>
      <c r="AJ16" s="72">
        <f t="shared" si="11"/>
        <v>23</v>
      </c>
      <c r="AK16" s="75" t="s">
        <v>125</v>
      </c>
      <c r="AL16" s="56" t="s">
        <v>125</v>
      </c>
      <c r="AQ16" s="174"/>
      <c r="AR16" s="173"/>
      <c r="AS16" s="173"/>
      <c r="AT16" s="173"/>
      <c r="AU16" s="173"/>
      <c r="AV16" s="173"/>
      <c r="AW16" s="173"/>
      <c r="AX16" s="173"/>
      <c r="AY16" s="173"/>
      <c r="AZ16" s="173"/>
    </row>
    <row r="17" spans="1:52" ht="15.75" x14ac:dyDescent="0.25">
      <c r="A17" s="67" t="s">
        <v>163</v>
      </c>
      <c r="B17" s="72">
        <v>81944</v>
      </c>
      <c r="C17" s="80">
        <f t="shared" si="0"/>
        <v>0</v>
      </c>
      <c r="D17" s="80">
        <f t="shared" si="1"/>
        <v>15</v>
      </c>
      <c r="E17" s="82">
        <v>1.7627314814814817E-4</v>
      </c>
      <c r="F17" s="94">
        <f t="shared" si="2"/>
        <v>15</v>
      </c>
      <c r="G17" s="72" t="s">
        <v>125</v>
      </c>
      <c r="H17" s="72" t="s">
        <v>125</v>
      </c>
      <c r="K17" s="74" t="s">
        <v>168</v>
      </c>
      <c r="L17" s="56">
        <v>1856</v>
      </c>
      <c r="M17" s="56">
        <f t="shared" si="3"/>
        <v>1</v>
      </c>
      <c r="N17" s="56">
        <f t="shared" si="4"/>
        <v>50</v>
      </c>
      <c r="O17" s="83">
        <v>1.2731481481481483E-3</v>
      </c>
      <c r="P17" s="92">
        <f t="shared" si="5"/>
        <v>110</v>
      </c>
      <c r="Q17" s="56" t="s">
        <v>126</v>
      </c>
      <c r="R17" s="56" t="s">
        <v>126</v>
      </c>
      <c r="U17" s="67" t="s">
        <v>163</v>
      </c>
      <c r="V17" s="72">
        <v>81153</v>
      </c>
      <c r="W17" s="82">
        <v>5.1979166666666656E-4</v>
      </c>
      <c r="X17">
        <f t="shared" si="6"/>
        <v>0</v>
      </c>
      <c r="Y17">
        <f t="shared" si="7"/>
        <v>45</v>
      </c>
      <c r="Z17" s="72">
        <f t="shared" si="8"/>
        <v>45</v>
      </c>
      <c r="AA17" s="72" t="s">
        <v>125</v>
      </c>
      <c r="AB17" s="72" t="s">
        <v>126</v>
      </c>
      <c r="AE17" s="74" t="s">
        <v>168</v>
      </c>
      <c r="AF17" s="56">
        <v>1715</v>
      </c>
      <c r="AG17" s="83">
        <v>4.5138888888888892E-4</v>
      </c>
      <c r="AH17">
        <f t="shared" si="9"/>
        <v>0</v>
      </c>
      <c r="AI17">
        <f t="shared" si="10"/>
        <v>39</v>
      </c>
      <c r="AJ17" s="72">
        <f t="shared" si="11"/>
        <v>39</v>
      </c>
      <c r="AK17" s="75" t="s">
        <v>125</v>
      </c>
      <c r="AL17" s="56" t="s">
        <v>126</v>
      </c>
      <c r="AQ17" s="174" t="s">
        <v>169</v>
      </c>
      <c r="AR17" s="173" t="s">
        <v>199</v>
      </c>
      <c r="AS17" s="173"/>
      <c r="AT17" s="173"/>
      <c r="AU17" s="173"/>
      <c r="AV17" s="173"/>
      <c r="AW17" s="173"/>
      <c r="AX17" s="173"/>
      <c r="AY17" s="173"/>
      <c r="AZ17" s="173"/>
    </row>
    <row r="18" spans="1:52" ht="15.75" x14ac:dyDescent="0.25">
      <c r="A18" s="67" t="s">
        <v>163</v>
      </c>
      <c r="B18" s="72">
        <v>72976</v>
      </c>
      <c r="C18" s="80">
        <f t="shared" si="0"/>
        <v>1</v>
      </c>
      <c r="D18" s="80">
        <f t="shared" si="1"/>
        <v>4</v>
      </c>
      <c r="E18" s="82">
        <v>7.4143518518518525E-4</v>
      </c>
      <c r="F18" s="94">
        <f t="shared" si="2"/>
        <v>64</v>
      </c>
      <c r="G18" s="72" t="s">
        <v>125</v>
      </c>
      <c r="H18" s="72" t="s">
        <v>126</v>
      </c>
      <c r="K18" s="74" t="s">
        <v>168</v>
      </c>
      <c r="L18" s="56">
        <v>2595</v>
      </c>
      <c r="M18" s="56">
        <f t="shared" si="3"/>
        <v>0</v>
      </c>
      <c r="N18" s="56">
        <f t="shared" si="4"/>
        <v>44</v>
      </c>
      <c r="O18" s="83">
        <v>5.0925925925925921E-4</v>
      </c>
      <c r="P18" s="92">
        <f t="shared" si="5"/>
        <v>44</v>
      </c>
      <c r="Q18" s="56" t="s">
        <v>126</v>
      </c>
      <c r="R18" s="56" t="s">
        <v>125</v>
      </c>
      <c r="U18" s="67" t="s">
        <v>163</v>
      </c>
      <c r="V18" s="72">
        <v>81053</v>
      </c>
      <c r="W18" s="82">
        <v>2.2511574074074076E-4</v>
      </c>
      <c r="X18">
        <f t="shared" si="6"/>
        <v>0</v>
      </c>
      <c r="Y18">
        <f t="shared" si="7"/>
        <v>19</v>
      </c>
      <c r="Z18" s="72">
        <f t="shared" si="8"/>
        <v>19</v>
      </c>
      <c r="AA18" s="72" t="s">
        <v>125</v>
      </c>
      <c r="AB18" s="72" t="s">
        <v>125</v>
      </c>
      <c r="AE18" s="74" t="s">
        <v>168</v>
      </c>
      <c r="AF18" s="56">
        <v>2584</v>
      </c>
      <c r="AG18" s="83">
        <v>3.5879629629629635E-4</v>
      </c>
      <c r="AH18">
        <f t="shared" si="9"/>
        <v>0</v>
      </c>
      <c r="AI18">
        <f t="shared" si="10"/>
        <v>31</v>
      </c>
      <c r="AJ18" s="72">
        <f t="shared" si="11"/>
        <v>31</v>
      </c>
      <c r="AK18" s="75" t="s">
        <v>125</v>
      </c>
      <c r="AL18" s="56" t="s">
        <v>125</v>
      </c>
      <c r="AQ18" s="174"/>
      <c r="AR18" s="173"/>
      <c r="AS18" s="173"/>
      <c r="AT18" s="173"/>
      <c r="AU18" s="173"/>
      <c r="AV18" s="173"/>
      <c r="AW18" s="173"/>
      <c r="AX18" s="173"/>
      <c r="AY18" s="173"/>
      <c r="AZ18" s="173"/>
    </row>
    <row r="19" spans="1:52" ht="15.75" x14ac:dyDescent="0.25">
      <c r="A19" s="67" t="s">
        <v>163</v>
      </c>
      <c r="B19" s="72">
        <v>81686</v>
      </c>
      <c r="C19" s="80">
        <f t="shared" si="0"/>
        <v>0</v>
      </c>
      <c r="D19" s="80">
        <f t="shared" si="1"/>
        <v>31</v>
      </c>
      <c r="E19" s="82">
        <v>3.6423611111111113E-4</v>
      </c>
      <c r="F19" s="94">
        <f t="shared" si="2"/>
        <v>31</v>
      </c>
      <c r="G19" s="72" t="s">
        <v>125</v>
      </c>
      <c r="H19" s="72" t="s">
        <v>125</v>
      </c>
      <c r="K19" s="74" t="s">
        <v>168</v>
      </c>
      <c r="L19" s="56">
        <v>1868</v>
      </c>
      <c r="M19" s="56">
        <f t="shared" si="3"/>
        <v>0</v>
      </c>
      <c r="N19" s="56">
        <f t="shared" si="4"/>
        <v>22</v>
      </c>
      <c r="O19" s="83">
        <v>2.5462962962962961E-4</v>
      </c>
      <c r="P19" s="92">
        <f t="shared" si="5"/>
        <v>22</v>
      </c>
      <c r="Q19" s="56" t="s">
        <v>125</v>
      </c>
      <c r="R19" s="56" t="s">
        <v>125</v>
      </c>
      <c r="U19" s="67" t="s">
        <v>163</v>
      </c>
      <c r="V19" s="72">
        <v>81189</v>
      </c>
      <c r="W19" s="82">
        <v>4.6192129629629621E-4</v>
      </c>
      <c r="X19">
        <f t="shared" si="6"/>
        <v>0</v>
      </c>
      <c r="Y19">
        <f t="shared" si="7"/>
        <v>40</v>
      </c>
      <c r="Z19" s="72">
        <f t="shared" si="8"/>
        <v>40</v>
      </c>
      <c r="AA19" s="72" t="s">
        <v>125</v>
      </c>
      <c r="AB19" s="72" t="s">
        <v>126</v>
      </c>
      <c r="AE19" s="74" t="s">
        <v>168</v>
      </c>
      <c r="AF19" s="56">
        <v>6870</v>
      </c>
      <c r="AG19" s="83">
        <v>3.5879629629629635E-4</v>
      </c>
      <c r="AH19">
        <f t="shared" si="9"/>
        <v>0</v>
      </c>
      <c r="AI19">
        <f t="shared" si="10"/>
        <v>31</v>
      </c>
      <c r="AJ19" s="72">
        <f t="shared" si="11"/>
        <v>31</v>
      </c>
      <c r="AK19" s="75" t="s">
        <v>125</v>
      </c>
      <c r="AL19" s="56" t="s">
        <v>125</v>
      </c>
      <c r="AQ19" s="174"/>
      <c r="AR19" s="173"/>
      <c r="AS19" s="173"/>
      <c r="AT19" s="173"/>
      <c r="AU19" s="173"/>
      <c r="AV19" s="173"/>
      <c r="AW19" s="173"/>
      <c r="AX19" s="173"/>
      <c r="AY19" s="173"/>
      <c r="AZ19" s="173"/>
    </row>
    <row r="20" spans="1:52" ht="15.75" x14ac:dyDescent="0.25">
      <c r="A20" s="67" t="s">
        <v>163</v>
      </c>
      <c r="B20" s="72">
        <v>81818</v>
      </c>
      <c r="C20" s="80">
        <f t="shared" si="0"/>
        <v>0</v>
      </c>
      <c r="D20" s="80">
        <f t="shared" si="1"/>
        <v>49</v>
      </c>
      <c r="E20" s="82">
        <v>5.7002314814814817E-4</v>
      </c>
      <c r="F20" s="94">
        <f t="shared" si="2"/>
        <v>49</v>
      </c>
      <c r="G20" s="72" t="s">
        <v>126</v>
      </c>
      <c r="H20" s="72" t="s">
        <v>126</v>
      </c>
      <c r="K20" s="74" t="s">
        <v>168</v>
      </c>
      <c r="L20" s="56">
        <v>1845</v>
      </c>
      <c r="M20" s="56">
        <f t="shared" si="3"/>
        <v>0</v>
      </c>
      <c r="N20" s="56">
        <f t="shared" si="4"/>
        <v>20</v>
      </c>
      <c r="O20" s="83">
        <v>2.3148148148148146E-4</v>
      </c>
      <c r="P20" s="92">
        <f t="shared" si="5"/>
        <v>20</v>
      </c>
      <c r="Q20" s="56" t="s">
        <v>125</v>
      </c>
      <c r="R20" s="56" t="s">
        <v>125</v>
      </c>
      <c r="U20" s="67" t="s">
        <v>163</v>
      </c>
      <c r="V20" s="72">
        <v>82422</v>
      </c>
      <c r="W20" s="82">
        <v>2.4074074074074077E-4</v>
      </c>
      <c r="X20">
        <f t="shared" si="6"/>
        <v>0</v>
      </c>
      <c r="Y20">
        <f t="shared" si="7"/>
        <v>21</v>
      </c>
      <c r="Z20" s="72">
        <f t="shared" si="8"/>
        <v>21</v>
      </c>
      <c r="AA20" s="72" t="s">
        <v>125</v>
      </c>
      <c r="AB20" s="72" t="s">
        <v>125</v>
      </c>
      <c r="AE20" s="74" t="s">
        <v>168</v>
      </c>
      <c r="AF20" s="56">
        <v>2338</v>
      </c>
      <c r="AG20" s="83">
        <v>7.291666666666667E-4</v>
      </c>
      <c r="AH20">
        <f t="shared" si="9"/>
        <v>1</v>
      </c>
      <c r="AI20">
        <f t="shared" si="10"/>
        <v>3</v>
      </c>
      <c r="AJ20" s="72">
        <f t="shared" si="11"/>
        <v>63</v>
      </c>
      <c r="AK20" s="75" t="s">
        <v>125</v>
      </c>
      <c r="AL20" s="56" t="s">
        <v>126</v>
      </c>
      <c r="AQ20" s="142"/>
    </row>
    <row r="21" spans="1:52" ht="15.75" x14ac:dyDescent="0.25">
      <c r="A21" s="67" t="s">
        <v>163</v>
      </c>
      <c r="B21" s="72">
        <v>81032</v>
      </c>
      <c r="C21" s="80">
        <f t="shared" si="0"/>
        <v>1</v>
      </c>
      <c r="D21" s="80">
        <f t="shared" si="1"/>
        <v>11</v>
      </c>
      <c r="E21" s="82">
        <v>8.1909722222222225E-4</v>
      </c>
      <c r="F21" s="94">
        <f t="shared" si="2"/>
        <v>71</v>
      </c>
      <c r="G21" s="72" t="s">
        <v>125</v>
      </c>
      <c r="H21" s="72" t="s">
        <v>126</v>
      </c>
      <c r="K21" s="74" t="s">
        <v>168</v>
      </c>
      <c r="L21" s="56">
        <v>1809</v>
      </c>
      <c r="M21" s="56">
        <f t="shared" si="3"/>
        <v>1</v>
      </c>
      <c r="N21" s="56">
        <f t="shared" si="4"/>
        <v>6</v>
      </c>
      <c r="O21" s="83">
        <v>7.6388888888888893E-4</v>
      </c>
      <c r="P21" s="92">
        <f t="shared" si="5"/>
        <v>66</v>
      </c>
      <c r="Q21" s="56" t="s">
        <v>125</v>
      </c>
      <c r="R21" s="56" t="s">
        <v>126</v>
      </c>
      <c r="U21" s="67" t="s">
        <v>163</v>
      </c>
      <c r="V21" s="72">
        <v>81006</v>
      </c>
      <c r="W21" s="82">
        <v>5.3912037037037036E-4</v>
      </c>
      <c r="X21">
        <f t="shared" si="6"/>
        <v>0</v>
      </c>
      <c r="Y21">
        <f t="shared" si="7"/>
        <v>47</v>
      </c>
      <c r="Z21" s="72">
        <f t="shared" si="8"/>
        <v>47</v>
      </c>
      <c r="AA21" s="72" t="s">
        <v>125</v>
      </c>
      <c r="AB21" s="72" t="s">
        <v>126</v>
      </c>
      <c r="AE21" s="74" t="s">
        <v>168</v>
      </c>
      <c r="AF21" s="56">
        <v>1699</v>
      </c>
      <c r="AG21" s="83">
        <v>3.9351851851851852E-4</v>
      </c>
      <c r="AH21">
        <f t="shared" si="9"/>
        <v>0</v>
      </c>
      <c r="AI21">
        <f t="shared" si="10"/>
        <v>34</v>
      </c>
      <c r="AJ21" s="72">
        <f t="shared" si="11"/>
        <v>34</v>
      </c>
      <c r="AK21" s="75" t="s">
        <v>125</v>
      </c>
      <c r="AL21" s="56" t="s">
        <v>125</v>
      </c>
    </row>
    <row r="22" spans="1:52" ht="15.75" x14ac:dyDescent="0.25">
      <c r="A22" s="67" t="s">
        <v>163</v>
      </c>
      <c r="B22" s="72">
        <v>81887</v>
      </c>
      <c r="C22" s="80">
        <f t="shared" si="0"/>
        <v>0</v>
      </c>
      <c r="D22" s="80">
        <f t="shared" si="1"/>
        <v>18</v>
      </c>
      <c r="E22" s="82">
        <v>2.0451388888888893E-4</v>
      </c>
      <c r="F22" s="94">
        <f t="shared" si="2"/>
        <v>18</v>
      </c>
      <c r="G22" s="72" t="s">
        <v>125</v>
      </c>
      <c r="H22" s="72" t="s">
        <v>125</v>
      </c>
      <c r="K22" s="74" t="s">
        <v>168</v>
      </c>
      <c r="L22" s="56">
        <v>1108</v>
      </c>
      <c r="M22" s="56">
        <f t="shared" si="3"/>
        <v>0</v>
      </c>
      <c r="N22" s="56">
        <f t="shared" si="4"/>
        <v>17</v>
      </c>
      <c r="O22" s="83">
        <v>1.9675925925925926E-4</v>
      </c>
      <c r="P22" s="92">
        <f t="shared" si="5"/>
        <v>17</v>
      </c>
      <c r="Q22" s="56" t="s">
        <v>125</v>
      </c>
      <c r="R22" s="56" t="s">
        <v>125</v>
      </c>
      <c r="U22" s="67" t="s">
        <v>163</v>
      </c>
      <c r="V22" s="72">
        <v>81223</v>
      </c>
      <c r="W22" s="82">
        <v>1.65625E-4</v>
      </c>
      <c r="X22">
        <f t="shared" si="6"/>
        <v>0</v>
      </c>
      <c r="Y22">
        <f t="shared" si="7"/>
        <v>14</v>
      </c>
      <c r="Z22" s="72">
        <f t="shared" si="8"/>
        <v>14</v>
      </c>
      <c r="AA22" s="72" t="s">
        <v>125</v>
      </c>
      <c r="AB22" s="72" t="s">
        <v>125</v>
      </c>
      <c r="AE22" s="74" t="s">
        <v>168</v>
      </c>
      <c r="AF22" s="56">
        <v>1071</v>
      </c>
      <c r="AG22" s="83">
        <v>3.4722222222222224E-4</v>
      </c>
      <c r="AH22">
        <f t="shared" si="9"/>
        <v>0</v>
      </c>
      <c r="AI22">
        <f t="shared" si="10"/>
        <v>30</v>
      </c>
      <c r="AJ22" s="72">
        <f t="shared" si="11"/>
        <v>30</v>
      </c>
      <c r="AK22" s="75" t="s">
        <v>125</v>
      </c>
      <c r="AL22" s="56" t="s">
        <v>125</v>
      </c>
    </row>
    <row r="23" spans="1:52" ht="15.75" x14ac:dyDescent="0.25">
      <c r="A23" s="67" t="s">
        <v>163</v>
      </c>
      <c r="B23" s="72">
        <v>76008</v>
      </c>
      <c r="C23" s="80">
        <f t="shared" si="0"/>
        <v>1</v>
      </c>
      <c r="D23" s="80">
        <f t="shared" si="1"/>
        <v>40</v>
      </c>
      <c r="E23" s="82">
        <v>1.1560185185185187E-3</v>
      </c>
      <c r="F23" s="94">
        <f t="shared" si="2"/>
        <v>100</v>
      </c>
      <c r="G23" s="72" t="s">
        <v>126</v>
      </c>
      <c r="H23" s="72" t="s">
        <v>126</v>
      </c>
      <c r="K23" s="74" t="s">
        <v>168</v>
      </c>
      <c r="L23" s="56">
        <v>1894</v>
      </c>
      <c r="M23" s="56">
        <f t="shared" si="3"/>
        <v>1</v>
      </c>
      <c r="N23" s="56">
        <f t="shared" si="4"/>
        <v>19</v>
      </c>
      <c r="O23" s="83">
        <v>9.1435185185185185E-4</v>
      </c>
      <c r="P23" s="92">
        <f t="shared" si="5"/>
        <v>79</v>
      </c>
      <c r="Q23" s="56" t="s">
        <v>126</v>
      </c>
      <c r="R23" s="56" t="s">
        <v>126</v>
      </c>
      <c r="U23" s="67" t="s">
        <v>163</v>
      </c>
      <c r="V23" s="72">
        <v>81549</v>
      </c>
      <c r="W23" s="82">
        <v>1.8923611111111113E-4</v>
      </c>
      <c r="X23">
        <f t="shared" si="6"/>
        <v>0</v>
      </c>
      <c r="Y23">
        <f t="shared" si="7"/>
        <v>16</v>
      </c>
      <c r="Z23" s="72">
        <f t="shared" si="8"/>
        <v>16</v>
      </c>
      <c r="AA23" s="72" t="s">
        <v>125</v>
      </c>
      <c r="AB23" s="72" t="s">
        <v>125</v>
      </c>
      <c r="AE23" s="74" t="s">
        <v>168</v>
      </c>
      <c r="AF23" s="56">
        <v>1644</v>
      </c>
      <c r="AG23" s="83">
        <v>3.1250000000000001E-4</v>
      </c>
      <c r="AH23">
        <f t="shared" si="9"/>
        <v>0</v>
      </c>
      <c r="AI23">
        <f t="shared" si="10"/>
        <v>27</v>
      </c>
      <c r="AJ23" s="72">
        <f t="shared" si="11"/>
        <v>27</v>
      </c>
      <c r="AK23" s="75" t="s">
        <v>125</v>
      </c>
      <c r="AL23" s="56" t="s">
        <v>125</v>
      </c>
    </row>
    <row r="24" spans="1:52" ht="15.75" x14ac:dyDescent="0.25">
      <c r="A24" s="67" t="s">
        <v>163</v>
      </c>
      <c r="B24" s="72">
        <v>81384</v>
      </c>
      <c r="C24" s="80">
        <f t="shared" si="0"/>
        <v>1</v>
      </c>
      <c r="D24" s="80">
        <f t="shared" si="1"/>
        <v>35</v>
      </c>
      <c r="E24" s="82">
        <v>1.1037037037037037E-3</v>
      </c>
      <c r="F24" s="94">
        <f t="shared" si="2"/>
        <v>95</v>
      </c>
      <c r="G24" s="72" t="s">
        <v>126</v>
      </c>
      <c r="H24" s="72" t="s">
        <v>126</v>
      </c>
      <c r="K24" s="74" t="s">
        <v>168</v>
      </c>
      <c r="L24" s="56">
        <v>2898</v>
      </c>
      <c r="M24" s="56">
        <f t="shared" si="3"/>
        <v>1</v>
      </c>
      <c r="N24" s="56">
        <f t="shared" si="4"/>
        <v>18</v>
      </c>
      <c r="O24" s="83">
        <v>9.0277777777777784E-4</v>
      </c>
      <c r="P24" s="92">
        <f t="shared" si="5"/>
        <v>78</v>
      </c>
      <c r="Q24" s="56" t="s">
        <v>126</v>
      </c>
      <c r="R24" s="56" t="s">
        <v>126</v>
      </c>
      <c r="U24" s="67" t="s">
        <v>163</v>
      </c>
      <c r="V24" s="72">
        <v>81213</v>
      </c>
      <c r="W24" s="82">
        <v>2.3414351851851851E-4</v>
      </c>
      <c r="X24">
        <f t="shared" si="6"/>
        <v>0</v>
      </c>
      <c r="Y24">
        <f t="shared" si="7"/>
        <v>20</v>
      </c>
      <c r="Z24" s="72">
        <f t="shared" si="8"/>
        <v>20</v>
      </c>
      <c r="AA24" s="72" t="s">
        <v>126</v>
      </c>
      <c r="AB24" s="72" t="s">
        <v>126</v>
      </c>
      <c r="AE24" s="74" t="s">
        <v>168</v>
      </c>
      <c r="AF24" s="56">
        <v>2978</v>
      </c>
      <c r="AG24" s="83">
        <v>6.7129629629629625E-4</v>
      </c>
      <c r="AH24">
        <f t="shared" si="9"/>
        <v>0</v>
      </c>
      <c r="AI24">
        <f t="shared" si="10"/>
        <v>58</v>
      </c>
      <c r="AJ24" s="72">
        <f t="shared" si="11"/>
        <v>58</v>
      </c>
      <c r="AK24" s="75" t="s">
        <v>125</v>
      </c>
      <c r="AL24" s="56" t="s">
        <v>126</v>
      </c>
    </row>
    <row r="25" spans="1:52" ht="15.75" x14ac:dyDescent="0.25">
      <c r="A25" s="67" t="s">
        <v>163</v>
      </c>
      <c r="B25" s="72">
        <v>81886</v>
      </c>
      <c r="C25" s="80">
        <f t="shared" si="0"/>
        <v>1</v>
      </c>
      <c r="D25" s="80">
        <f t="shared" si="1"/>
        <v>16</v>
      </c>
      <c r="E25" s="82">
        <v>8.7696759259259249E-4</v>
      </c>
      <c r="F25" s="94">
        <f t="shared" si="2"/>
        <v>76</v>
      </c>
      <c r="G25" s="72" t="s">
        <v>125</v>
      </c>
      <c r="H25" s="72" t="s">
        <v>126</v>
      </c>
      <c r="K25" s="74" t="s">
        <v>168</v>
      </c>
      <c r="L25" s="56">
        <v>1041</v>
      </c>
      <c r="M25" s="56">
        <f t="shared" si="3"/>
        <v>0</v>
      </c>
      <c r="N25" s="56">
        <f t="shared" si="4"/>
        <v>30</v>
      </c>
      <c r="O25" s="83">
        <v>3.4722222222222224E-4</v>
      </c>
      <c r="P25" s="92">
        <f t="shared" si="5"/>
        <v>30</v>
      </c>
      <c r="Q25" s="56" t="s">
        <v>125</v>
      </c>
      <c r="R25" s="56" t="s">
        <v>125</v>
      </c>
      <c r="U25" s="71" t="s">
        <v>166</v>
      </c>
      <c r="V25" s="72">
        <v>81020</v>
      </c>
      <c r="W25" s="82">
        <v>2.7488425925925928E-4</v>
      </c>
      <c r="X25">
        <f t="shared" si="6"/>
        <v>0</v>
      </c>
      <c r="Y25">
        <f t="shared" si="7"/>
        <v>24</v>
      </c>
      <c r="Z25" s="72">
        <f t="shared" si="8"/>
        <v>24</v>
      </c>
      <c r="AA25" s="72" t="s">
        <v>126</v>
      </c>
      <c r="AB25" s="72" t="s">
        <v>125</v>
      </c>
      <c r="AE25" s="74" t="s">
        <v>168</v>
      </c>
      <c r="AF25" s="56">
        <v>1379</v>
      </c>
      <c r="AG25" s="83">
        <v>8.2175925925925917E-4</v>
      </c>
      <c r="AH25">
        <f t="shared" si="9"/>
        <v>1</v>
      </c>
      <c r="AI25">
        <f t="shared" si="10"/>
        <v>11</v>
      </c>
      <c r="AJ25" s="72">
        <f t="shared" si="11"/>
        <v>71</v>
      </c>
      <c r="AK25" s="75" t="s">
        <v>125</v>
      </c>
      <c r="AL25" s="56" t="s">
        <v>126</v>
      </c>
    </row>
    <row r="26" spans="1:52" ht="15.75" x14ac:dyDescent="0.25">
      <c r="A26" s="67" t="s">
        <v>163</v>
      </c>
      <c r="B26" s="72">
        <v>81662</v>
      </c>
      <c r="C26" s="80">
        <f t="shared" si="0"/>
        <v>0</v>
      </c>
      <c r="D26" s="80">
        <f t="shared" si="1"/>
        <v>28</v>
      </c>
      <c r="E26" s="82">
        <v>3.2650462962962966E-4</v>
      </c>
      <c r="F26" s="94">
        <f t="shared" si="2"/>
        <v>28</v>
      </c>
      <c r="G26" s="72" t="s">
        <v>125</v>
      </c>
      <c r="H26" s="72" t="s">
        <v>125</v>
      </c>
      <c r="K26" s="74" t="s">
        <v>168</v>
      </c>
      <c r="L26" s="56">
        <v>1906</v>
      </c>
      <c r="M26" s="56">
        <f t="shared" si="3"/>
        <v>1</v>
      </c>
      <c r="N26" s="56">
        <f t="shared" si="4"/>
        <v>21</v>
      </c>
      <c r="O26" s="83">
        <v>9.3750000000000007E-4</v>
      </c>
      <c r="P26" s="92">
        <f t="shared" si="5"/>
        <v>81</v>
      </c>
      <c r="Q26" s="56" t="s">
        <v>126</v>
      </c>
      <c r="R26" s="56" t="s">
        <v>126</v>
      </c>
      <c r="U26" s="71" t="s">
        <v>166</v>
      </c>
      <c r="V26" s="72">
        <v>81867</v>
      </c>
      <c r="W26" s="82">
        <v>6.1574074074074081E-4</v>
      </c>
      <c r="X26">
        <f t="shared" si="6"/>
        <v>0</v>
      </c>
      <c r="Y26">
        <f t="shared" si="7"/>
        <v>53</v>
      </c>
      <c r="Z26" s="72">
        <f t="shared" si="8"/>
        <v>53</v>
      </c>
      <c r="AA26" s="72" t="s">
        <v>125</v>
      </c>
      <c r="AB26" s="72" t="s">
        <v>126</v>
      </c>
      <c r="AE26" s="74" t="s">
        <v>168</v>
      </c>
      <c r="AF26" s="109">
        <v>1898</v>
      </c>
      <c r="AG26" s="110">
        <v>3.2407407407407406E-4</v>
      </c>
      <c r="AH26">
        <f t="shared" si="9"/>
        <v>0</v>
      </c>
      <c r="AI26">
        <f t="shared" si="10"/>
        <v>28</v>
      </c>
      <c r="AJ26" s="72">
        <f t="shared" si="11"/>
        <v>28</v>
      </c>
      <c r="AK26" s="111" t="s">
        <v>125</v>
      </c>
      <c r="AL26" s="109" t="s">
        <v>125</v>
      </c>
    </row>
    <row r="27" spans="1:52" ht="15.75" x14ac:dyDescent="0.25">
      <c r="A27" s="67" t="s">
        <v>163</v>
      </c>
      <c r="B27" s="72">
        <v>81325</v>
      </c>
      <c r="C27" s="80">
        <f t="shared" si="0"/>
        <v>0</v>
      </c>
      <c r="D27" s="80">
        <f t="shared" si="1"/>
        <v>27</v>
      </c>
      <c r="E27" s="82">
        <v>3.1215277777777773E-4</v>
      </c>
      <c r="F27" s="94">
        <f t="shared" si="2"/>
        <v>27</v>
      </c>
      <c r="G27" s="72" t="s">
        <v>125</v>
      </c>
      <c r="H27" s="72" t="s">
        <v>125</v>
      </c>
      <c r="K27" s="74" t="s">
        <v>168</v>
      </c>
      <c r="L27" s="56">
        <v>1649</v>
      </c>
      <c r="M27" s="56">
        <f t="shared" si="3"/>
        <v>0</v>
      </c>
      <c r="N27" s="56">
        <f t="shared" si="4"/>
        <v>45</v>
      </c>
      <c r="O27" s="83">
        <v>5.2083333333333333E-4</v>
      </c>
      <c r="P27" s="92">
        <f t="shared" si="5"/>
        <v>45</v>
      </c>
      <c r="Q27" s="56" t="s">
        <v>126</v>
      </c>
      <c r="R27" s="56" t="s">
        <v>126</v>
      </c>
      <c r="U27" s="71" t="s">
        <v>166</v>
      </c>
      <c r="V27" s="72">
        <v>81857</v>
      </c>
      <c r="W27" s="82">
        <v>3.2650462962962966E-4</v>
      </c>
      <c r="X27">
        <f t="shared" si="6"/>
        <v>0</v>
      </c>
      <c r="Y27">
        <f t="shared" si="7"/>
        <v>28</v>
      </c>
      <c r="Z27" s="72">
        <f t="shared" si="8"/>
        <v>28</v>
      </c>
      <c r="AA27" s="72" t="s">
        <v>125</v>
      </c>
      <c r="AB27" s="72" t="s">
        <v>125</v>
      </c>
      <c r="AE27" s="74" t="s">
        <v>168</v>
      </c>
      <c r="AF27" s="56">
        <v>2594</v>
      </c>
      <c r="AG27" s="83">
        <v>4.7453703703703704E-4</v>
      </c>
      <c r="AH27" s="72">
        <f t="shared" si="9"/>
        <v>0</v>
      </c>
      <c r="AI27" s="112">
        <f t="shared" si="10"/>
        <v>41</v>
      </c>
      <c r="AJ27" s="72">
        <f t="shared" si="11"/>
        <v>41</v>
      </c>
      <c r="AK27" s="56" t="s">
        <v>125</v>
      </c>
      <c r="AL27" s="56" t="s">
        <v>126</v>
      </c>
    </row>
    <row r="28" spans="1:52" ht="15.75" x14ac:dyDescent="0.25">
      <c r="A28" s="67" t="s">
        <v>163</v>
      </c>
      <c r="B28" s="72">
        <v>82108</v>
      </c>
      <c r="C28" s="80">
        <f t="shared" si="0"/>
        <v>0</v>
      </c>
      <c r="D28" s="80">
        <f t="shared" si="1"/>
        <v>30</v>
      </c>
      <c r="E28" s="82">
        <v>3.4664351851851848E-4</v>
      </c>
      <c r="F28" s="94">
        <f t="shared" si="2"/>
        <v>30</v>
      </c>
      <c r="G28" s="72" t="s">
        <v>125</v>
      </c>
      <c r="H28" s="72" t="s">
        <v>125</v>
      </c>
      <c r="K28" s="74" t="s">
        <v>168</v>
      </c>
      <c r="L28" s="56">
        <v>2334</v>
      </c>
      <c r="M28" s="56">
        <f t="shared" si="3"/>
        <v>1</v>
      </c>
      <c r="N28" s="56">
        <f t="shared" si="4"/>
        <v>2</v>
      </c>
      <c r="O28" s="83">
        <v>7.175925925925927E-4</v>
      </c>
      <c r="P28" s="92">
        <f t="shared" si="5"/>
        <v>62</v>
      </c>
      <c r="Q28" s="56" t="s">
        <v>126</v>
      </c>
      <c r="R28" s="56" t="s">
        <v>126</v>
      </c>
      <c r="U28" s="71" t="s">
        <v>166</v>
      </c>
      <c r="V28" s="72">
        <v>81882</v>
      </c>
      <c r="W28" s="82">
        <v>4.3993055555555555E-4</v>
      </c>
      <c r="X28">
        <f t="shared" si="6"/>
        <v>0</v>
      </c>
      <c r="Y28">
        <f t="shared" si="7"/>
        <v>38</v>
      </c>
      <c r="Z28" s="72">
        <f t="shared" si="8"/>
        <v>38</v>
      </c>
      <c r="AA28" s="72" t="s">
        <v>125</v>
      </c>
      <c r="AB28" s="72" t="s">
        <v>126</v>
      </c>
      <c r="AE28" s="74" t="s">
        <v>168</v>
      </c>
      <c r="AF28" s="56">
        <v>1665</v>
      </c>
      <c r="AG28" s="83">
        <v>5.6712962962962956E-4</v>
      </c>
      <c r="AH28" s="72">
        <f t="shared" si="9"/>
        <v>0</v>
      </c>
      <c r="AI28" s="72">
        <f t="shared" si="10"/>
        <v>49</v>
      </c>
      <c r="AJ28" s="72">
        <f t="shared" si="11"/>
        <v>49</v>
      </c>
      <c r="AK28" s="56" t="s">
        <v>125</v>
      </c>
      <c r="AL28" s="56" t="s">
        <v>126</v>
      </c>
    </row>
    <row r="29" spans="1:52" ht="15.75" x14ac:dyDescent="0.25">
      <c r="A29" s="67" t="s">
        <v>163</v>
      </c>
      <c r="B29" s="72">
        <v>81928</v>
      </c>
      <c r="C29" s="80">
        <f t="shared" si="0"/>
        <v>1</v>
      </c>
      <c r="D29" s="80">
        <f t="shared" si="1"/>
        <v>24</v>
      </c>
      <c r="E29" s="82">
        <v>9.7256944444444441E-4</v>
      </c>
      <c r="F29" s="94">
        <f t="shared" si="2"/>
        <v>84</v>
      </c>
      <c r="G29" s="72" t="s">
        <v>125</v>
      </c>
      <c r="H29" s="72" t="s">
        <v>126</v>
      </c>
      <c r="K29" s="74" t="s">
        <v>168</v>
      </c>
      <c r="L29" s="56">
        <v>2960</v>
      </c>
      <c r="M29" s="56">
        <f t="shared" si="3"/>
        <v>0</v>
      </c>
      <c r="N29" s="56">
        <f t="shared" si="4"/>
        <v>53</v>
      </c>
      <c r="O29" s="83">
        <v>6.134259259259259E-4</v>
      </c>
      <c r="P29" s="92">
        <f t="shared" si="5"/>
        <v>53</v>
      </c>
      <c r="Q29" s="56" t="s">
        <v>125</v>
      </c>
      <c r="R29" s="56" t="s">
        <v>126</v>
      </c>
      <c r="U29" s="71" t="s">
        <v>166</v>
      </c>
      <c r="V29" s="72">
        <v>81906</v>
      </c>
      <c r="W29" s="82">
        <v>4.3993055555555555E-4</v>
      </c>
      <c r="X29">
        <f t="shared" si="6"/>
        <v>0</v>
      </c>
      <c r="Y29">
        <f t="shared" si="7"/>
        <v>38</v>
      </c>
      <c r="Z29" s="72">
        <f t="shared" si="8"/>
        <v>38</v>
      </c>
      <c r="AA29" s="72" t="s">
        <v>125</v>
      </c>
      <c r="AB29" s="72" t="s">
        <v>125</v>
      </c>
      <c r="AE29" s="74" t="s">
        <v>168</v>
      </c>
      <c r="AF29" s="56">
        <v>1372</v>
      </c>
      <c r="AG29" s="83">
        <v>1.0069444444444444E-3</v>
      </c>
      <c r="AH29" s="72">
        <f t="shared" si="9"/>
        <v>1</v>
      </c>
      <c r="AI29" s="72">
        <f t="shared" si="10"/>
        <v>27</v>
      </c>
      <c r="AJ29" s="72">
        <f t="shared" si="11"/>
        <v>87</v>
      </c>
      <c r="AK29" s="56" t="s">
        <v>126</v>
      </c>
      <c r="AL29" s="56" t="s">
        <v>126</v>
      </c>
    </row>
    <row r="30" spans="1:52" ht="15.75" x14ac:dyDescent="0.25">
      <c r="A30" s="67" t="s">
        <v>163</v>
      </c>
      <c r="B30" s="72">
        <v>81033</v>
      </c>
      <c r="C30" s="80">
        <f t="shared" si="0"/>
        <v>1</v>
      </c>
      <c r="D30" s="80">
        <f t="shared" si="1"/>
        <v>15</v>
      </c>
      <c r="E30" s="82">
        <v>8.66550925925926E-4</v>
      </c>
      <c r="F30" s="94">
        <f t="shared" si="2"/>
        <v>75</v>
      </c>
      <c r="G30" s="72" t="s">
        <v>126</v>
      </c>
      <c r="H30" s="72" t="s">
        <v>126</v>
      </c>
      <c r="K30" s="74" t="s">
        <v>168</v>
      </c>
      <c r="L30" s="56">
        <v>1006</v>
      </c>
      <c r="M30" s="56">
        <f t="shared" si="3"/>
        <v>1</v>
      </c>
      <c r="N30" s="56">
        <f t="shared" si="4"/>
        <v>47</v>
      </c>
      <c r="O30" s="83">
        <v>1.2384259259259258E-3</v>
      </c>
      <c r="P30" s="92">
        <f t="shared" si="5"/>
        <v>107</v>
      </c>
      <c r="Q30" s="56" t="s">
        <v>126</v>
      </c>
      <c r="R30" s="56" t="s">
        <v>126</v>
      </c>
      <c r="U30" s="71" t="s">
        <v>166</v>
      </c>
      <c r="V30" s="72">
        <v>82898</v>
      </c>
      <c r="W30" s="82">
        <v>3.5023148148148153E-4</v>
      </c>
      <c r="X30">
        <f t="shared" si="6"/>
        <v>0</v>
      </c>
      <c r="Y30">
        <f t="shared" si="7"/>
        <v>30</v>
      </c>
      <c r="Z30" s="72">
        <f t="shared" si="8"/>
        <v>30</v>
      </c>
      <c r="AA30" s="72" t="s">
        <v>125</v>
      </c>
      <c r="AB30" s="72" t="s">
        <v>125</v>
      </c>
      <c r="AE30" s="74" t="s">
        <v>168</v>
      </c>
      <c r="AF30" s="56">
        <v>6849</v>
      </c>
      <c r="AG30" s="83">
        <v>3.4722222222222224E-4</v>
      </c>
      <c r="AH30" s="72">
        <f t="shared" si="9"/>
        <v>0</v>
      </c>
      <c r="AI30" s="72">
        <f t="shared" si="10"/>
        <v>30</v>
      </c>
      <c r="AJ30" s="72">
        <f t="shared" si="11"/>
        <v>30</v>
      </c>
      <c r="AK30" s="56" t="s">
        <v>126</v>
      </c>
      <c r="AL30" s="56" t="s">
        <v>125</v>
      </c>
    </row>
    <row r="31" spans="1:52" ht="15.75" x14ac:dyDescent="0.25">
      <c r="A31" s="67" t="s">
        <v>163</v>
      </c>
      <c r="B31" s="72">
        <v>81702</v>
      </c>
      <c r="C31" s="80">
        <f t="shared" si="0"/>
        <v>0</v>
      </c>
      <c r="D31" s="80">
        <f t="shared" si="1"/>
        <v>19</v>
      </c>
      <c r="E31" s="82">
        <v>2.1875E-4</v>
      </c>
      <c r="F31" s="94">
        <f t="shared" si="2"/>
        <v>19</v>
      </c>
      <c r="G31" s="72" t="s">
        <v>126</v>
      </c>
      <c r="H31" s="72" t="s">
        <v>125</v>
      </c>
      <c r="K31" s="74" t="s">
        <v>168</v>
      </c>
      <c r="L31" s="56">
        <v>1673</v>
      </c>
      <c r="M31" s="56">
        <f t="shared" si="3"/>
        <v>1</v>
      </c>
      <c r="N31" s="56">
        <f t="shared" si="4"/>
        <v>2</v>
      </c>
      <c r="O31" s="83">
        <v>7.175925925925927E-4</v>
      </c>
      <c r="P31" s="92">
        <f t="shared" si="5"/>
        <v>62</v>
      </c>
      <c r="Q31" s="56" t="s">
        <v>126</v>
      </c>
      <c r="R31" s="56" t="s">
        <v>126</v>
      </c>
      <c r="U31" s="71" t="s">
        <v>166</v>
      </c>
      <c r="V31" s="72">
        <v>81809</v>
      </c>
      <c r="W31" s="82">
        <v>1.2787037037037036E-3</v>
      </c>
      <c r="X31">
        <f t="shared" si="6"/>
        <v>1</v>
      </c>
      <c r="Y31">
        <f t="shared" si="7"/>
        <v>50</v>
      </c>
      <c r="Z31" s="72">
        <f t="shared" si="8"/>
        <v>110</v>
      </c>
      <c r="AA31" s="72" t="s">
        <v>126</v>
      </c>
      <c r="AB31" s="72" t="s">
        <v>126</v>
      </c>
      <c r="AE31" s="74" t="s">
        <v>168</v>
      </c>
      <c r="AF31" s="56">
        <v>1878</v>
      </c>
      <c r="AG31" s="83">
        <v>4.7453703703703704E-4</v>
      </c>
      <c r="AH31" s="72">
        <f t="shared" si="9"/>
        <v>0</v>
      </c>
      <c r="AI31" s="72">
        <f t="shared" si="10"/>
        <v>41</v>
      </c>
      <c r="AJ31" s="72">
        <f t="shared" si="11"/>
        <v>41</v>
      </c>
      <c r="AK31" s="56" t="s">
        <v>126</v>
      </c>
      <c r="AL31" s="56" t="s">
        <v>125</v>
      </c>
    </row>
    <row r="32" spans="1:52" ht="15.75" x14ac:dyDescent="0.25">
      <c r="A32" s="67" t="s">
        <v>163</v>
      </c>
      <c r="B32" s="72">
        <v>81925</v>
      </c>
      <c r="C32" s="80">
        <f t="shared" si="0"/>
        <v>0</v>
      </c>
      <c r="D32" s="80">
        <f t="shared" si="1"/>
        <v>41</v>
      </c>
      <c r="E32" s="82">
        <v>4.7175925925925928E-4</v>
      </c>
      <c r="F32" s="94">
        <f t="shared" si="2"/>
        <v>41</v>
      </c>
      <c r="G32" s="72" t="s">
        <v>126</v>
      </c>
      <c r="H32" s="72" t="s">
        <v>126</v>
      </c>
      <c r="K32" s="74" t="s">
        <v>168</v>
      </c>
      <c r="L32" s="56">
        <v>1231</v>
      </c>
      <c r="M32" s="56">
        <f t="shared" si="3"/>
        <v>0</v>
      </c>
      <c r="N32" s="56">
        <f t="shared" si="4"/>
        <v>52</v>
      </c>
      <c r="O32" s="83">
        <v>6.018518518518519E-4</v>
      </c>
      <c r="P32" s="92">
        <f t="shared" si="5"/>
        <v>52</v>
      </c>
      <c r="Q32" s="56" t="s">
        <v>126</v>
      </c>
      <c r="R32" s="56" t="s">
        <v>126</v>
      </c>
      <c r="U32" s="71" t="s">
        <v>166</v>
      </c>
      <c r="V32" s="72">
        <v>81659</v>
      </c>
      <c r="W32" s="82">
        <v>8.8125000000000009E-4</v>
      </c>
      <c r="X32">
        <f t="shared" si="6"/>
        <v>1</v>
      </c>
      <c r="Y32">
        <f t="shared" si="7"/>
        <v>16</v>
      </c>
      <c r="Z32" s="72">
        <f t="shared" si="8"/>
        <v>76</v>
      </c>
      <c r="AA32" s="72" t="s">
        <v>125</v>
      </c>
      <c r="AB32" s="72" t="s">
        <v>126</v>
      </c>
      <c r="AE32" s="74" t="s">
        <v>168</v>
      </c>
      <c r="AF32" s="56">
        <v>1942</v>
      </c>
      <c r="AG32" s="83">
        <v>6.134259259259259E-4</v>
      </c>
      <c r="AH32" s="72">
        <f t="shared" si="9"/>
        <v>0</v>
      </c>
      <c r="AI32" s="72">
        <f t="shared" si="10"/>
        <v>53</v>
      </c>
      <c r="AJ32" s="72">
        <f t="shared" si="11"/>
        <v>53</v>
      </c>
      <c r="AK32" s="56" t="s">
        <v>125</v>
      </c>
      <c r="AL32" s="56" t="s">
        <v>126</v>
      </c>
    </row>
    <row r="33" spans="1:38" ht="15.75" x14ac:dyDescent="0.25">
      <c r="A33" s="67" t="s">
        <v>163</v>
      </c>
      <c r="B33" s="72">
        <v>81698</v>
      </c>
      <c r="C33" s="80">
        <f t="shared" si="0"/>
        <v>0</v>
      </c>
      <c r="D33" s="80">
        <f t="shared" si="1"/>
        <v>20</v>
      </c>
      <c r="E33" s="82">
        <v>2.2824074074074074E-4</v>
      </c>
      <c r="F33" s="94">
        <f t="shared" si="2"/>
        <v>20</v>
      </c>
      <c r="G33" s="72" t="s">
        <v>125</v>
      </c>
      <c r="H33" s="72" t="s">
        <v>125</v>
      </c>
      <c r="K33" s="74" t="s">
        <v>168</v>
      </c>
      <c r="L33" s="56">
        <v>1931</v>
      </c>
      <c r="M33" s="56">
        <f t="shared" si="3"/>
        <v>0</v>
      </c>
      <c r="N33" s="56">
        <f t="shared" si="4"/>
        <v>50</v>
      </c>
      <c r="O33" s="83">
        <v>5.7870370370370378E-4</v>
      </c>
      <c r="P33" s="92">
        <f t="shared" si="5"/>
        <v>50</v>
      </c>
      <c r="Q33" s="56" t="s">
        <v>125</v>
      </c>
      <c r="R33" s="56" t="s">
        <v>126</v>
      </c>
      <c r="U33" s="71" t="s">
        <v>166</v>
      </c>
      <c r="V33" s="72">
        <v>82994</v>
      </c>
      <c r="W33" s="82">
        <v>3.6006944444444438E-4</v>
      </c>
      <c r="X33">
        <f t="shared" si="6"/>
        <v>0</v>
      </c>
      <c r="Y33">
        <f t="shared" si="7"/>
        <v>31</v>
      </c>
      <c r="Z33" s="72">
        <f t="shared" si="8"/>
        <v>31</v>
      </c>
      <c r="AA33" s="72" t="s">
        <v>125</v>
      </c>
      <c r="AB33" s="72" t="s">
        <v>125</v>
      </c>
      <c r="AE33" s="96" t="s">
        <v>169</v>
      </c>
      <c r="AF33" s="72">
        <v>81596</v>
      </c>
      <c r="AG33" s="72"/>
      <c r="AH33" s="72"/>
      <c r="AI33" s="72"/>
      <c r="AJ33" s="72">
        <v>59</v>
      </c>
      <c r="AK33" s="72" t="s">
        <v>170</v>
      </c>
      <c r="AL33" s="72" t="s">
        <v>171</v>
      </c>
    </row>
    <row r="34" spans="1:38" ht="15.75" x14ac:dyDescent="0.25">
      <c r="A34" s="67" t="s">
        <v>163</v>
      </c>
      <c r="B34" s="72">
        <v>81741</v>
      </c>
      <c r="C34" s="80">
        <f t="shared" si="0"/>
        <v>1</v>
      </c>
      <c r="D34" s="80">
        <f t="shared" si="1"/>
        <v>11</v>
      </c>
      <c r="E34" s="82">
        <v>8.2164351851851853E-4</v>
      </c>
      <c r="F34" s="94">
        <f t="shared" si="2"/>
        <v>71</v>
      </c>
      <c r="G34" s="72" t="s">
        <v>125</v>
      </c>
      <c r="H34" s="72" t="s">
        <v>126</v>
      </c>
      <c r="K34" s="74" t="s">
        <v>168</v>
      </c>
      <c r="L34" s="56">
        <v>1391</v>
      </c>
      <c r="M34" s="56">
        <f t="shared" si="3"/>
        <v>1</v>
      </c>
      <c r="N34" s="56">
        <f t="shared" si="4"/>
        <v>6</v>
      </c>
      <c r="O34" s="83">
        <v>7.6388888888888893E-4</v>
      </c>
      <c r="P34" s="92">
        <f t="shared" si="5"/>
        <v>66</v>
      </c>
      <c r="Q34" s="56" t="s">
        <v>126</v>
      </c>
      <c r="R34" s="56" t="s">
        <v>126</v>
      </c>
      <c r="U34" s="71" t="s">
        <v>166</v>
      </c>
      <c r="V34" s="72">
        <v>81945</v>
      </c>
      <c r="W34" s="82">
        <v>2.4490740740740739E-4</v>
      </c>
      <c r="X34">
        <f t="shared" si="6"/>
        <v>0</v>
      </c>
      <c r="Y34">
        <f t="shared" si="7"/>
        <v>21</v>
      </c>
      <c r="Z34" s="72">
        <f t="shared" si="8"/>
        <v>21</v>
      </c>
      <c r="AA34" s="72" t="s">
        <v>125</v>
      </c>
      <c r="AB34" s="72" t="s">
        <v>125</v>
      </c>
      <c r="AE34" s="96" t="s">
        <v>169</v>
      </c>
      <c r="AF34" s="72">
        <v>81326</v>
      </c>
      <c r="AG34" s="72"/>
      <c r="AH34" s="72"/>
      <c r="AI34" s="72"/>
      <c r="AJ34" s="72">
        <v>43</v>
      </c>
      <c r="AK34" s="72" t="s">
        <v>171</v>
      </c>
      <c r="AL34" s="72" t="s">
        <v>170</v>
      </c>
    </row>
    <row r="35" spans="1:38" ht="15.75" x14ac:dyDescent="0.25">
      <c r="A35" s="67" t="s">
        <v>163</v>
      </c>
      <c r="B35" s="72">
        <v>82254</v>
      </c>
      <c r="C35" s="80">
        <f t="shared" si="0"/>
        <v>0</v>
      </c>
      <c r="D35" s="80">
        <f t="shared" si="1"/>
        <v>48</v>
      </c>
      <c r="E35" s="82">
        <v>5.5787037037037036E-4</v>
      </c>
      <c r="F35" s="94">
        <f t="shared" si="2"/>
        <v>48</v>
      </c>
      <c r="G35" s="72" t="s">
        <v>125</v>
      </c>
      <c r="H35" s="72" t="s">
        <v>125</v>
      </c>
      <c r="K35" s="74" t="s">
        <v>168</v>
      </c>
      <c r="L35" s="56">
        <v>2053</v>
      </c>
      <c r="M35" s="56">
        <f t="shared" si="3"/>
        <v>0</v>
      </c>
      <c r="N35" s="56">
        <f t="shared" si="4"/>
        <v>48</v>
      </c>
      <c r="O35" s="83">
        <v>5.5555555555555556E-4</v>
      </c>
      <c r="P35" s="92">
        <f t="shared" si="5"/>
        <v>48</v>
      </c>
      <c r="Q35" s="56" t="s">
        <v>126</v>
      </c>
      <c r="R35" s="56" t="s">
        <v>125</v>
      </c>
      <c r="U35" s="71" t="s">
        <v>166</v>
      </c>
      <c r="V35" s="72">
        <v>81915</v>
      </c>
      <c r="W35" s="82">
        <v>3.7789351851851851E-4</v>
      </c>
      <c r="X35">
        <f t="shared" si="6"/>
        <v>0</v>
      </c>
      <c r="Y35">
        <f t="shared" si="7"/>
        <v>33</v>
      </c>
      <c r="Z35" s="72">
        <f t="shared" si="8"/>
        <v>33</v>
      </c>
      <c r="AA35" s="72" t="s">
        <v>125</v>
      </c>
      <c r="AB35" s="72" t="s">
        <v>126</v>
      </c>
      <c r="AE35" s="96" t="s">
        <v>169</v>
      </c>
      <c r="AF35" s="72">
        <v>1824</v>
      </c>
      <c r="AG35" s="72"/>
      <c r="AH35" s="72"/>
      <c r="AI35" s="72"/>
      <c r="AJ35" s="72">
        <v>16</v>
      </c>
      <c r="AK35" s="72" t="s">
        <v>170</v>
      </c>
      <c r="AL35" s="72" t="s">
        <v>170</v>
      </c>
    </row>
    <row r="36" spans="1:38" ht="15.75" x14ac:dyDescent="0.25">
      <c r="A36" s="67" t="s">
        <v>163</v>
      </c>
      <c r="B36" s="72">
        <v>81078</v>
      </c>
      <c r="C36" s="80">
        <f t="shared" si="0"/>
        <v>0</v>
      </c>
      <c r="D36" s="80">
        <f t="shared" si="1"/>
        <v>25</v>
      </c>
      <c r="E36" s="82">
        <v>2.9421296296296297E-4</v>
      </c>
      <c r="F36" s="94">
        <f t="shared" si="2"/>
        <v>25</v>
      </c>
      <c r="G36" s="72" t="s">
        <v>125</v>
      </c>
      <c r="H36" s="72" t="s">
        <v>125</v>
      </c>
      <c r="K36" s="74" t="s">
        <v>168</v>
      </c>
      <c r="L36" s="56">
        <v>1153</v>
      </c>
      <c r="M36" s="56">
        <f t="shared" si="3"/>
        <v>0</v>
      </c>
      <c r="N36" s="56">
        <f t="shared" si="4"/>
        <v>43</v>
      </c>
      <c r="O36" s="83">
        <v>4.9768518518518521E-4</v>
      </c>
      <c r="P36" s="92">
        <f t="shared" si="5"/>
        <v>43</v>
      </c>
      <c r="Q36" s="56" t="s">
        <v>125</v>
      </c>
      <c r="R36" s="56" t="s">
        <v>126</v>
      </c>
      <c r="U36" s="71" t="s">
        <v>166</v>
      </c>
      <c r="V36" s="72">
        <v>81914</v>
      </c>
      <c r="W36" s="82">
        <v>2.2569444444444446E-4</v>
      </c>
      <c r="X36">
        <f t="shared" si="6"/>
        <v>0</v>
      </c>
      <c r="Y36">
        <f t="shared" si="7"/>
        <v>20</v>
      </c>
      <c r="Z36" s="72">
        <f t="shared" si="8"/>
        <v>20</v>
      </c>
      <c r="AA36" s="72" t="s">
        <v>125</v>
      </c>
      <c r="AB36" s="72" t="s">
        <v>125</v>
      </c>
      <c r="AE36" s="96" t="s">
        <v>169</v>
      </c>
      <c r="AF36" s="72">
        <v>81689</v>
      </c>
      <c r="AG36" s="72"/>
      <c r="AH36" s="72"/>
      <c r="AI36" s="72"/>
      <c r="AJ36" s="72">
        <v>40</v>
      </c>
      <c r="AK36" s="72" t="s">
        <v>171</v>
      </c>
      <c r="AL36" s="72" t="s">
        <v>170</v>
      </c>
    </row>
    <row r="37" spans="1:38" ht="15.75" x14ac:dyDescent="0.25">
      <c r="A37" s="67" t="s">
        <v>163</v>
      </c>
      <c r="B37" s="72">
        <v>81216</v>
      </c>
      <c r="C37" s="80">
        <f t="shared" si="0"/>
        <v>1</v>
      </c>
      <c r="D37" s="80">
        <f t="shared" si="1"/>
        <v>19</v>
      </c>
      <c r="E37" s="82">
        <v>9.1180555555555546E-4</v>
      </c>
      <c r="F37" s="94">
        <f t="shared" si="2"/>
        <v>79</v>
      </c>
      <c r="G37" s="72" t="s">
        <v>125</v>
      </c>
      <c r="H37" s="72" t="s">
        <v>126</v>
      </c>
      <c r="K37" s="74" t="s">
        <v>168</v>
      </c>
      <c r="L37" s="56">
        <v>2847</v>
      </c>
      <c r="M37" s="56">
        <f t="shared" si="3"/>
        <v>0</v>
      </c>
      <c r="N37" s="56">
        <f t="shared" si="4"/>
        <v>18</v>
      </c>
      <c r="O37" s="83">
        <v>2.0833333333333335E-4</v>
      </c>
      <c r="P37" s="92">
        <f t="shared" si="5"/>
        <v>18</v>
      </c>
      <c r="Q37" s="56" t="s">
        <v>125</v>
      </c>
      <c r="R37" s="56" t="s">
        <v>125</v>
      </c>
      <c r="U37" s="71" t="s">
        <v>166</v>
      </c>
      <c r="V37" s="72">
        <v>82334</v>
      </c>
      <c r="W37" s="82">
        <v>3.6666666666666667E-4</v>
      </c>
      <c r="X37">
        <f t="shared" si="6"/>
        <v>0</v>
      </c>
      <c r="Y37">
        <f t="shared" si="7"/>
        <v>32</v>
      </c>
      <c r="Z37" s="72">
        <f t="shared" si="8"/>
        <v>32</v>
      </c>
      <c r="AA37" s="72" t="s">
        <v>125</v>
      </c>
      <c r="AB37" s="72" t="s">
        <v>126</v>
      </c>
      <c r="AE37" s="96" t="s">
        <v>169</v>
      </c>
      <c r="AF37" s="72">
        <v>81044</v>
      </c>
      <c r="AG37" s="72"/>
      <c r="AH37" s="72"/>
      <c r="AI37" s="72"/>
      <c r="AJ37" s="72">
        <v>24</v>
      </c>
      <c r="AK37" s="72" t="s">
        <v>170</v>
      </c>
      <c r="AL37" s="72" t="s">
        <v>170</v>
      </c>
    </row>
    <row r="38" spans="1:38" ht="15.75" x14ac:dyDescent="0.25">
      <c r="A38" s="67" t="s">
        <v>163</v>
      </c>
      <c r="B38" s="72">
        <v>81937</v>
      </c>
      <c r="C38" s="80">
        <f t="shared" si="0"/>
        <v>1</v>
      </c>
      <c r="D38" s="80">
        <f t="shared" si="1"/>
        <v>13</v>
      </c>
      <c r="E38" s="82">
        <v>8.4930555555555551E-4</v>
      </c>
      <c r="F38" s="94">
        <f t="shared" si="2"/>
        <v>73</v>
      </c>
      <c r="G38" s="72" t="s">
        <v>125</v>
      </c>
      <c r="H38" s="72" t="s">
        <v>126</v>
      </c>
      <c r="K38" s="96" t="s">
        <v>169</v>
      </c>
      <c r="L38" s="72">
        <v>72588</v>
      </c>
      <c r="M38" s="72"/>
      <c r="N38" s="72"/>
      <c r="O38" s="72"/>
      <c r="P38" s="95">
        <v>51</v>
      </c>
      <c r="Q38" s="72" t="s">
        <v>170</v>
      </c>
      <c r="R38" s="72" t="s">
        <v>171</v>
      </c>
      <c r="U38" s="71" t="s">
        <v>166</v>
      </c>
      <c r="V38" s="72">
        <v>81807</v>
      </c>
      <c r="W38" s="82">
        <v>2.0671296296296293E-4</v>
      </c>
      <c r="X38">
        <f t="shared" si="6"/>
        <v>0</v>
      </c>
      <c r="Y38">
        <f t="shared" si="7"/>
        <v>18</v>
      </c>
      <c r="Z38" s="72">
        <f t="shared" si="8"/>
        <v>18</v>
      </c>
      <c r="AA38" s="72" t="s">
        <v>125</v>
      </c>
      <c r="AB38" s="72" t="s">
        <v>125</v>
      </c>
      <c r="AE38" s="96" t="s">
        <v>169</v>
      </c>
      <c r="AF38" s="72">
        <v>81816</v>
      </c>
      <c r="AG38" s="72"/>
      <c r="AH38" s="72"/>
      <c r="AI38" s="72"/>
      <c r="AJ38" s="72">
        <v>57</v>
      </c>
      <c r="AK38" s="72" t="s">
        <v>170</v>
      </c>
      <c r="AL38" s="72" t="s">
        <v>171</v>
      </c>
    </row>
    <row r="39" spans="1:38" ht="15.75" x14ac:dyDescent="0.25">
      <c r="A39" s="67" t="s">
        <v>163</v>
      </c>
      <c r="B39" s="72">
        <v>81919</v>
      </c>
      <c r="C39" s="80">
        <f t="shared" si="0"/>
        <v>0</v>
      </c>
      <c r="D39" s="80">
        <f t="shared" si="1"/>
        <v>21</v>
      </c>
      <c r="E39" s="82">
        <v>2.3900462962962959E-4</v>
      </c>
      <c r="F39" s="94">
        <f t="shared" si="2"/>
        <v>21</v>
      </c>
      <c r="G39" s="72" t="s">
        <v>125</v>
      </c>
      <c r="H39" s="72" t="s">
        <v>125</v>
      </c>
      <c r="K39" s="96" t="s">
        <v>169</v>
      </c>
      <c r="L39" s="72">
        <v>1191</v>
      </c>
      <c r="M39" s="72"/>
      <c r="N39" s="72"/>
      <c r="O39" s="72"/>
      <c r="P39" s="95">
        <v>47</v>
      </c>
      <c r="Q39" s="72" t="s">
        <v>170</v>
      </c>
      <c r="R39" s="72" t="s">
        <v>171</v>
      </c>
      <c r="U39" s="71" t="s">
        <v>166</v>
      </c>
      <c r="V39" s="72">
        <v>81187</v>
      </c>
      <c r="W39" s="82">
        <v>1.8472222222222222E-4</v>
      </c>
      <c r="X39">
        <f t="shared" si="6"/>
        <v>0</v>
      </c>
      <c r="Y39">
        <f t="shared" si="7"/>
        <v>16</v>
      </c>
      <c r="Z39" s="72">
        <f t="shared" si="8"/>
        <v>16</v>
      </c>
      <c r="AA39" s="72" t="s">
        <v>125</v>
      </c>
      <c r="AB39" s="72" t="s">
        <v>126</v>
      </c>
      <c r="AE39" s="96" t="s">
        <v>169</v>
      </c>
      <c r="AF39" s="72">
        <v>81142</v>
      </c>
      <c r="AG39" s="72"/>
      <c r="AH39" s="72"/>
      <c r="AI39" s="72"/>
      <c r="AJ39" s="72">
        <v>26</v>
      </c>
      <c r="AK39" s="72" t="s">
        <v>170</v>
      </c>
      <c r="AL39" s="72" t="s">
        <v>170</v>
      </c>
    </row>
    <row r="40" spans="1:38" ht="15.75" x14ac:dyDescent="0.25">
      <c r="A40" s="71" t="s">
        <v>166</v>
      </c>
      <c r="B40" s="80">
        <v>76862</v>
      </c>
      <c r="C40" s="80">
        <f t="shared" si="0"/>
        <v>0</v>
      </c>
      <c r="D40" s="80">
        <f t="shared" si="1"/>
        <v>35</v>
      </c>
      <c r="E40" s="81">
        <v>4.077546296296296E-4</v>
      </c>
      <c r="F40" s="94">
        <f t="shared" si="2"/>
        <v>35</v>
      </c>
      <c r="G40" s="80" t="s">
        <v>126</v>
      </c>
      <c r="H40" s="80" t="s">
        <v>125</v>
      </c>
      <c r="K40" s="96" t="s">
        <v>169</v>
      </c>
      <c r="L40" s="72">
        <v>1042</v>
      </c>
      <c r="M40" s="72"/>
      <c r="N40" s="72"/>
      <c r="O40" s="72"/>
      <c r="P40" s="95">
        <v>62</v>
      </c>
      <c r="Q40" s="72" t="s">
        <v>170</v>
      </c>
      <c r="R40" s="72" t="s">
        <v>171</v>
      </c>
      <c r="U40" s="71" t="s">
        <v>166</v>
      </c>
      <c r="V40" s="72">
        <v>81208</v>
      </c>
      <c r="W40" s="82">
        <v>2.0694444444444441E-4</v>
      </c>
      <c r="X40">
        <f t="shared" si="6"/>
        <v>0</v>
      </c>
      <c r="Y40">
        <f t="shared" si="7"/>
        <v>18</v>
      </c>
      <c r="Z40" s="72">
        <f t="shared" si="8"/>
        <v>18</v>
      </c>
      <c r="AA40" s="72" t="s">
        <v>125</v>
      </c>
      <c r="AB40" s="72" t="s">
        <v>125</v>
      </c>
      <c r="AE40" s="96" t="s">
        <v>169</v>
      </c>
      <c r="AF40" s="72">
        <v>81903</v>
      </c>
      <c r="AG40" s="72"/>
      <c r="AH40" s="72"/>
      <c r="AI40" s="72"/>
      <c r="AJ40" s="72">
        <v>28</v>
      </c>
      <c r="AK40" s="72" t="s">
        <v>170</v>
      </c>
      <c r="AL40" s="72" t="s">
        <v>170</v>
      </c>
    </row>
    <row r="41" spans="1:38" ht="15.75" x14ac:dyDescent="0.25">
      <c r="A41" s="71" t="s">
        <v>166</v>
      </c>
      <c r="B41" s="72">
        <v>81729</v>
      </c>
      <c r="C41" s="80">
        <f t="shared" si="0"/>
        <v>1</v>
      </c>
      <c r="D41" s="80">
        <f t="shared" si="1"/>
        <v>22</v>
      </c>
      <c r="E41" s="82">
        <v>9.4675925925925917E-4</v>
      </c>
      <c r="F41" s="94">
        <f t="shared" si="2"/>
        <v>82</v>
      </c>
      <c r="G41" s="72" t="s">
        <v>126</v>
      </c>
      <c r="H41" s="72" t="s">
        <v>126</v>
      </c>
      <c r="K41" s="96" t="s">
        <v>169</v>
      </c>
      <c r="L41" s="72">
        <v>1674</v>
      </c>
      <c r="M41" s="72"/>
      <c r="N41" s="72"/>
      <c r="O41" s="72"/>
      <c r="P41" s="95">
        <v>27</v>
      </c>
      <c r="Q41" s="72" t="s">
        <v>171</v>
      </c>
      <c r="R41" s="72" t="s">
        <v>170</v>
      </c>
      <c r="U41" s="71" t="s">
        <v>166</v>
      </c>
      <c r="V41" s="72">
        <v>81664</v>
      </c>
      <c r="W41" s="82">
        <v>2.0254629629629629E-4</v>
      </c>
      <c r="X41">
        <f t="shared" si="6"/>
        <v>0</v>
      </c>
      <c r="Y41">
        <f t="shared" si="7"/>
        <v>17</v>
      </c>
      <c r="Z41" s="72">
        <f t="shared" si="8"/>
        <v>17</v>
      </c>
      <c r="AA41" s="72" t="s">
        <v>125</v>
      </c>
      <c r="AB41" s="72" t="s">
        <v>125</v>
      </c>
      <c r="AE41" s="96" t="s">
        <v>169</v>
      </c>
      <c r="AF41" s="72">
        <v>81193</v>
      </c>
      <c r="AG41" s="72"/>
      <c r="AH41" s="72"/>
      <c r="AI41" s="72"/>
      <c r="AJ41" s="72">
        <v>19</v>
      </c>
      <c r="AK41" s="72" t="s">
        <v>170</v>
      </c>
      <c r="AL41" s="72" t="s">
        <v>170</v>
      </c>
    </row>
    <row r="42" spans="1:38" ht="15.75" x14ac:dyDescent="0.25">
      <c r="A42" s="71" t="s">
        <v>166</v>
      </c>
      <c r="B42" s="72">
        <v>81644</v>
      </c>
      <c r="C42" s="80">
        <f t="shared" si="0"/>
        <v>1</v>
      </c>
      <c r="D42" s="80">
        <f t="shared" si="1"/>
        <v>3</v>
      </c>
      <c r="E42" s="82">
        <v>7.326388888888889E-4</v>
      </c>
      <c r="F42" s="94">
        <f t="shared" si="2"/>
        <v>63</v>
      </c>
      <c r="G42" s="72" t="s">
        <v>125</v>
      </c>
      <c r="H42" s="72" t="s">
        <v>126</v>
      </c>
      <c r="K42" s="96" t="s">
        <v>169</v>
      </c>
      <c r="L42" s="72">
        <v>81937</v>
      </c>
      <c r="M42" s="72"/>
      <c r="N42" s="72"/>
      <c r="O42" s="72"/>
      <c r="P42" s="95">
        <v>35</v>
      </c>
      <c r="Q42" s="72" t="s">
        <v>170</v>
      </c>
      <c r="R42" s="72" t="s">
        <v>170</v>
      </c>
      <c r="AE42" s="96" t="s">
        <v>169</v>
      </c>
      <c r="AF42" s="72">
        <v>81204</v>
      </c>
      <c r="AG42" s="72"/>
      <c r="AH42" s="72"/>
      <c r="AI42" s="72"/>
      <c r="AJ42" s="72">
        <v>39</v>
      </c>
      <c r="AK42" s="72" t="s">
        <v>170</v>
      </c>
      <c r="AL42" s="72" t="s">
        <v>171</v>
      </c>
    </row>
    <row r="43" spans="1:38" ht="15.75" x14ac:dyDescent="0.25">
      <c r="A43" s="71" t="s">
        <v>166</v>
      </c>
      <c r="B43" s="72">
        <v>81884</v>
      </c>
      <c r="C43" s="80">
        <f t="shared" si="0"/>
        <v>1</v>
      </c>
      <c r="D43" s="80">
        <f t="shared" si="1"/>
        <v>3</v>
      </c>
      <c r="E43" s="82">
        <v>7.3240740740740742E-4</v>
      </c>
      <c r="F43" s="94">
        <f t="shared" si="2"/>
        <v>63</v>
      </c>
      <c r="G43" s="72" t="s">
        <v>125</v>
      </c>
      <c r="H43" s="72" t="s">
        <v>125</v>
      </c>
      <c r="K43" s="96" t="s">
        <v>169</v>
      </c>
      <c r="L43" s="72">
        <v>82420</v>
      </c>
      <c r="M43" s="72"/>
      <c r="N43" s="72"/>
      <c r="O43" s="72"/>
      <c r="P43" s="95">
        <v>48</v>
      </c>
      <c r="Q43" s="72" t="s">
        <v>170</v>
      </c>
      <c r="R43" s="72" t="s">
        <v>171</v>
      </c>
      <c r="AE43" s="96" t="s">
        <v>169</v>
      </c>
      <c r="AF43" s="72">
        <v>82273</v>
      </c>
      <c r="AG43" s="72"/>
      <c r="AH43" s="72"/>
      <c r="AI43" s="72"/>
      <c r="AJ43" s="72">
        <v>52</v>
      </c>
      <c r="AK43" s="72" t="s">
        <v>170</v>
      </c>
      <c r="AL43" s="72" t="s">
        <v>171</v>
      </c>
    </row>
    <row r="44" spans="1:38" ht="15.75" x14ac:dyDescent="0.25">
      <c r="A44" s="71" t="s">
        <v>166</v>
      </c>
      <c r="B44" s="72">
        <v>81735</v>
      </c>
      <c r="C44" s="80">
        <f t="shared" si="0"/>
        <v>0</v>
      </c>
      <c r="D44" s="80">
        <f t="shared" si="1"/>
        <v>17</v>
      </c>
      <c r="E44" s="82">
        <v>2.003472222222222E-4</v>
      </c>
      <c r="F44" s="94">
        <f t="shared" si="2"/>
        <v>17</v>
      </c>
      <c r="G44" s="72" t="s">
        <v>125</v>
      </c>
      <c r="H44" s="72" t="s">
        <v>126</v>
      </c>
      <c r="K44" s="96" t="s">
        <v>169</v>
      </c>
      <c r="L44" s="72">
        <v>72608</v>
      </c>
      <c r="M44" s="72"/>
      <c r="N44" s="72"/>
      <c r="O44" s="72"/>
      <c r="P44" s="95">
        <v>24</v>
      </c>
      <c r="Q44" s="72" t="s">
        <v>170</v>
      </c>
      <c r="R44" s="72" t="s">
        <v>170</v>
      </c>
      <c r="AE44" s="96" t="s">
        <v>169</v>
      </c>
      <c r="AF44" s="72">
        <v>81233</v>
      </c>
      <c r="AG44" s="72"/>
      <c r="AH44" s="72"/>
      <c r="AI44" s="72"/>
      <c r="AJ44" s="72">
        <v>19</v>
      </c>
      <c r="AK44" s="72" t="s">
        <v>170</v>
      </c>
      <c r="AL44" s="72" t="s">
        <v>170</v>
      </c>
    </row>
    <row r="45" spans="1:38" ht="15.75" x14ac:dyDescent="0.25">
      <c r="A45" s="71" t="s">
        <v>166</v>
      </c>
      <c r="B45" s="72">
        <v>81376</v>
      </c>
      <c r="C45" s="80">
        <f t="shared" si="0"/>
        <v>0</v>
      </c>
      <c r="D45" s="80">
        <f t="shared" si="1"/>
        <v>59</v>
      </c>
      <c r="E45" s="82">
        <v>6.8495370370370368E-4</v>
      </c>
      <c r="F45" s="94">
        <f t="shared" si="2"/>
        <v>59</v>
      </c>
      <c r="G45" s="72" t="s">
        <v>125</v>
      </c>
      <c r="H45" s="72" t="s">
        <v>125</v>
      </c>
      <c r="K45" s="96" t="s">
        <v>169</v>
      </c>
      <c r="L45" s="72">
        <v>81020</v>
      </c>
      <c r="M45" s="72"/>
      <c r="N45" s="72"/>
      <c r="O45" s="72"/>
      <c r="P45" s="95">
        <v>41</v>
      </c>
      <c r="Q45" s="72" t="s">
        <v>170</v>
      </c>
      <c r="R45" s="72" t="s">
        <v>171</v>
      </c>
      <c r="AE45" s="96" t="s">
        <v>169</v>
      </c>
      <c r="AF45" s="72">
        <v>81647</v>
      </c>
      <c r="AG45" s="72"/>
      <c r="AH45" s="72"/>
      <c r="AI45" s="72"/>
      <c r="AJ45" s="72">
        <v>28</v>
      </c>
      <c r="AK45" s="72" t="s">
        <v>170</v>
      </c>
      <c r="AL45" s="72" t="s">
        <v>170</v>
      </c>
    </row>
    <row r="46" spans="1:38" ht="15.75" x14ac:dyDescent="0.25">
      <c r="A46" s="71" t="s">
        <v>166</v>
      </c>
      <c r="B46" s="72">
        <v>81218</v>
      </c>
      <c r="C46" s="80">
        <f t="shared" si="0"/>
        <v>0</v>
      </c>
      <c r="D46" s="80">
        <f t="shared" si="1"/>
        <v>38</v>
      </c>
      <c r="E46" s="82">
        <v>4.3611111111111113E-4</v>
      </c>
      <c r="F46" s="94">
        <f t="shared" si="2"/>
        <v>38</v>
      </c>
      <c r="G46" s="72" t="s">
        <v>125</v>
      </c>
      <c r="H46" s="72" t="s">
        <v>126</v>
      </c>
      <c r="K46" s="96" t="s">
        <v>169</v>
      </c>
      <c r="L46" s="72">
        <v>81939</v>
      </c>
      <c r="M46" s="72"/>
      <c r="N46" s="72"/>
      <c r="O46" s="72"/>
      <c r="P46" s="95">
        <v>81</v>
      </c>
      <c r="Q46" s="72" t="s">
        <v>171</v>
      </c>
      <c r="R46" s="72" t="s">
        <v>171</v>
      </c>
      <c r="AE46" s="96" t="s">
        <v>169</v>
      </c>
      <c r="AF46" s="72">
        <v>82414</v>
      </c>
      <c r="AG46" s="72"/>
      <c r="AH46" s="72"/>
      <c r="AI46" s="72"/>
      <c r="AJ46" s="72">
        <v>26</v>
      </c>
      <c r="AK46" s="72" t="s">
        <v>170</v>
      </c>
      <c r="AL46" s="72" t="s">
        <v>170</v>
      </c>
    </row>
    <row r="47" spans="1:38" ht="15.75" x14ac:dyDescent="0.25">
      <c r="A47" s="71" t="s">
        <v>166</v>
      </c>
      <c r="B47" s="72">
        <v>81878</v>
      </c>
      <c r="C47" s="80">
        <f t="shared" si="0"/>
        <v>0</v>
      </c>
      <c r="D47" s="80">
        <f t="shared" si="1"/>
        <v>32</v>
      </c>
      <c r="E47" s="82">
        <v>3.6574074074074075E-4</v>
      </c>
      <c r="F47" s="94">
        <f t="shared" si="2"/>
        <v>32</v>
      </c>
      <c r="G47" s="72" t="s">
        <v>125</v>
      </c>
      <c r="H47" s="72" t="s">
        <v>125</v>
      </c>
      <c r="K47" s="96" t="s">
        <v>169</v>
      </c>
      <c r="L47" s="72">
        <v>81054</v>
      </c>
      <c r="M47" s="72"/>
      <c r="N47" s="72"/>
      <c r="O47" s="72"/>
      <c r="P47" s="95">
        <v>121</v>
      </c>
      <c r="Q47" s="72" t="s">
        <v>171</v>
      </c>
      <c r="R47" s="72" t="s">
        <v>171</v>
      </c>
      <c r="AE47" s="96" t="s">
        <v>169</v>
      </c>
      <c r="AF47" s="72">
        <v>81888</v>
      </c>
      <c r="AG47" s="72"/>
      <c r="AH47" s="72"/>
      <c r="AI47" s="72"/>
      <c r="AJ47" s="72">
        <v>60</v>
      </c>
      <c r="AK47" s="72" t="s">
        <v>170</v>
      </c>
      <c r="AL47" s="72" t="s">
        <v>171</v>
      </c>
    </row>
    <row r="48" spans="1:38" ht="15.75" x14ac:dyDescent="0.25">
      <c r="A48" s="71" t="s">
        <v>166</v>
      </c>
      <c r="B48" s="72">
        <v>81935</v>
      </c>
      <c r="C48" s="80">
        <f t="shared" si="0"/>
        <v>0</v>
      </c>
      <c r="D48" s="80">
        <f t="shared" si="1"/>
        <v>24</v>
      </c>
      <c r="E48" s="82">
        <v>2.7488425925925928E-4</v>
      </c>
      <c r="F48" s="94">
        <f t="shared" si="2"/>
        <v>24</v>
      </c>
      <c r="G48" s="72" t="s">
        <v>125</v>
      </c>
      <c r="H48" s="72" t="s">
        <v>125</v>
      </c>
      <c r="K48" s="96" t="s">
        <v>169</v>
      </c>
      <c r="L48" s="72">
        <v>81223</v>
      </c>
      <c r="M48" s="72"/>
      <c r="N48" s="72"/>
      <c r="O48" s="72"/>
      <c r="P48" s="95">
        <v>79</v>
      </c>
      <c r="Q48" s="72" t="s">
        <v>171</v>
      </c>
      <c r="R48" s="72" t="s">
        <v>171</v>
      </c>
      <c r="AE48" s="96" t="s">
        <v>169</v>
      </c>
      <c r="AF48" s="72">
        <v>82294</v>
      </c>
      <c r="AG48" s="72"/>
      <c r="AH48" s="72"/>
      <c r="AI48" s="72"/>
      <c r="AJ48" s="72">
        <v>61</v>
      </c>
      <c r="AK48" s="72" t="s">
        <v>170</v>
      </c>
      <c r="AL48" s="72" t="s">
        <v>171</v>
      </c>
    </row>
    <row r="49" spans="1:38" ht="15.75" x14ac:dyDescent="0.25">
      <c r="A49" s="71" t="s">
        <v>166</v>
      </c>
      <c r="B49" s="72">
        <v>81228</v>
      </c>
      <c r="C49" s="80">
        <f t="shared" si="0"/>
        <v>0</v>
      </c>
      <c r="D49" s="80">
        <f t="shared" si="1"/>
        <v>20</v>
      </c>
      <c r="E49" s="82">
        <v>2.2627314814814816E-4</v>
      </c>
      <c r="F49" s="94">
        <f t="shared" si="2"/>
        <v>20</v>
      </c>
      <c r="G49" s="72" t="s">
        <v>125</v>
      </c>
      <c r="H49" s="72" t="s">
        <v>126</v>
      </c>
      <c r="K49" s="96" t="s">
        <v>169</v>
      </c>
      <c r="L49" s="72">
        <v>81857</v>
      </c>
      <c r="M49" s="72"/>
      <c r="N49" s="72"/>
      <c r="O49" s="72"/>
      <c r="P49" s="95">
        <v>70</v>
      </c>
      <c r="Q49" s="72" t="s">
        <v>171</v>
      </c>
      <c r="R49" s="72" t="s">
        <v>171</v>
      </c>
      <c r="AE49" s="96" t="s">
        <v>169</v>
      </c>
      <c r="AF49" s="72">
        <v>81917</v>
      </c>
      <c r="AG49" s="72"/>
      <c r="AH49" s="72"/>
      <c r="AI49" s="72"/>
      <c r="AJ49" s="72">
        <v>30</v>
      </c>
      <c r="AK49" s="72" t="s">
        <v>170</v>
      </c>
      <c r="AL49" s="72" t="s">
        <v>170</v>
      </c>
    </row>
    <row r="50" spans="1:38" ht="15.75" x14ac:dyDescent="0.25">
      <c r="A50" s="71" t="s">
        <v>166</v>
      </c>
      <c r="B50" s="72">
        <v>81119</v>
      </c>
      <c r="C50" s="80">
        <f t="shared" si="0"/>
        <v>1</v>
      </c>
      <c r="D50" s="80">
        <f t="shared" si="1"/>
        <v>2</v>
      </c>
      <c r="E50" s="82">
        <v>7.1296296296296299E-4</v>
      </c>
      <c r="F50" s="94">
        <f t="shared" si="2"/>
        <v>62</v>
      </c>
      <c r="G50" s="72" t="s">
        <v>125</v>
      </c>
      <c r="H50" s="72" t="s">
        <v>126</v>
      </c>
      <c r="K50" s="96" t="s">
        <v>169</v>
      </c>
      <c r="L50" s="72">
        <v>81844</v>
      </c>
      <c r="M50" s="72"/>
      <c r="N50" s="72"/>
      <c r="O50" s="72"/>
      <c r="P50" s="95">
        <v>65</v>
      </c>
      <c r="Q50" s="72" t="s">
        <v>171</v>
      </c>
      <c r="R50" s="72" t="s">
        <v>171</v>
      </c>
      <c r="AE50" s="96" t="s">
        <v>169</v>
      </c>
      <c r="AF50" s="72">
        <v>81328</v>
      </c>
      <c r="AG50" s="72"/>
      <c r="AH50" s="72"/>
      <c r="AI50" s="72"/>
      <c r="AJ50" s="72">
        <v>42</v>
      </c>
      <c r="AK50" s="72" t="s">
        <v>170</v>
      </c>
      <c r="AL50" s="72" t="s">
        <v>171</v>
      </c>
    </row>
    <row r="51" spans="1:38" ht="15.75" x14ac:dyDescent="0.25">
      <c r="A51" s="71" t="s">
        <v>166</v>
      </c>
      <c r="B51" s="72">
        <v>81027</v>
      </c>
      <c r="C51" s="80">
        <f t="shared" si="0"/>
        <v>0</v>
      </c>
      <c r="D51" s="80">
        <f t="shared" si="1"/>
        <v>47</v>
      </c>
      <c r="E51" s="82">
        <v>5.4050925925925935E-4</v>
      </c>
      <c r="F51" s="94">
        <f t="shared" si="2"/>
        <v>47</v>
      </c>
      <c r="G51" s="72" t="s">
        <v>125</v>
      </c>
      <c r="H51" s="72" t="s">
        <v>125</v>
      </c>
      <c r="K51" s="96" t="s">
        <v>169</v>
      </c>
      <c r="L51" s="72">
        <v>81947</v>
      </c>
      <c r="M51" s="72"/>
      <c r="N51" s="72"/>
      <c r="O51" s="72"/>
      <c r="P51" s="95">
        <v>25</v>
      </c>
      <c r="Q51" s="72" t="s">
        <v>170</v>
      </c>
      <c r="R51" s="72" t="s">
        <v>170</v>
      </c>
      <c r="AE51" s="96" t="s">
        <v>169</v>
      </c>
      <c r="AF51" s="72">
        <v>81081</v>
      </c>
      <c r="AG51" s="72"/>
      <c r="AH51" s="72"/>
      <c r="AI51" s="72"/>
      <c r="AJ51" s="72">
        <v>22</v>
      </c>
      <c r="AK51" s="72" t="s">
        <v>170</v>
      </c>
      <c r="AL51" s="72" t="s">
        <v>170</v>
      </c>
    </row>
    <row r="52" spans="1:38" ht="15.75" x14ac:dyDescent="0.25">
      <c r="A52" s="71" t="s">
        <v>166</v>
      </c>
      <c r="B52" s="72">
        <v>81918</v>
      </c>
      <c r="C52" s="80">
        <f t="shared" si="0"/>
        <v>0</v>
      </c>
      <c r="D52" s="80">
        <f t="shared" si="1"/>
        <v>24</v>
      </c>
      <c r="E52" s="82">
        <v>2.8009259259259258E-4</v>
      </c>
      <c r="F52" s="94">
        <f t="shared" si="2"/>
        <v>24</v>
      </c>
      <c r="G52" s="72" t="s">
        <v>126</v>
      </c>
      <c r="H52" s="72" t="s">
        <v>126</v>
      </c>
      <c r="K52" s="96" t="s">
        <v>169</v>
      </c>
      <c r="L52" s="72">
        <v>81063</v>
      </c>
      <c r="M52" s="72"/>
      <c r="N52" s="72"/>
      <c r="O52" s="72"/>
      <c r="P52" s="95">
        <v>38</v>
      </c>
      <c r="Q52" s="72" t="s">
        <v>171</v>
      </c>
      <c r="R52" s="72" t="s">
        <v>170</v>
      </c>
      <c r="AE52" s="96" t="s">
        <v>169</v>
      </c>
      <c r="AF52" s="72">
        <v>82254</v>
      </c>
      <c r="AG52" s="72"/>
      <c r="AH52" s="72"/>
      <c r="AI52" s="72"/>
      <c r="AJ52" s="72">
        <v>50</v>
      </c>
      <c r="AK52" s="72" t="s">
        <v>170</v>
      </c>
      <c r="AL52" s="72" t="s">
        <v>171</v>
      </c>
    </row>
    <row r="53" spans="1:38" ht="15.75" x14ac:dyDescent="0.25">
      <c r="A53" s="71" t="s">
        <v>166</v>
      </c>
      <c r="B53" s="72">
        <v>81256</v>
      </c>
      <c r="C53" s="80">
        <f t="shared" si="0"/>
        <v>1</v>
      </c>
      <c r="D53" s="80">
        <f t="shared" si="1"/>
        <v>11</v>
      </c>
      <c r="E53" s="82">
        <v>8.2407407407407397E-4</v>
      </c>
      <c r="F53" s="94">
        <f t="shared" si="2"/>
        <v>71</v>
      </c>
      <c r="G53" s="72" t="s">
        <v>125</v>
      </c>
      <c r="H53" s="72" t="s">
        <v>125</v>
      </c>
      <c r="K53" s="96" t="s">
        <v>169</v>
      </c>
      <c r="L53" s="72">
        <v>81882</v>
      </c>
      <c r="M53" s="72"/>
      <c r="N53" s="72"/>
      <c r="O53" s="72"/>
      <c r="P53" s="95">
        <v>110</v>
      </c>
      <c r="Q53" s="72" t="s">
        <v>171</v>
      </c>
      <c r="R53" s="72" t="s">
        <v>171</v>
      </c>
      <c r="AE53" s="96" t="s">
        <v>169</v>
      </c>
      <c r="AF53" s="72">
        <v>81376</v>
      </c>
      <c r="AG53" s="72"/>
      <c r="AH53" s="72"/>
      <c r="AI53" s="72"/>
      <c r="AJ53" s="72">
        <v>57</v>
      </c>
      <c r="AK53" s="72" t="s">
        <v>170</v>
      </c>
      <c r="AL53" s="72" t="s">
        <v>171</v>
      </c>
    </row>
    <row r="54" spans="1:38" ht="15.75" x14ac:dyDescent="0.25">
      <c r="A54" s="71" t="s">
        <v>166</v>
      </c>
      <c r="B54" s="72">
        <v>81116</v>
      </c>
      <c r="C54" s="80">
        <f t="shared" si="0"/>
        <v>0</v>
      </c>
      <c r="D54" s="80">
        <f t="shared" si="1"/>
        <v>24</v>
      </c>
      <c r="E54" s="82">
        <v>2.7893518518518518E-4</v>
      </c>
      <c r="F54" s="94">
        <f t="shared" si="2"/>
        <v>24</v>
      </c>
      <c r="G54" s="72" t="s">
        <v>126</v>
      </c>
      <c r="H54" s="72" t="s">
        <v>126</v>
      </c>
      <c r="K54" s="96" t="s">
        <v>169</v>
      </c>
      <c r="L54" s="72">
        <v>82994</v>
      </c>
      <c r="M54" s="72"/>
      <c r="N54" s="72"/>
      <c r="O54" s="72"/>
      <c r="P54" s="95">
        <v>70</v>
      </c>
      <c r="Q54" s="72" t="s">
        <v>171</v>
      </c>
      <c r="R54" s="72" t="s">
        <v>171</v>
      </c>
      <c r="AE54" s="96" t="s">
        <v>169</v>
      </c>
      <c r="AF54" s="72">
        <v>82108</v>
      </c>
      <c r="AG54" s="72"/>
      <c r="AH54" s="72"/>
      <c r="AI54" s="72"/>
      <c r="AJ54" s="72">
        <v>30</v>
      </c>
      <c r="AK54" s="72" t="s">
        <v>171</v>
      </c>
      <c r="AL54" s="72" t="s">
        <v>170</v>
      </c>
    </row>
    <row r="55" spans="1:38" ht="15.75" x14ac:dyDescent="0.25">
      <c r="A55" s="71" t="s">
        <v>166</v>
      </c>
      <c r="B55" s="72">
        <v>81631</v>
      </c>
      <c r="C55" s="80">
        <f t="shared" si="0"/>
        <v>1</v>
      </c>
      <c r="D55" s="80">
        <f t="shared" si="1"/>
        <v>25</v>
      </c>
      <c r="E55" s="82">
        <v>9.8414351851851853E-4</v>
      </c>
      <c r="F55" s="94">
        <f t="shared" si="2"/>
        <v>85</v>
      </c>
      <c r="G55" s="72" t="s">
        <v>126</v>
      </c>
      <c r="H55" s="72" t="s">
        <v>126</v>
      </c>
      <c r="K55" s="96" t="s">
        <v>169</v>
      </c>
      <c r="L55" s="72">
        <v>72896</v>
      </c>
      <c r="M55" s="72"/>
      <c r="N55" s="72"/>
      <c r="O55" s="72"/>
      <c r="P55" s="95">
        <v>86</v>
      </c>
      <c r="Q55" s="72" t="s">
        <v>171</v>
      </c>
      <c r="R55" s="72" t="s">
        <v>171</v>
      </c>
      <c r="AE55" s="96" t="s">
        <v>169</v>
      </c>
      <c r="AF55" s="72">
        <v>81904</v>
      </c>
      <c r="AG55" s="72"/>
      <c r="AH55" s="72"/>
      <c r="AI55" s="72"/>
      <c r="AJ55" s="72">
        <v>46</v>
      </c>
      <c r="AK55" s="72" t="s">
        <v>170</v>
      </c>
      <c r="AL55" s="72" t="s">
        <v>171</v>
      </c>
    </row>
    <row r="56" spans="1:38" ht="15.75" x14ac:dyDescent="0.25">
      <c r="A56" s="71" t="s">
        <v>166</v>
      </c>
      <c r="B56" s="72">
        <v>81354</v>
      </c>
      <c r="C56" s="80">
        <f t="shared" si="0"/>
        <v>1</v>
      </c>
      <c r="D56" s="80">
        <f t="shared" si="1"/>
        <v>19</v>
      </c>
      <c r="E56" s="82">
        <v>9.1030092592592595E-4</v>
      </c>
      <c r="F56" s="94">
        <f t="shared" si="2"/>
        <v>79</v>
      </c>
      <c r="G56" s="72" t="s">
        <v>126</v>
      </c>
      <c r="H56" s="72" t="s">
        <v>126</v>
      </c>
      <c r="K56" s="96" t="s">
        <v>169</v>
      </c>
      <c r="L56" s="72">
        <v>81826</v>
      </c>
      <c r="M56" s="72"/>
      <c r="N56" s="72"/>
      <c r="O56" s="72"/>
      <c r="P56" s="95">
        <v>18</v>
      </c>
      <c r="Q56" s="72" t="s">
        <v>170</v>
      </c>
      <c r="R56" s="72" t="s">
        <v>170</v>
      </c>
      <c r="AE56" s="96" t="s">
        <v>169</v>
      </c>
      <c r="AF56" s="72">
        <v>81555</v>
      </c>
      <c r="AG56" s="72"/>
      <c r="AH56" s="72"/>
      <c r="AI56" s="72"/>
      <c r="AJ56" s="72">
        <v>21</v>
      </c>
      <c r="AK56" s="72" t="s">
        <v>170</v>
      </c>
      <c r="AL56" s="72" t="s">
        <v>170</v>
      </c>
    </row>
    <row r="57" spans="1:38" ht="15.75" x14ac:dyDescent="0.25">
      <c r="A57" s="71" t="s">
        <v>166</v>
      </c>
      <c r="B57" s="72">
        <v>81907</v>
      </c>
      <c r="C57" s="80">
        <f t="shared" si="0"/>
        <v>1</v>
      </c>
      <c r="D57" s="80">
        <f t="shared" si="1"/>
        <v>27</v>
      </c>
      <c r="E57" s="82">
        <v>1.0086805555555554E-3</v>
      </c>
      <c r="F57" s="94">
        <f t="shared" si="2"/>
        <v>87</v>
      </c>
      <c r="G57" s="72" t="s">
        <v>126</v>
      </c>
      <c r="H57" s="72" t="s">
        <v>126</v>
      </c>
      <c r="K57" s="96" t="s">
        <v>169</v>
      </c>
      <c r="L57" s="72">
        <v>81861</v>
      </c>
      <c r="M57" s="72"/>
      <c r="N57" s="72"/>
      <c r="O57" s="72"/>
      <c r="P57" s="95">
        <v>74</v>
      </c>
      <c r="Q57" s="72" t="s">
        <v>171</v>
      </c>
      <c r="R57" s="72" t="s">
        <v>171</v>
      </c>
      <c r="AE57" s="96" t="s">
        <v>169</v>
      </c>
      <c r="AF57" s="72">
        <v>81893</v>
      </c>
      <c r="AG57" s="72"/>
      <c r="AH57" s="72"/>
      <c r="AI57" s="72"/>
      <c r="AJ57" s="72">
        <v>20</v>
      </c>
      <c r="AK57" s="72" t="s">
        <v>170</v>
      </c>
      <c r="AL57" s="72" t="s">
        <v>170</v>
      </c>
    </row>
    <row r="58" spans="1:38" ht="15.75" x14ac:dyDescent="0.25">
      <c r="A58" s="71" t="s">
        <v>166</v>
      </c>
      <c r="B58" s="72">
        <v>76026</v>
      </c>
      <c r="C58" s="80">
        <f t="shared" si="0"/>
        <v>1</v>
      </c>
      <c r="D58" s="80">
        <f t="shared" si="1"/>
        <v>7</v>
      </c>
      <c r="E58" s="82">
        <v>7.8078703703703719E-4</v>
      </c>
      <c r="F58" s="94">
        <f t="shared" si="2"/>
        <v>67</v>
      </c>
      <c r="G58" s="72" t="s">
        <v>125</v>
      </c>
      <c r="H58" s="72" t="s">
        <v>125</v>
      </c>
      <c r="K58" s="96" t="s">
        <v>169</v>
      </c>
      <c r="L58" s="72">
        <v>81912</v>
      </c>
      <c r="M58" s="72"/>
      <c r="N58" s="72"/>
      <c r="O58" s="72"/>
      <c r="P58" s="95">
        <v>93</v>
      </c>
      <c r="Q58" s="72" t="s">
        <v>171</v>
      </c>
      <c r="R58" s="72" t="s">
        <v>171</v>
      </c>
      <c r="AE58" s="96" t="s">
        <v>169</v>
      </c>
      <c r="AF58" s="72">
        <v>81598</v>
      </c>
      <c r="AG58" s="72"/>
      <c r="AH58" s="72"/>
      <c r="AI58" s="72"/>
      <c r="AJ58" s="72">
        <v>51</v>
      </c>
      <c r="AK58" s="72" t="s">
        <v>171</v>
      </c>
      <c r="AL58" s="72" t="s">
        <v>170</v>
      </c>
    </row>
    <row r="59" spans="1:38" ht="15.75" x14ac:dyDescent="0.25">
      <c r="A59" s="71" t="s">
        <v>166</v>
      </c>
      <c r="B59" s="72">
        <v>81655</v>
      </c>
      <c r="C59" s="80">
        <f t="shared" si="0"/>
        <v>0</v>
      </c>
      <c r="D59" s="80">
        <f t="shared" si="1"/>
        <v>31</v>
      </c>
      <c r="E59" s="82">
        <v>3.5601851851851853E-4</v>
      </c>
      <c r="F59" s="94">
        <f t="shared" si="2"/>
        <v>31</v>
      </c>
      <c r="G59" s="72" t="s">
        <v>125</v>
      </c>
      <c r="H59" s="72" t="s">
        <v>126</v>
      </c>
      <c r="K59" s="96" t="s">
        <v>169</v>
      </c>
      <c r="L59" s="72">
        <v>82983</v>
      </c>
      <c r="M59" s="72"/>
      <c r="N59" s="72"/>
      <c r="O59" s="72"/>
      <c r="P59" s="95">
        <v>70</v>
      </c>
      <c r="Q59" s="72" t="s">
        <v>171</v>
      </c>
      <c r="R59" s="72" t="s">
        <v>171</v>
      </c>
    </row>
    <row r="60" spans="1:38" ht="15.75" x14ac:dyDescent="0.25">
      <c r="A60" s="71" t="s">
        <v>166</v>
      </c>
      <c r="B60" s="72">
        <v>81126</v>
      </c>
      <c r="C60" s="80">
        <f t="shared" si="0"/>
        <v>1</v>
      </c>
      <c r="D60" s="80">
        <f t="shared" si="1"/>
        <v>8</v>
      </c>
      <c r="E60" s="82">
        <v>7.8472222222222214E-4</v>
      </c>
      <c r="F60" s="94">
        <f t="shared" si="2"/>
        <v>68</v>
      </c>
      <c r="G60" s="72" t="s">
        <v>125</v>
      </c>
      <c r="H60" s="72" t="s">
        <v>125</v>
      </c>
      <c r="K60" s="96" t="s">
        <v>169</v>
      </c>
      <c r="L60" s="72">
        <v>81187</v>
      </c>
      <c r="M60" s="72"/>
      <c r="N60" s="72"/>
      <c r="O60" s="72"/>
      <c r="P60" s="95">
        <v>20</v>
      </c>
      <c r="Q60" s="72" t="s">
        <v>170</v>
      </c>
      <c r="R60" s="72" t="s">
        <v>170</v>
      </c>
    </row>
    <row r="61" spans="1:38" ht="15.75" x14ac:dyDescent="0.25">
      <c r="A61" s="71" t="s">
        <v>166</v>
      </c>
      <c r="B61" s="72">
        <v>81118</v>
      </c>
      <c r="C61" s="80">
        <f t="shared" si="0"/>
        <v>0</v>
      </c>
      <c r="D61" s="80">
        <f t="shared" si="1"/>
        <v>34</v>
      </c>
      <c r="E61" s="82">
        <v>3.8865740740740739E-4</v>
      </c>
      <c r="F61" s="94">
        <f t="shared" si="2"/>
        <v>34</v>
      </c>
      <c r="G61" s="72" t="s">
        <v>126</v>
      </c>
      <c r="H61" s="72" t="s">
        <v>126</v>
      </c>
      <c r="K61" s="96" t="s">
        <v>169</v>
      </c>
      <c r="L61" s="72">
        <v>82992</v>
      </c>
      <c r="M61" s="72"/>
      <c r="N61" s="72"/>
      <c r="O61" s="72"/>
      <c r="P61" s="95">
        <v>108</v>
      </c>
      <c r="Q61" s="72" t="s">
        <v>171</v>
      </c>
      <c r="R61" s="72" t="s">
        <v>171</v>
      </c>
    </row>
    <row r="62" spans="1:38" ht="15.75" x14ac:dyDescent="0.25">
      <c r="A62" s="71" t="s">
        <v>166</v>
      </c>
      <c r="B62" s="72">
        <v>81389</v>
      </c>
      <c r="C62" s="80">
        <f t="shared" si="0"/>
        <v>1</v>
      </c>
      <c r="D62" s="80">
        <f t="shared" si="1"/>
        <v>13</v>
      </c>
      <c r="E62" s="82">
        <v>8.4722222222222219E-4</v>
      </c>
      <c r="F62" s="94">
        <f t="shared" si="2"/>
        <v>73</v>
      </c>
      <c r="G62" s="72" t="s">
        <v>125</v>
      </c>
      <c r="H62" s="72" t="s">
        <v>125</v>
      </c>
      <c r="K62" s="96" t="s">
        <v>169</v>
      </c>
      <c r="L62" s="72">
        <v>76915</v>
      </c>
      <c r="M62" s="72"/>
      <c r="N62" s="72"/>
      <c r="O62" s="72"/>
      <c r="P62" s="95">
        <v>55</v>
      </c>
      <c r="Q62" s="72" t="s">
        <v>171</v>
      </c>
      <c r="R62" s="72" t="s">
        <v>170</v>
      </c>
    </row>
    <row r="63" spans="1:38" ht="15.75" x14ac:dyDescent="0.25">
      <c r="A63" s="71" t="s">
        <v>166</v>
      </c>
      <c r="B63" s="72">
        <v>82273</v>
      </c>
      <c r="C63" s="80">
        <f t="shared" si="0"/>
        <v>0</v>
      </c>
      <c r="D63" s="80">
        <f t="shared" si="1"/>
        <v>20</v>
      </c>
      <c r="E63" s="82">
        <v>2.3541666666666668E-4</v>
      </c>
      <c r="F63" s="94">
        <f t="shared" si="2"/>
        <v>20</v>
      </c>
      <c r="G63" s="72" t="s">
        <v>125</v>
      </c>
      <c r="H63" s="72" t="s">
        <v>126</v>
      </c>
      <c r="K63" s="96" t="s">
        <v>169</v>
      </c>
      <c r="L63" s="72">
        <v>81684</v>
      </c>
      <c r="M63" s="72"/>
      <c r="N63" s="72"/>
      <c r="O63" s="72"/>
      <c r="P63" s="95">
        <v>56</v>
      </c>
      <c r="Q63" s="72" t="s">
        <v>170</v>
      </c>
      <c r="R63" s="72" t="s">
        <v>171</v>
      </c>
    </row>
    <row r="64" spans="1:38" ht="15.75" x14ac:dyDescent="0.25">
      <c r="A64" s="71" t="s">
        <v>166</v>
      </c>
      <c r="B64" s="72">
        <v>81938</v>
      </c>
      <c r="C64" s="80">
        <f t="shared" si="0"/>
        <v>1</v>
      </c>
      <c r="D64" s="80">
        <f t="shared" si="1"/>
        <v>18</v>
      </c>
      <c r="E64" s="82">
        <v>8.9942129629629649E-4</v>
      </c>
      <c r="F64" s="94">
        <f t="shared" si="2"/>
        <v>78</v>
      </c>
      <c r="G64" s="72" t="s">
        <v>126</v>
      </c>
      <c r="H64" s="72" t="s">
        <v>125</v>
      </c>
      <c r="K64" s="96" t="s">
        <v>169</v>
      </c>
      <c r="L64" s="72">
        <v>82422</v>
      </c>
      <c r="M64" s="72"/>
      <c r="N64" s="72"/>
      <c r="O64" s="72"/>
      <c r="P64" s="95">
        <v>36</v>
      </c>
      <c r="Q64" s="72" t="s">
        <v>170</v>
      </c>
      <c r="R64" s="72" t="s">
        <v>170</v>
      </c>
    </row>
    <row r="65" spans="1:18" ht="15.75" x14ac:dyDescent="0.25">
      <c r="A65" s="71" t="s">
        <v>166</v>
      </c>
      <c r="B65" s="72">
        <v>81642</v>
      </c>
      <c r="C65" s="80">
        <f t="shared" si="0"/>
        <v>0</v>
      </c>
      <c r="D65" s="80">
        <f t="shared" si="1"/>
        <v>44</v>
      </c>
      <c r="E65" s="82">
        <v>5.1053240740740735E-4</v>
      </c>
      <c r="F65" s="94">
        <f t="shared" si="2"/>
        <v>44</v>
      </c>
      <c r="G65" s="72" t="s">
        <v>125</v>
      </c>
      <c r="H65" s="72" t="s">
        <v>126</v>
      </c>
      <c r="K65" s="96" t="s">
        <v>169</v>
      </c>
      <c r="L65" s="72">
        <v>81479</v>
      </c>
      <c r="M65" s="72"/>
      <c r="N65" s="72"/>
      <c r="O65" s="72"/>
      <c r="P65" s="95">
        <v>64</v>
      </c>
      <c r="Q65" s="72" t="s">
        <v>170</v>
      </c>
      <c r="R65" s="72" t="s">
        <v>171</v>
      </c>
    </row>
    <row r="66" spans="1:18" ht="15.75" x14ac:dyDescent="0.25">
      <c r="A66" s="71" t="s">
        <v>166</v>
      </c>
      <c r="B66" s="72">
        <v>81679</v>
      </c>
      <c r="C66" s="80">
        <f t="shared" si="0"/>
        <v>0</v>
      </c>
      <c r="D66" s="80">
        <f t="shared" si="1"/>
        <v>38</v>
      </c>
      <c r="E66" s="82">
        <v>4.3587962962962959E-4</v>
      </c>
      <c r="F66" s="94">
        <f t="shared" si="2"/>
        <v>38</v>
      </c>
      <c r="G66" s="72" t="s">
        <v>126</v>
      </c>
      <c r="H66" s="72" t="s">
        <v>125</v>
      </c>
    </row>
    <row r="67" spans="1:18" ht="15.75" x14ac:dyDescent="0.25">
      <c r="A67" s="71" t="s">
        <v>166</v>
      </c>
      <c r="B67" s="72">
        <v>81191</v>
      </c>
      <c r="C67" s="80">
        <f t="shared" si="0"/>
        <v>0</v>
      </c>
      <c r="D67" s="80">
        <f t="shared" si="1"/>
        <v>23</v>
      </c>
      <c r="E67" s="82">
        <v>2.657407407407407E-4</v>
      </c>
      <c r="F67" s="94">
        <f t="shared" si="2"/>
        <v>23</v>
      </c>
      <c r="G67" s="72" t="s">
        <v>126</v>
      </c>
      <c r="H67" s="72" t="s">
        <v>126</v>
      </c>
    </row>
    <row r="68" spans="1:18" ht="15.75" x14ac:dyDescent="0.25">
      <c r="A68" s="71" t="s">
        <v>166</v>
      </c>
      <c r="B68" s="72">
        <v>72609</v>
      </c>
      <c r="C68" s="80">
        <f t="shared" si="0"/>
        <v>1</v>
      </c>
      <c r="D68" s="80">
        <f t="shared" si="1"/>
        <v>33</v>
      </c>
      <c r="E68" s="82">
        <v>1.0770833333333333E-3</v>
      </c>
      <c r="F68" s="94">
        <f t="shared" si="2"/>
        <v>93</v>
      </c>
      <c r="G68" s="72" t="s">
        <v>125</v>
      </c>
      <c r="H68" s="72" t="s">
        <v>126</v>
      </c>
    </row>
    <row r="69" spans="1:18" ht="15.75" x14ac:dyDescent="0.25">
      <c r="A69" s="71" t="s">
        <v>166</v>
      </c>
      <c r="B69" s="72">
        <v>81802</v>
      </c>
      <c r="C69" s="80">
        <f t="shared" si="0"/>
        <v>0</v>
      </c>
      <c r="D69" s="80">
        <f t="shared" si="1"/>
        <v>50</v>
      </c>
      <c r="E69" s="82">
        <v>5.7754629629629627E-4</v>
      </c>
      <c r="F69" s="94">
        <f t="shared" si="2"/>
        <v>50</v>
      </c>
      <c r="G69" s="72" t="s">
        <v>125</v>
      </c>
      <c r="H69" s="72" t="s">
        <v>126</v>
      </c>
    </row>
  </sheetData>
  <mergeCells count="9">
    <mergeCell ref="AQ17:AQ19"/>
    <mergeCell ref="AR17:AZ19"/>
    <mergeCell ref="AR8:AZ10"/>
    <mergeCell ref="AQ7:AZ7"/>
    <mergeCell ref="AQ8:AQ10"/>
    <mergeCell ref="AR14:AZ16"/>
    <mergeCell ref="AQ11:AQ13"/>
    <mergeCell ref="AR11:AZ13"/>
    <mergeCell ref="AQ14:AQ16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43"/>
  <sheetViews>
    <sheetView workbookViewId="0">
      <selection activeCell="I17" sqref="I17"/>
    </sheetView>
  </sheetViews>
  <sheetFormatPr defaultRowHeight="15" x14ac:dyDescent="0.25"/>
  <cols>
    <col min="6" max="6" width="11.7109375" bestFit="1" customWidth="1"/>
    <col min="7" max="7" width="12.28515625" bestFit="1" customWidth="1"/>
    <col min="13" max="13" width="10.7109375" bestFit="1" customWidth="1"/>
    <col min="14" max="14" width="10.28515625" bestFit="1" customWidth="1"/>
  </cols>
  <sheetData>
    <row r="1" spans="1:32" ht="18.75" x14ac:dyDescent="0.3">
      <c r="A1" s="2"/>
      <c r="B1" s="168" t="s">
        <v>83</v>
      </c>
      <c r="C1" s="168"/>
      <c r="D1" s="168"/>
      <c r="E1" s="168"/>
      <c r="F1" s="168"/>
      <c r="G1" s="2"/>
      <c r="K1" s="2"/>
      <c r="L1" s="2"/>
      <c r="M1" s="168" t="s">
        <v>84</v>
      </c>
      <c r="N1" s="168"/>
      <c r="O1" s="168"/>
      <c r="P1" s="168"/>
      <c r="Q1" s="168"/>
      <c r="R1" s="2"/>
      <c r="S1" s="2"/>
    </row>
    <row r="2" spans="1:32" ht="18.75" x14ac:dyDescent="0.3">
      <c r="A2" s="2"/>
      <c r="B2" s="168" t="s">
        <v>86</v>
      </c>
      <c r="C2" s="168"/>
      <c r="D2" s="168"/>
      <c r="E2" s="168"/>
      <c r="F2" s="168"/>
      <c r="G2" s="2"/>
      <c r="K2" s="2"/>
      <c r="L2" s="2"/>
      <c r="M2" s="168" t="s">
        <v>86</v>
      </c>
      <c r="N2" s="168"/>
      <c r="O2" s="168"/>
      <c r="P2" s="168"/>
      <c r="Q2" s="168"/>
      <c r="R2" s="2"/>
      <c r="S2" s="2"/>
    </row>
    <row r="3" spans="1:32" ht="18.75" x14ac:dyDescent="0.3">
      <c r="A3" s="168" t="s">
        <v>92</v>
      </c>
      <c r="B3" s="169"/>
      <c r="C3" s="169"/>
      <c r="D3" s="169"/>
      <c r="E3" s="169"/>
      <c r="F3" s="169"/>
      <c r="G3" s="169"/>
      <c r="K3" s="168" t="s">
        <v>93</v>
      </c>
      <c r="L3" s="169"/>
      <c r="M3" s="169"/>
      <c r="N3" s="169"/>
      <c r="O3" s="169"/>
      <c r="P3" s="169"/>
      <c r="Q3" s="169"/>
      <c r="R3" s="169"/>
      <c r="S3" s="169"/>
    </row>
    <row r="4" spans="1:32" ht="18.75" x14ac:dyDescent="0.3">
      <c r="A4" s="39"/>
      <c r="B4" s="40"/>
      <c r="C4" s="40"/>
      <c r="D4" s="40"/>
      <c r="E4" s="40"/>
      <c r="F4" s="40"/>
      <c r="G4" s="40"/>
      <c r="K4" s="39"/>
      <c r="L4" s="40"/>
      <c r="M4" s="40"/>
      <c r="N4" s="40"/>
      <c r="O4" s="40"/>
      <c r="P4" s="40"/>
      <c r="Q4" s="40"/>
      <c r="R4" s="40"/>
      <c r="S4" s="40"/>
    </row>
    <row r="5" spans="1:32" ht="18.75" x14ac:dyDescent="0.3">
      <c r="A5" s="161" t="s">
        <v>97</v>
      </c>
      <c r="B5" s="161"/>
      <c r="C5" s="161"/>
      <c r="D5" s="161"/>
      <c r="E5" s="161"/>
      <c r="F5" s="161"/>
      <c r="G5" s="161"/>
      <c r="H5" s="161"/>
      <c r="K5" s="168" t="s">
        <v>97</v>
      </c>
      <c r="L5" s="168"/>
      <c r="M5" s="168"/>
      <c r="N5" s="168"/>
      <c r="O5" s="168"/>
      <c r="P5" s="168"/>
      <c r="Q5" s="168"/>
      <c r="R5" s="168"/>
      <c r="S5" s="19"/>
    </row>
    <row r="6" spans="1:32" ht="19.5" thickBot="1" x14ac:dyDescent="0.35">
      <c r="A6" s="45" t="s">
        <v>78</v>
      </c>
      <c r="B6" s="45" t="s">
        <v>79</v>
      </c>
      <c r="C6" s="45"/>
      <c r="D6" s="45"/>
      <c r="E6" s="45"/>
      <c r="F6" s="45"/>
      <c r="G6" s="45"/>
      <c r="K6" s="2" t="s">
        <v>78</v>
      </c>
      <c r="L6" s="2" t="s">
        <v>98</v>
      </c>
      <c r="M6" s="2"/>
      <c r="N6" s="2"/>
      <c r="O6" s="2"/>
      <c r="P6" s="2"/>
      <c r="Q6" s="2"/>
      <c r="R6" s="2"/>
      <c r="S6" s="2"/>
    </row>
    <row r="7" spans="1:32" ht="15.75" thickBot="1" x14ac:dyDescent="0.3">
      <c r="A7" s="162" t="s">
        <v>8</v>
      </c>
      <c r="B7" s="163"/>
      <c r="C7" s="163"/>
      <c r="D7" s="163"/>
      <c r="E7" s="163"/>
      <c r="F7" s="163"/>
      <c r="G7" s="164"/>
      <c r="K7" s="162" t="s">
        <v>8</v>
      </c>
      <c r="L7" s="163"/>
      <c r="M7" s="163"/>
      <c r="N7" s="163"/>
      <c r="O7" s="163"/>
      <c r="P7" s="163"/>
      <c r="Q7" s="163"/>
      <c r="R7" s="163"/>
      <c r="S7" s="164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5">
      <c r="A8" s="160" t="s">
        <v>100</v>
      </c>
      <c r="B8" s="160"/>
      <c r="C8" s="160"/>
      <c r="D8" s="160"/>
      <c r="E8" s="160"/>
      <c r="F8" s="160"/>
      <c r="G8" s="160"/>
      <c r="K8" s="160" t="s">
        <v>44</v>
      </c>
      <c r="L8" s="160"/>
      <c r="M8" s="160"/>
      <c r="N8" s="160"/>
      <c r="O8" s="160"/>
      <c r="P8" s="160"/>
      <c r="Q8" s="160"/>
      <c r="R8" s="160"/>
      <c r="S8" s="160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5">
      <c r="A9" s="33"/>
      <c r="B9" s="33"/>
      <c r="C9" s="33"/>
      <c r="D9" s="33"/>
      <c r="E9" s="33"/>
      <c r="F9" s="33"/>
      <c r="G9" s="33"/>
      <c r="K9" s="20"/>
      <c r="L9" s="20"/>
      <c r="M9" s="33"/>
      <c r="N9" s="33"/>
      <c r="O9" s="20"/>
      <c r="P9" s="20"/>
      <c r="Q9" s="20"/>
      <c r="R9" s="20"/>
      <c r="S9" s="20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s="165" t="s">
        <v>0</v>
      </c>
      <c r="B10" s="167"/>
      <c r="C10" s="3"/>
      <c r="D10" s="166" t="s">
        <v>3</v>
      </c>
      <c r="E10" s="165"/>
      <c r="F10" s="165"/>
      <c r="G10" s="165"/>
      <c r="K10" s="165" t="s">
        <v>0</v>
      </c>
      <c r="L10" s="165"/>
      <c r="M10" s="165"/>
      <c r="N10" s="165"/>
      <c r="O10" s="3"/>
      <c r="P10" s="166" t="s">
        <v>3</v>
      </c>
      <c r="Q10" s="165"/>
      <c r="R10" s="165"/>
      <c r="S10" s="165"/>
      <c r="W10" s="1"/>
      <c r="X10" s="1"/>
      <c r="Y10" s="1"/>
      <c r="Z10" s="1"/>
      <c r="AA10" s="158"/>
      <c r="AB10" s="158"/>
      <c r="AC10" s="158"/>
      <c r="AD10" s="158"/>
      <c r="AE10" s="158"/>
      <c r="AF10" s="158"/>
    </row>
    <row r="11" spans="1:32" x14ac:dyDescent="0.25">
      <c r="A11" s="37" t="s">
        <v>1</v>
      </c>
      <c r="B11" s="42" t="s">
        <v>2</v>
      </c>
      <c r="C11" s="3"/>
      <c r="D11" s="37" t="s">
        <v>4</v>
      </c>
      <c r="E11" s="37" t="s">
        <v>5</v>
      </c>
      <c r="F11" s="37" t="s">
        <v>6</v>
      </c>
      <c r="G11" s="37" t="s">
        <v>7</v>
      </c>
      <c r="K11" s="37" t="s">
        <v>1</v>
      </c>
      <c r="L11" s="37" t="s">
        <v>2</v>
      </c>
      <c r="M11" s="37" t="s">
        <v>59</v>
      </c>
      <c r="N11" s="37" t="s">
        <v>60</v>
      </c>
      <c r="O11" s="3"/>
      <c r="P11" s="17" t="s">
        <v>4</v>
      </c>
      <c r="Q11" s="18" t="s">
        <v>5</v>
      </c>
      <c r="R11" s="18" t="s">
        <v>6</v>
      </c>
      <c r="S11" s="18" t="s">
        <v>7</v>
      </c>
      <c r="W11" s="1"/>
      <c r="X11" s="1"/>
      <c r="Y11" s="1"/>
      <c r="Z11" s="1"/>
      <c r="AA11" s="55"/>
      <c r="AB11" s="55"/>
      <c r="AC11" s="55"/>
      <c r="AD11" s="55"/>
      <c r="AE11" s="55"/>
      <c r="AF11" s="55"/>
    </row>
    <row r="12" spans="1:32" x14ac:dyDescent="0.25">
      <c r="A12" s="4">
        <v>21</v>
      </c>
      <c r="B12" s="5">
        <v>42</v>
      </c>
      <c r="C12" s="6"/>
      <c r="D12" s="56">
        <v>17</v>
      </c>
      <c r="E12" s="56">
        <v>320</v>
      </c>
      <c r="F12" s="56">
        <v>354</v>
      </c>
      <c r="G12" s="56">
        <v>23</v>
      </c>
      <c r="K12" s="4">
        <v>28</v>
      </c>
      <c r="L12" s="4">
        <v>0</v>
      </c>
      <c r="M12" s="4">
        <v>2</v>
      </c>
      <c r="N12" s="4">
        <v>1</v>
      </c>
      <c r="O12" s="6"/>
      <c r="P12" s="7">
        <v>25</v>
      </c>
      <c r="Q12" s="4">
        <v>265</v>
      </c>
      <c r="R12" s="4">
        <v>324</v>
      </c>
      <c r="S12" s="4">
        <v>24</v>
      </c>
      <c r="W12" s="159"/>
      <c r="X12" s="159"/>
      <c r="Y12" s="159"/>
      <c r="Z12" s="159"/>
      <c r="AA12" s="57"/>
      <c r="AB12" s="57"/>
      <c r="AC12" s="57"/>
      <c r="AD12" s="57"/>
      <c r="AE12" s="57"/>
      <c r="AF12" s="57"/>
    </row>
    <row r="13" spans="1:32" x14ac:dyDescent="0.25">
      <c r="A13" s="2"/>
      <c r="B13" s="2"/>
      <c r="C13" s="2"/>
      <c r="D13" s="2"/>
      <c r="E13" s="2"/>
      <c r="F13" s="2"/>
      <c r="G13" s="2"/>
      <c r="K13" s="23"/>
      <c r="L13" s="23"/>
      <c r="M13" s="23"/>
      <c r="N13" s="23"/>
      <c r="O13" s="23"/>
      <c r="P13" s="23"/>
      <c r="Q13" s="23"/>
      <c r="R13" s="23"/>
      <c r="S13" s="23"/>
      <c r="W13" s="58"/>
      <c r="X13" s="59"/>
      <c r="Y13" s="58"/>
      <c r="Z13" s="59"/>
      <c r="AA13" s="57"/>
      <c r="AB13" s="57"/>
      <c r="AC13" s="57"/>
      <c r="AD13" s="57"/>
      <c r="AE13" s="57"/>
      <c r="AF13" s="57"/>
    </row>
    <row r="14" spans="1:32" x14ac:dyDescent="0.25">
      <c r="A14" s="160" t="s">
        <v>13</v>
      </c>
      <c r="B14" s="160"/>
      <c r="C14" s="160"/>
      <c r="D14" s="160"/>
      <c r="E14" s="160"/>
      <c r="F14" s="160"/>
      <c r="G14" s="160"/>
      <c r="K14" s="160" t="s">
        <v>13</v>
      </c>
      <c r="L14" s="160"/>
      <c r="M14" s="160"/>
      <c r="N14" s="160"/>
      <c r="O14" s="160"/>
      <c r="P14" s="160"/>
      <c r="Q14" s="160"/>
      <c r="R14" s="160"/>
      <c r="S14" s="160"/>
      <c r="W14" s="159"/>
      <c r="X14" s="159"/>
      <c r="Y14" s="159"/>
      <c r="Z14" s="159"/>
      <c r="AA14" s="57"/>
      <c r="AB14" s="57"/>
      <c r="AC14" s="57"/>
      <c r="AD14" s="57"/>
      <c r="AE14" s="57"/>
      <c r="AF14" s="57"/>
    </row>
    <row r="15" spans="1:32" x14ac:dyDescent="0.25">
      <c r="A15" s="46" t="s">
        <v>81</v>
      </c>
      <c r="B15" s="53"/>
      <c r="C15" s="47">
        <v>4</v>
      </c>
      <c r="E15" s="46" t="s">
        <v>80</v>
      </c>
      <c r="F15" s="53"/>
      <c r="G15" s="47">
        <v>13</v>
      </c>
      <c r="K15" s="170" t="s">
        <v>34</v>
      </c>
      <c r="L15" s="171"/>
      <c r="M15" s="171"/>
      <c r="N15" s="171"/>
      <c r="O15" s="172"/>
      <c r="Q15" s="170" t="s">
        <v>41</v>
      </c>
      <c r="R15" s="171"/>
      <c r="S15" s="172"/>
      <c r="W15" s="58"/>
      <c r="X15" s="59"/>
      <c r="Y15" s="58"/>
      <c r="Z15" s="59"/>
      <c r="AA15" s="57"/>
      <c r="AB15" s="57"/>
      <c r="AC15" s="57"/>
      <c r="AD15" s="57"/>
      <c r="AE15" s="57"/>
      <c r="AF15" s="57"/>
    </row>
    <row r="16" spans="1:32" ht="15.75" thickBot="1" x14ac:dyDescent="0.3">
      <c r="A16" s="2"/>
      <c r="B16" s="2"/>
      <c r="C16" s="2"/>
      <c r="D16" s="2"/>
      <c r="E16" s="2"/>
      <c r="F16" s="2"/>
      <c r="G16" s="2"/>
      <c r="K16" s="2"/>
      <c r="L16" s="2"/>
      <c r="M16" s="2"/>
      <c r="N16" s="2"/>
      <c r="O16" s="2"/>
      <c r="P16" s="2"/>
      <c r="Q16" s="2"/>
      <c r="R16" s="2"/>
      <c r="S16" s="2"/>
      <c r="W16" s="159"/>
      <c r="X16" s="159"/>
      <c r="Y16" s="159"/>
      <c r="Z16" s="159"/>
      <c r="AA16" s="57"/>
      <c r="AB16" s="57"/>
      <c r="AC16" s="57"/>
      <c r="AD16" s="57"/>
      <c r="AE16" s="57"/>
      <c r="AF16" s="57"/>
    </row>
    <row r="17" spans="1:32" ht="15.75" thickBot="1" x14ac:dyDescent="0.3">
      <c r="A17" s="162" t="s">
        <v>9</v>
      </c>
      <c r="B17" s="163"/>
      <c r="C17" s="163"/>
      <c r="D17" s="163"/>
      <c r="E17" s="163"/>
      <c r="F17" s="163"/>
      <c r="G17" s="164"/>
      <c r="K17" s="162" t="s">
        <v>9</v>
      </c>
      <c r="L17" s="163"/>
      <c r="M17" s="163"/>
      <c r="N17" s="163"/>
      <c r="O17" s="163"/>
      <c r="P17" s="163"/>
      <c r="Q17" s="163"/>
      <c r="R17" s="163"/>
      <c r="S17" s="164"/>
      <c r="W17" s="58"/>
      <c r="X17" s="59"/>
      <c r="Y17" s="58"/>
      <c r="Z17" s="59"/>
      <c r="AA17" s="57"/>
      <c r="AB17" s="57"/>
      <c r="AC17" s="57"/>
      <c r="AD17" s="57"/>
      <c r="AE17" s="57"/>
      <c r="AF17" s="57"/>
    </row>
    <row r="18" spans="1:32" x14ac:dyDescent="0.25">
      <c r="A18" s="160" t="s">
        <v>101</v>
      </c>
      <c r="B18" s="160"/>
      <c r="C18" s="160"/>
      <c r="D18" s="160"/>
      <c r="E18" s="160"/>
      <c r="F18" s="160"/>
      <c r="G18" s="160"/>
      <c r="K18" s="160" t="s">
        <v>39</v>
      </c>
      <c r="L18" s="160"/>
      <c r="M18" s="160"/>
      <c r="N18" s="160"/>
      <c r="O18" s="160"/>
      <c r="P18" s="160"/>
      <c r="Q18" s="160"/>
      <c r="R18" s="160"/>
      <c r="S18" s="160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5">
      <c r="A19" s="33"/>
      <c r="B19" s="33"/>
      <c r="C19" s="33"/>
      <c r="D19" s="33"/>
      <c r="E19" s="33"/>
      <c r="F19" s="33"/>
      <c r="G19" s="33"/>
      <c r="K19" s="20"/>
      <c r="L19" s="20"/>
      <c r="M19" s="33"/>
      <c r="N19" s="33"/>
      <c r="O19" s="20"/>
      <c r="P19" s="20"/>
      <c r="Q19" s="20"/>
      <c r="R19" s="20"/>
      <c r="S19" s="20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5">
      <c r="A20" s="165" t="s">
        <v>0</v>
      </c>
      <c r="B20" s="167"/>
      <c r="C20" s="3"/>
      <c r="D20" s="166" t="s">
        <v>3</v>
      </c>
      <c r="E20" s="165"/>
      <c r="F20" s="165"/>
      <c r="G20" s="165"/>
      <c r="K20" s="165" t="s">
        <v>0</v>
      </c>
      <c r="L20" s="165"/>
      <c r="M20" s="165"/>
      <c r="N20" s="165"/>
      <c r="O20" s="3"/>
      <c r="P20" s="166" t="s">
        <v>3</v>
      </c>
      <c r="Q20" s="165"/>
      <c r="R20" s="165"/>
      <c r="S20" s="165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5">
      <c r="A21" s="37" t="s">
        <v>1</v>
      </c>
      <c r="B21" s="37" t="s">
        <v>2</v>
      </c>
      <c r="C21" s="3"/>
      <c r="D21" s="38" t="s">
        <v>4</v>
      </c>
      <c r="E21" s="37" t="s">
        <v>5</v>
      </c>
      <c r="F21" s="37" t="s">
        <v>6</v>
      </c>
      <c r="G21" s="37" t="s">
        <v>7</v>
      </c>
      <c r="K21" s="37" t="s">
        <v>1</v>
      </c>
      <c r="L21" s="37" t="s">
        <v>2</v>
      </c>
      <c r="M21" s="37" t="s">
        <v>59</v>
      </c>
      <c r="N21" s="37" t="s">
        <v>60</v>
      </c>
      <c r="O21" s="3"/>
      <c r="P21" s="17" t="s">
        <v>4</v>
      </c>
      <c r="Q21" s="18" t="s">
        <v>5</v>
      </c>
      <c r="R21" s="18" t="s">
        <v>6</v>
      </c>
      <c r="S21" s="18" t="s">
        <v>7</v>
      </c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5">
      <c r="A22" s="56">
        <v>32</v>
      </c>
      <c r="B22" s="56">
        <v>34</v>
      </c>
      <c r="C22" s="6"/>
      <c r="D22" s="56">
        <v>14</v>
      </c>
      <c r="E22" s="56">
        <v>293</v>
      </c>
      <c r="F22" s="56">
        <v>404</v>
      </c>
      <c r="G22" s="56">
        <v>27</v>
      </c>
      <c r="K22" s="48">
        <v>25</v>
      </c>
      <c r="L22" s="48">
        <v>0</v>
      </c>
      <c r="M22" s="48">
        <v>3</v>
      </c>
      <c r="N22" s="48">
        <v>4</v>
      </c>
      <c r="O22" s="6"/>
      <c r="P22" s="49">
        <v>31</v>
      </c>
      <c r="Q22" s="48">
        <v>270</v>
      </c>
      <c r="R22" s="4">
        <v>303</v>
      </c>
      <c r="S22" s="4">
        <v>22</v>
      </c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5">
      <c r="A23" s="2"/>
      <c r="B23" s="2"/>
      <c r="C23" s="2"/>
      <c r="D23" s="2"/>
      <c r="E23" s="2"/>
      <c r="F23" s="2"/>
      <c r="G23" s="2"/>
      <c r="K23" s="54"/>
      <c r="L23" s="54"/>
      <c r="M23" s="54"/>
      <c r="N23" s="54"/>
      <c r="O23" s="54"/>
      <c r="P23" s="54"/>
      <c r="Q23" s="54"/>
      <c r="R23" s="2"/>
      <c r="S23" s="2"/>
    </row>
    <row r="24" spans="1:32" x14ac:dyDescent="0.25">
      <c r="A24" s="160" t="s">
        <v>13</v>
      </c>
      <c r="B24" s="160"/>
      <c r="C24" s="160"/>
      <c r="D24" s="160"/>
      <c r="E24" s="160"/>
      <c r="F24" s="160"/>
      <c r="G24" s="160"/>
      <c r="K24" s="160" t="s">
        <v>13</v>
      </c>
      <c r="L24" s="160"/>
      <c r="M24" s="160"/>
      <c r="N24" s="160"/>
      <c r="O24" s="160"/>
      <c r="P24" s="160"/>
      <c r="Q24" s="160"/>
      <c r="R24" s="160"/>
      <c r="S24" s="160"/>
    </row>
    <row r="25" spans="1:32" x14ac:dyDescent="0.25">
      <c r="A25" s="46" t="s">
        <v>81</v>
      </c>
      <c r="B25" s="53"/>
      <c r="C25" s="47" t="s">
        <v>128</v>
      </c>
      <c r="E25" s="46" t="s">
        <v>80</v>
      </c>
      <c r="F25" s="53"/>
      <c r="G25" s="47" t="s">
        <v>128</v>
      </c>
      <c r="K25" s="170" t="s">
        <v>40</v>
      </c>
      <c r="L25" s="171"/>
      <c r="M25" s="171"/>
      <c r="N25" s="171"/>
      <c r="O25" s="172"/>
      <c r="Q25" s="170" t="s">
        <v>41</v>
      </c>
      <c r="R25" s="171"/>
      <c r="S25" s="172"/>
    </row>
    <row r="26" spans="1:32" ht="15.75" thickBot="1" x14ac:dyDescent="0.3">
      <c r="A26" s="2"/>
      <c r="B26" s="2"/>
      <c r="C26" s="2"/>
      <c r="D26" s="2"/>
      <c r="E26" s="2"/>
      <c r="F26" s="2"/>
      <c r="G26" s="2"/>
      <c r="K26" s="2"/>
      <c r="L26" s="2"/>
      <c r="M26" s="2"/>
      <c r="N26" s="2"/>
      <c r="O26" s="2"/>
      <c r="P26" s="2"/>
      <c r="Q26" s="2"/>
      <c r="R26" s="2"/>
      <c r="S26" s="2"/>
    </row>
    <row r="27" spans="1:32" ht="15.75" thickBot="1" x14ac:dyDescent="0.3">
      <c r="A27" s="162" t="s">
        <v>10</v>
      </c>
      <c r="B27" s="163"/>
      <c r="C27" s="163"/>
      <c r="D27" s="163"/>
      <c r="E27" s="163"/>
      <c r="F27" s="163"/>
      <c r="G27" s="164"/>
      <c r="K27" s="162" t="s">
        <v>10</v>
      </c>
      <c r="L27" s="163"/>
      <c r="M27" s="163"/>
      <c r="N27" s="163"/>
      <c r="O27" s="163"/>
      <c r="P27" s="163"/>
      <c r="Q27" s="163"/>
      <c r="R27" s="163"/>
      <c r="S27" s="164"/>
    </row>
    <row r="28" spans="1:32" x14ac:dyDescent="0.25">
      <c r="A28" s="160" t="s">
        <v>102</v>
      </c>
      <c r="B28" s="160"/>
      <c r="C28" s="160"/>
      <c r="D28" s="160"/>
      <c r="E28" s="160"/>
      <c r="F28" s="160"/>
      <c r="G28" s="160"/>
      <c r="K28" s="160" t="s">
        <v>42</v>
      </c>
      <c r="L28" s="160"/>
      <c r="M28" s="160"/>
      <c r="N28" s="160"/>
      <c r="O28" s="160"/>
      <c r="P28" s="160"/>
      <c r="Q28" s="160"/>
      <c r="R28" s="160"/>
      <c r="S28" s="160"/>
    </row>
    <row r="29" spans="1:32" x14ac:dyDescent="0.25">
      <c r="A29" s="33"/>
      <c r="B29" s="33"/>
      <c r="C29" s="33"/>
      <c r="D29" s="33"/>
      <c r="E29" s="33"/>
      <c r="F29" s="33"/>
      <c r="G29" s="33"/>
      <c r="K29" s="20"/>
      <c r="L29" s="20"/>
      <c r="M29" s="33"/>
      <c r="N29" s="33"/>
      <c r="O29" s="20"/>
      <c r="P29" s="20"/>
      <c r="Q29" s="20"/>
      <c r="R29" s="20"/>
      <c r="S29" s="20"/>
    </row>
    <row r="30" spans="1:32" x14ac:dyDescent="0.25">
      <c r="A30" s="165" t="s">
        <v>0</v>
      </c>
      <c r="B30" s="165"/>
      <c r="C30" s="3"/>
      <c r="D30" s="166" t="s">
        <v>3</v>
      </c>
      <c r="E30" s="165"/>
      <c r="F30" s="165"/>
      <c r="G30" s="165"/>
      <c r="K30" s="165" t="s">
        <v>0</v>
      </c>
      <c r="L30" s="165"/>
      <c r="M30" s="165"/>
      <c r="N30" s="165"/>
      <c r="O30" s="3"/>
      <c r="P30" s="166" t="s">
        <v>3</v>
      </c>
      <c r="Q30" s="165"/>
      <c r="R30" s="165"/>
      <c r="S30" s="165"/>
    </row>
    <row r="31" spans="1:32" x14ac:dyDescent="0.25">
      <c r="A31" s="37" t="s">
        <v>1</v>
      </c>
      <c r="B31" s="37" t="s">
        <v>2</v>
      </c>
      <c r="C31" s="3"/>
      <c r="D31" s="38" t="s">
        <v>4</v>
      </c>
      <c r="E31" s="37" t="s">
        <v>5</v>
      </c>
      <c r="F31" s="37" t="s">
        <v>6</v>
      </c>
      <c r="G31" s="37" t="s">
        <v>7</v>
      </c>
      <c r="K31" s="37" t="s">
        <v>1</v>
      </c>
      <c r="L31" s="37" t="s">
        <v>2</v>
      </c>
      <c r="M31" s="37" t="s">
        <v>59</v>
      </c>
      <c r="N31" s="37" t="s">
        <v>60</v>
      </c>
      <c r="O31" s="3"/>
      <c r="P31" s="17" t="s">
        <v>4</v>
      </c>
      <c r="Q31" s="18" t="s">
        <v>5</v>
      </c>
      <c r="R31" s="18" t="s">
        <v>6</v>
      </c>
      <c r="S31" s="18" t="s">
        <v>7</v>
      </c>
    </row>
    <row r="32" spans="1:32" x14ac:dyDescent="0.25">
      <c r="A32" s="56">
        <v>28</v>
      </c>
      <c r="B32" s="56">
        <v>61</v>
      </c>
      <c r="C32" s="6"/>
      <c r="D32" s="56">
        <v>11</v>
      </c>
      <c r="E32" s="56">
        <v>277</v>
      </c>
      <c r="F32" s="56">
        <v>442</v>
      </c>
      <c r="G32" s="56">
        <v>20</v>
      </c>
      <c r="K32" s="4">
        <v>19</v>
      </c>
      <c r="L32" s="4">
        <v>5</v>
      </c>
      <c r="M32" s="4">
        <v>2</v>
      </c>
      <c r="N32" s="4">
        <v>2</v>
      </c>
      <c r="O32" s="6"/>
      <c r="P32" s="7">
        <v>33</v>
      </c>
      <c r="Q32" s="4">
        <v>252</v>
      </c>
      <c r="R32" s="4">
        <v>417</v>
      </c>
      <c r="S32" s="4">
        <v>19</v>
      </c>
    </row>
    <row r="33" spans="1:19" x14ac:dyDescent="0.25">
      <c r="A33" s="2"/>
      <c r="B33" s="2"/>
      <c r="C33" s="2"/>
      <c r="D33" s="2"/>
      <c r="E33" s="2"/>
      <c r="F33" s="2"/>
      <c r="G33" s="2"/>
      <c r="K33" s="23"/>
      <c r="L33" s="23"/>
      <c r="M33" s="23"/>
      <c r="N33" s="23"/>
      <c r="O33" s="23"/>
      <c r="P33" s="23"/>
      <c r="Q33" s="23"/>
      <c r="R33" s="23"/>
      <c r="S33" s="23"/>
    </row>
    <row r="34" spans="1:19" x14ac:dyDescent="0.25">
      <c r="A34" s="160" t="s">
        <v>13</v>
      </c>
      <c r="B34" s="160"/>
      <c r="C34" s="160"/>
      <c r="D34" s="160"/>
      <c r="E34" s="160"/>
      <c r="F34" s="160"/>
      <c r="G34" s="160"/>
      <c r="K34" s="160" t="s">
        <v>13</v>
      </c>
      <c r="L34" s="160"/>
      <c r="M34" s="160"/>
      <c r="N34" s="160"/>
      <c r="O34" s="160"/>
      <c r="P34" s="160"/>
      <c r="Q34" s="160"/>
      <c r="R34" s="160"/>
      <c r="S34" s="160"/>
    </row>
    <row r="35" spans="1:19" x14ac:dyDescent="0.25">
      <c r="A35" s="46" t="s">
        <v>81</v>
      </c>
      <c r="B35" s="53"/>
      <c r="C35" s="47" t="s">
        <v>128</v>
      </c>
      <c r="E35" s="46" t="s">
        <v>80</v>
      </c>
      <c r="F35" s="53"/>
      <c r="G35" s="47" t="s">
        <v>128</v>
      </c>
      <c r="K35" s="170" t="s">
        <v>37</v>
      </c>
      <c r="L35" s="171"/>
      <c r="M35" s="171"/>
      <c r="N35" s="171"/>
      <c r="O35" s="172"/>
      <c r="Q35" s="170" t="s">
        <v>43</v>
      </c>
      <c r="R35" s="171"/>
      <c r="S35" s="172"/>
    </row>
    <row r="36" spans="1:19" x14ac:dyDescent="0.25">
      <c r="A36" s="2"/>
      <c r="B36" s="2"/>
      <c r="C36" s="2"/>
      <c r="D36" s="2"/>
      <c r="E36" s="2"/>
      <c r="F36" s="2"/>
      <c r="G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5">
      <c r="A37" s="8" t="s">
        <v>15</v>
      </c>
      <c r="B37" s="2">
        <v>4</v>
      </c>
      <c r="C37" s="2"/>
      <c r="D37" s="2"/>
      <c r="E37" s="2"/>
      <c r="F37" s="2"/>
      <c r="G37" s="2"/>
      <c r="K37" s="16" t="s">
        <v>15</v>
      </c>
      <c r="L37" s="2">
        <v>4</v>
      </c>
      <c r="M37" s="2"/>
      <c r="N37" s="2"/>
      <c r="O37" s="2"/>
      <c r="P37" s="2"/>
      <c r="Q37" s="2"/>
      <c r="R37" s="2"/>
      <c r="S37" s="2"/>
    </row>
    <row r="38" spans="1:19" x14ac:dyDescent="0.25">
      <c r="A38" s="8" t="s">
        <v>12</v>
      </c>
      <c r="B38" s="2"/>
      <c r="C38" s="2"/>
      <c r="D38" s="2"/>
      <c r="E38" s="2"/>
      <c r="F38" s="2"/>
      <c r="G38" s="2"/>
      <c r="K38" s="8" t="s">
        <v>12</v>
      </c>
      <c r="L38" s="2"/>
      <c r="M38" s="2"/>
      <c r="N38" s="2"/>
      <c r="O38" s="2"/>
      <c r="P38" s="2"/>
      <c r="Q38" s="2"/>
      <c r="R38" s="2"/>
      <c r="S38" s="2"/>
    </row>
    <row r="39" spans="1:19" x14ac:dyDescent="0.25">
      <c r="A39" s="2" t="s">
        <v>99</v>
      </c>
      <c r="B39" s="2"/>
      <c r="C39" s="2"/>
      <c r="D39" s="2"/>
      <c r="E39" s="2"/>
      <c r="F39" s="2"/>
      <c r="G39" s="2"/>
      <c r="K39" s="2" t="s">
        <v>99</v>
      </c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2" t="s">
        <v>95</v>
      </c>
      <c r="B40" s="2"/>
      <c r="C40" s="2"/>
      <c r="D40" s="2"/>
      <c r="E40" s="2"/>
      <c r="F40" s="2"/>
      <c r="G40" s="2"/>
      <c r="H40" s="2"/>
      <c r="K40" s="2" t="s">
        <v>95</v>
      </c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2" t="s">
        <v>96</v>
      </c>
      <c r="B41" s="2"/>
      <c r="C41" s="2"/>
      <c r="D41" s="2"/>
      <c r="E41" s="2"/>
      <c r="F41" s="2"/>
      <c r="G41" s="2"/>
      <c r="H41" s="2"/>
      <c r="K41" s="2" t="s">
        <v>96</v>
      </c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B43" s="2"/>
      <c r="C43" s="2"/>
      <c r="D43" s="2"/>
      <c r="E43" s="2"/>
      <c r="F43" s="2"/>
      <c r="G43" s="2"/>
      <c r="H43" s="2"/>
    </row>
  </sheetData>
  <mergeCells count="49">
    <mergeCell ref="K5:R5"/>
    <mergeCell ref="K35:O35"/>
    <mergeCell ref="Q35:S35"/>
    <mergeCell ref="K28:S28"/>
    <mergeCell ref="K17:S17"/>
    <mergeCell ref="K18:S18"/>
    <mergeCell ref="P20:S20"/>
    <mergeCell ref="K24:S24"/>
    <mergeCell ref="K25:O25"/>
    <mergeCell ref="Q25:S25"/>
    <mergeCell ref="K27:S27"/>
    <mergeCell ref="B1:F1"/>
    <mergeCell ref="B2:F2"/>
    <mergeCell ref="A3:G3"/>
    <mergeCell ref="A7:G7"/>
    <mergeCell ref="K30:N30"/>
    <mergeCell ref="K20:N20"/>
    <mergeCell ref="K10:N10"/>
    <mergeCell ref="M1:Q1"/>
    <mergeCell ref="M2:Q2"/>
    <mergeCell ref="P30:S30"/>
    <mergeCell ref="K15:O15"/>
    <mergeCell ref="Q15:S15"/>
    <mergeCell ref="K14:S14"/>
    <mergeCell ref="K3:S3"/>
    <mergeCell ref="K7:S7"/>
    <mergeCell ref="K8:S8"/>
    <mergeCell ref="A5:H5"/>
    <mergeCell ref="AA10:AB10"/>
    <mergeCell ref="A27:G27"/>
    <mergeCell ref="A28:G28"/>
    <mergeCell ref="A30:B30"/>
    <mergeCell ref="D30:G30"/>
    <mergeCell ref="A17:G17"/>
    <mergeCell ref="A18:G18"/>
    <mergeCell ref="A20:B20"/>
    <mergeCell ref="D20:G20"/>
    <mergeCell ref="A24:G24"/>
    <mergeCell ref="A8:G8"/>
    <mergeCell ref="A10:B10"/>
    <mergeCell ref="D10:G10"/>
    <mergeCell ref="A14:G14"/>
    <mergeCell ref="P10:S10"/>
    <mergeCell ref="AC10:AF10"/>
    <mergeCell ref="W12:Z12"/>
    <mergeCell ref="W14:Z14"/>
    <mergeCell ref="W16:Z16"/>
    <mergeCell ref="A34:G34"/>
    <mergeCell ref="K34:S3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77"/>
  <sheetViews>
    <sheetView topLeftCell="D1" workbookViewId="0">
      <selection activeCell="P9" sqref="P9:Y18"/>
    </sheetView>
  </sheetViews>
  <sheetFormatPr defaultRowHeight="15" x14ac:dyDescent="0.25"/>
  <cols>
    <col min="1" max="1" width="11.85546875" customWidth="1"/>
    <col min="3" max="3" width="12" customWidth="1"/>
    <col min="4" max="4" width="12.28515625" bestFit="1" customWidth="1"/>
    <col min="5" max="5" width="12" bestFit="1" customWidth="1"/>
    <col min="8" max="8" width="13" customWidth="1"/>
    <col min="10" max="10" width="11.7109375" customWidth="1"/>
    <col min="11" max="11" width="12.28515625" bestFit="1" customWidth="1"/>
    <col min="12" max="12" width="11.28515625" customWidth="1"/>
  </cols>
  <sheetData>
    <row r="1" spans="1:25" ht="15.75" x14ac:dyDescent="0.25">
      <c r="A1" s="62" t="s">
        <v>83</v>
      </c>
      <c r="B1" s="62"/>
      <c r="C1" s="62"/>
      <c r="D1" s="62"/>
      <c r="E1" s="62"/>
      <c r="H1" s="62" t="s">
        <v>84</v>
      </c>
      <c r="I1" s="62"/>
      <c r="J1" s="62"/>
      <c r="K1" s="62"/>
      <c r="L1" s="62"/>
    </row>
    <row r="2" spans="1:25" ht="15.75" x14ac:dyDescent="0.25">
      <c r="A2" s="62" t="s">
        <v>86</v>
      </c>
      <c r="B2" s="62"/>
      <c r="C2" s="62"/>
      <c r="D2" s="62"/>
      <c r="E2" s="62"/>
      <c r="H2" s="62" t="s">
        <v>86</v>
      </c>
      <c r="I2" s="62"/>
      <c r="J2" s="62"/>
      <c r="K2" s="62"/>
      <c r="L2" s="62"/>
    </row>
    <row r="3" spans="1:25" ht="15.75" x14ac:dyDescent="0.25">
      <c r="A3" s="73" t="s">
        <v>120</v>
      </c>
      <c r="B3" s="62" t="s">
        <v>115</v>
      </c>
      <c r="C3" s="62"/>
      <c r="D3" s="62"/>
      <c r="E3" s="62"/>
      <c r="H3" s="73" t="s">
        <v>120</v>
      </c>
      <c r="I3" s="62" t="s">
        <v>123</v>
      </c>
      <c r="J3" s="62"/>
      <c r="K3" s="62"/>
      <c r="L3" s="62"/>
    </row>
    <row r="4" spans="1:25" ht="15.75" x14ac:dyDescent="0.25">
      <c r="A4" s="73" t="s">
        <v>11</v>
      </c>
      <c r="B4" s="73" t="s">
        <v>175</v>
      </c>
      <c r="C4" s="73"/>
      <c r="D4" s="73"/>
      <c r="E4" s="73"/>
      <c r="H4" s="73" t="s">
        <v>11</v>
      </c>
      <c r="I4" s="73" t="s">
        <v>175</v>
      </c>
      <c r="J4" s="73"/>
      <c r="K4" s="73"/>
      <c r="L4" s="73"/>
    </row>
    <row r="5" spans="1:25" ht="15.75" x14ac:dyDescent="0.25">
      <c r="A5" s="73" t="s">
        <v>14</v>
      </c>
      <c r="B5" s="73" t="s">
        <v>176</v>
      </c>
      <c r="C5" s="73"/>
      <c r="D5" s="73"/>
      <c r="E5" s="73"/>
      <c r="H5" s="73" t="s">
        <v>14</v>
      </c>
      <c r="I5" s="73" t="s">
        <v>177</v>
      </c>
      <c r="J5" s="73"/>
      <c r="K5" s="73"/>
      <c r="L5" s="73"/>
    </row>
    <row r="6" spans="1:25" ht="47.25" x14ac:dyDescent="0.25">
      <c r="A6" s="66" t="s">
        <v>121</v>
      </c>
      <c r="B6" s="63" t="s">
        <v>116</v>
      </c>
      <c r="C6" s="64" t="s">
        <v>117</v>
      </c>
      <c r="D6" s="63" t="s">
        <v>118</v>
      </c>
      <c r="E6" s="65" t="s">
        <v>119</v>
      </c>
      <c r="H6" s="66" t="s">
        <v>121</v>
      </c>
      <c r="I6" s="63" t="s">
        <v>116</v>
      </c>
      <c r="J6" s="64" t="s">
        <v>117</v>
      </c>
      <c r="K6" s="63" t="s">
        <v>118</v>
      </c>
      <c r="L6" s="65" t="s">
        <v>119</v>
      </c>
    </row>
    <row r="7" spans="1:25" x14ac:dyDescent="0.25">
      <c r="A7" s="125" t="s">
        <v>179</v>
      </c>
      <c r="B7" s="115">
        <v>81018</v>
      </c>
      <c r="C7" s="115">
        <v>80</v>
      </c>
      <c r="D7" s="115" t="s">
        <v>125</v>
      </c>
      <c r="E7" s="113" t="s">
        <v>128</v>
      </c>
      <c r="F7" s="114"/>
      <c r="G7" s="114"/>
      <c r="H7" s="125" t="s">
        <v>179</v>
      </c>
      <c r="I7" s="117">
        <v>81379</v>
      </c>
      <c r="J7" s="117">
        <v>76</v>
      </c>
      <c r="K7" s="113" t="s">
        <v>125</v>
      </c>
      <c r="L7" s="113" t="s">
        <v>126</v>
      </c>
    </row>
    <row r="8" spans="1:25" x14ac:dyDescent="0.25">
      <c r="A8" s="125" t="s">
        <v>179</v>
      </c>
      <c r="B8" s="115">
        <v>72612</v>
      </c>
      <c r="C8" s="115">
        <v>65</v>
      </c>
      <c r="D8" s="115" t="s">
        <v>125</v>
      </c>
      <c r="E8" s="113" t="s">
        <v>128</v>
      </c>
      <c r="F8" s="114"/>
      <c r="G8" s="114"/>
      <c r="H8" s="125" t="s">
        <v>179</v>
      </c>
      <c r="I8" s="117">
        <v>81204</v>
      </c>
      <c r="J8" s="117">
        <v>44</v>
      </c>
      <c r="K8" s="113" t="s">
        <v>125</v>
      </c>
      <c r="L8" s="113" t="s">
        <v>125</v>
      </c>
    </row>
    <row r="9" spans="1:25" x14ac:dyDescent="0.25">
      <c r="A9" s="125" t="s">
        <v>179</v>
      </c>
      <c r="B9" s="115">
        <v>81684</v>
      </c>
      <c r="C9" s="115">
        <v>40</v>
      </c>
      <c r="D9" s="115" t="s">
        <v>125</v>
      </c>
      <c r="E9" s="113" t="s">
        <v>128</v>
      </c>
      <c r="F9" s="114"/>
      <c r="G9" s="114"/>
      <c r="H9" s="125" t="s">
        <v>179</v>
      </c>
      <c r="I9" s="117">
        <v>81218</v>
      </c>
      <c r="J9" s="117">
        <v>39</v>
      </c>
      <c r="K9" s="113" t="s">
        <v>125</v>
      </c>
      <c r="L9" s="113" t="s">
        <v>125</v>
      </c>
      <c r="P9" s="150" t="s">
        <v>196</v>
      </c>
      <c r="Q9" s="150"/>
      <c r="R9" s="150"/>
      <c r="S9" s="150"/>
      <c r="T9" s="150"/>
      <c r="U9" s="150"/>
      <c r="V9" s="150"/>
      <c r="W9" s="150"/>
      <c r="X9" s="150"/>
      <c r="Y9" s="150"/>
    </row>
    <row r="10" spans="1:25" ht="15" customHeight="1" x14ac:dyDescent="0.25">
      <c r="A10" s="125" t="s">
        <v>179</v>
      </c>
      <c r="B10" s="115">
        <v>81649</v>
      </c>
      <c r="C10" s="115">
        <v>60</v>
      </c>
      <c r="D10" s="115" t="s">
        <v>126</v>
      </c>
      <c r="E10" s="113" t="s">
        <v>128</v>
      </c>
      <c r="F10" s="114"/>
      <c r="G10" s="114"/>
      <c r="H10" s="125" t="s">
        <v>179</v>
      </c>
      <c r="I10" s="117">
        <v>81054</v>
      </c>
      <c r="J10" s="117">
        <v>63</v>
      </c>
      <c r="K10" s="113" t="s">
        <v>125</v>
      </c>
      <c r="L10" s="113" t="s">
        <v>126</v>
      </c>
      <c r="P10" s="174" t="s">
        <v>179</v>
      </c>
      <c r="Q10" s="173" t="s">
        <v>195</v>
      </c>
      <c r="R10" s="173"/>
      <c r="S10" s="173"/>
      <c r="T10" s="173"/>
      <c r="U10" s="173"/>
      <c r="V10" s="173"/>
      <c r="W10" s="173"/>
      <c r="X10" s="173"/>
      <c r="Y10" s="173"/>
    </row>
    <row r="11" spans="1:25" x14ac:dyDescent="0.25">
      <c r="A11" s="125" t="s">
        <v>179</v>
      </c>
      <c r="B11" s="115">
        <v>81009</v>
      </c>
      <c r="C11" s="115">
        <v>76</v>
      </c>
      <c r="D11" s="115" t="s">
        <v>125</v>
      </c>
      <c r="E11" s="113" t="s">
        <v>128</v>
      </c>
      <c r="F11" s="114"/>
      <c r="G11" s="114"/>
      <c r="H11" s="125" t="s">
        <v>179</v>
      </c>
      <c r="I11" s="117">
        <v>81893</v>
      </c>
      <c r="J11" s="117">
        <v>87</v>
      </c>
      <c r="K11" s="113" t="s">
        <v>125</v>
      </c>
      <c r="L11" s="113" t="s">
        <v>126</v>
      </c>
      <c r="P11" s="174"/>
      <c r="Q11" s="173"/>
      <c r="R11" s="173"/>
      <c r="S11" s="173"/>
      <c r="T11" s="173"/>
      <c r="U11" s="173"/>
      <c r="V11" s="173"/>
      <c r="W11" s="173"/>
      <c r="X11" s="173"/>
      <c r="Y11" s="173"/>
    </row>
    <row r="12" spans="1:25" x14ac:dyDescent="0.25">
      <c r="A12" s="125" t="s">
        <v>179</v>
      </c>
      <c r="B12" s="115">
        <v>82847</v>
      </c>
      <c r="C12" s="115">
        <v>25</v>
      </c>
      <c r="D12" s="115" t="s">
        <v>125</v>
      </c>
      <c r="E12" s="113" t="s">
        <v>128</v>
      </c>
      <c r="F12" s="114"/>
      <c r="G12" s="114"/>
      <c r="H12" s="125" t="s">
        <v>179</v>
      </c>
      <c r="I12" s="117">
        <v>82984</v>
      </c>
      <c r="J12" s="117">
        <v>67</v>
      </c>
      <c r="K12" s="113" t="s">
        <v>125</v>
      </c>
      <c r="L12" s="113" t="s">
        <v>126</v>
      </c>
      <c r="P12" s="174"/>
      <c r="Q12" s="173"/>
      <c r="R12" s="173"/>
      <c r="S12" s="173"/>
      <c r="T12" s="173"/>
      <c r="U12" s="173"/>
      <c r="V12" s="173"/>
      <c r="W12" s="173"/>
      <c r="X12" s="173"/>
      <c r="Y12" s="173"/>
    </row>
    <row r="13" spans="1:25" x14ac:dyDescent="0.25">
      <c r="A13" s="125" t="s">
        <v>179</v>
      </c>
      <c r="B13" s="115">
        <v>81002</v>
      </c>
      <c r="C13" s="115">
        <v>50</v>
      </c>
      <c r="D13" s="115" t="s">
        <v>125</v>
      </c>
      <c r="E13" s="113" t="s">
        <v>128</v>
      </c>
      <c r="F13" s="114"/>
      <c r="G13" s="114"/>
      <c r="H13" s="125" t="s">
        <v>179</v>
      </c>
      <c r="I13" s="117">
        <v>81827</v>
      </c>
      <c r="J13" s="117">
        <v>55</v>
      </c>
      <c r="K13" s="113" t="s">
        <v>125</v>
      </c>
      <c r="L13" s="113" t="s">
        <v>126</v>
      </c>
      <c r="P13" s="174" t="s">
        <v>180</v>
      </c>
      <c r="Q13" s="173" t="s">
        <v>197</v>
      </c>
      <c r="R13" s="173"/>
      <c r="S13" s="173"/>
      <c r="T13" s="173"/>
      <c r="U13" s="173"/>
      <c r="V13" s="173"/>
      <c r="W13" s="173"/>
      <c r="X13" s="173"/>
      <c r="Y13" s="173"/>
    </row>
    <row r="14" spans="1:25" x14ac:dyDescent="0.25">
      <c r="A14" s="125" t="s">
        <v>179</v>
      </c>
      <c r="B14" s="115">
        <v>81818</v>
      </c>
      <c r="C14" s="115">
        <v>84</v>
      </c>
      <c r="D14" s="115" t="s">
        <v>125</v>
      </c>
      <c r="E14" s="113" t="s">
        <v>128</v>
      </c>
      <c r="F14" s="114"/>
      <c r="G14" s="114"/>
      <c r="H14" s="125" t="s">
        <v>179</v>
      </c>
      <c r="I14" s="117">
        <v>81153</v>
      </c>
      <c r="J14" s="117">
        <v>55</v>
      </c>
      <c r="K14" s="113" t="s">
        <v>125</v>
      </c>
      <c r="L14" s="113" t="s">
        <v>126</v>
      </c>
      <c r="P14" s="174"/>
      <c r="Q14" s="173"/>
      <c r="R14" s="173"/>
      <c r="S14" s="173"/>
      <c r="T14" s="173"/>
      <c r="U14" s="173"/>
      <c r="V14" s="173"/>
      <c r="W14" s="173"/>
      <c r="X14" s="173"/>
      <c r="Y14" s="173"/>
    </row>
    <row r="15" spans="1:25" x14ac:dyDescent="0.25">
      <c r="A15" s="125" t="s">
        <v>179</v>
      </c>
      <c r="B15" s="115">
        <v>81058</v>
      </c>
      <c r="C15" s="115">
        <v>78</v>
      </c>
      <c r="D15" s="115" t="s">
        <v>125</v>
      </c>
      <c r="E15" s="113" t="s">
        <v>128</v>
      </c>
      <c r="F15" s="114"/>
      <c r="G15" s="114"/>
      <c r="H15" s="125" t="s">
        <v>179</v>
      </c>
      <c r="I15" s="117">
        <v>81919</v>
      </c>
      <c r="J15" s="117">
        <v>54</v>
      </c>
      <c r="K15" s="113" t="s">
        <v>125</v>
      </c>
      <c r="L15" s="113" t="s">
        <v>126</v>
      </c>
      <c r="P15" s="174"/>
      <c r="Q15" s="173"/>
      <c r="R15" s="173"/>
      <c r="S15" s="173"/>
      <c r="T15" s="173"/>
      <c r="U15" s="173"/>
      <c r="V15" s="173"/>
      <c r="W15" s="173"/>
      <c r="X15" s="173"/>
      <c r="Y15" s="173"/>
    </row>
    <row r="16" spans="1:25" x14ac:dyDescent="0.25">
      <c r="A16" s="125" t="s">
        <v>179</v>
      </c>
      <c r="B16" s="115">
        <v>72797</v>
      </c>
      <c r="C16" s="115">
        <v>30</v>
      </c>
      <c r="D16" s="115" t="s">
        <v>125</v>
      </c>
      <c r="E16" s="113" t="s">
        <v>128</v>
      </c>
      <c r="F16" s="114"/>
      <c r="G16" s="114"/>
      <c r="H16" s="125" t="s">
        <v>179</v>
      </c>
      <c r="I16" s="117">
        <v>81939</v>
      </c>
      <c r="J16" s="117">
        <v>62</v>
      </c>
      <c r="K16" s="113" t="s">
        <v>125</v>
      </c>
      <c r="L16" s="113" t="s">
        <v>126</v>
      </c>
      <c r="P16" s="174" t="s">
        <v>181</v>
      </c>
      <c r="Q16" s="173" t="s">
        <v>198</v>
      </c>
      <c r="R16" s="173"/>
      <c r="S16" s="173"/>
      <c r="T16" s="173"/>
      <c r="U16" s="173"/>
      <c r="V16" s="173"/>
      <c r="W16" s="173"/>
      <c r="X16" s="173"/>
      <c r="Y16" s="173"/>
    </row>
    <row r="17" spans="1:25" x14ac:dyDescent="0.25">
      <c r="A17" s="125" t="s">
        <v>179</v>
      </c>
      <c r="B17" s="115">
        <v>82261</v>
      </c>
      <c r="C17" s="115">
        <v>29</v>
      </c>
      <c r="D17" s="115" t="s">
        <v>125</v>
      </c>
      <c r="E17" s="113" t="s">
        <v>128</v>
      </c>
      <c r="F17" s="114"/>
      <c r="G17" s="114"/>
      <c r="H17" s="125" t="s">
        <v>179</v>
      </c>
      <c r="I17" s="117">
        <v>81666</v>
      </c>
      <c r="J17" s="117">
        <v>60</v>
      </c>
      <c r="K17" s="113" t="s">
        <v>125</v>
      </c>
      <c r="L17" s="113" t="s">
        <v>126</v>
      </c>
      <c r="P17" s="174"/>
      <c r="Q17" s="173"/>
      <c r="R17" s="173"/>
      <c r="S17" s="173"/>
      <c r="T17" s="173"/>
      <c r="U17" s="173"/>
      <c r="V17" s="173"/>
      <c r="W17" s="173"/>
      <c r="X17" s="173"/>
      <c r="Y17" s="173"/>
    </row>
    <row r="18" spans="1:25" x14ac:dyDescent="0.25">
      <c r="A18" s="125" t="s">
        <v>179</v>
      </c>
      <c r="B18" s="115">
        <v>81031</v>
      </c>
      <c r="C18" s="115">
        <v>33</v>
      </c>
      <c r="D18" s="115" t="s">
        <v>125</v>
      </c>
      <c r="E18" s="113" t="s">
        <v>128</v>
      </c>
      <c r="F18" s="114"/>
      <c r="G18" s="114"/>
      <c r="H18" s="125" t="s">
        <v>179</v>
      </c>
      <c r="I18" s="117">
        <v>81667</v>
      </c>
      <c r="J18" s="117">
        <v>48</v>
      </c>
      <c r="K18" s="113" t="s">
        <v>125</v>
      </c>
      <c r="L18" s="113" t="s">
        <v>126</v>
      </c>
      <c r="P18" s="174"/>
      <c r="Q18" s="173"/>
      <c r="R18" s="173"/>
      <c r="S18" s="173"/>
      <c r="T18" s="173"/>
      <c r="U18" s="173"/>
      <c r="V18" s="173"/>
      <c r="W18" s="173"/>
      <c r="X18" s="173"/>
      <c r="Y18" s="173"/>
    </row>
    <row r="19" spans="1:25" x14ac:dyDescent="0.25">
      <c r="A19" s="125" t="s">
        <v>179</v>
      </c>
      <c r="B19" s="115">
        <v>81689</v>
      </c>
      <c r="C19" s="115">
        <v>79</v>
      </c>
      <c r="D19" s="115" t="s">
        <v>125</v>
      </c>
      <c r="E19" s="113" t="s">
        <v>128</v>
      </c>
      <c r="F19" s="114"/>
      <c r="G19" s="114"/>
      <c r="H19" s="125" t="s">
        <v>179</v>
      </c>
      <c r="I19" s="117">
        <v>82293</v>
      </c>
      <c r="J19" s="117">
        <v>57</v>
      </c>
      <c r="K19" s="113" t="s">
        <v>125</v>
      </c>
      <c r="L19" s="113" t="s">
        <v>126</v>
      </c>
    </row>
    <row r="20" spans="1:25" x14ac:dyDescent="0.25">
      <c r="A20" s="125" t="s">
        <v>179</v>
      </c>
      <c r="B20" s="115">
        <v>82299</v>
      </c>
      <c r="C20" s="115">
        <v>69</v>
      </c>
      <c r="D20" s="115" t="s">
        <v>125</v>
      </c>
      <c r="E20" s="113" t="s">
        <v>128</v>
      </c>
      <c r="F20" s="114"/>
      <c r="G20" s="114"/>
      <c r="H20" s="125" t="s">
        <v>179</v>
      </c>
      <c r="I20" s="117">
        <v>76862</v>
      </c>
      <c r="J20" s="117">
        <v>70</v>
      </c>
      <c r="K20" s="113" t="s">
        <v>125</v>
      </c>
      <c r="L20" s="113" t="s">
        <v>126</v>
      </c>
    </row>
    <row r="21" spans="1:25" x14ac:dyDescent="0.25">
      <c r="A21" s="125" t="s">
        <v>179</v>
      </c>
      <c r="B21" s="115">
        <v>81841</v>
      </c>
      <c r="C21" s="115">
        <v>41</v>
      </c>
      <c r="D21" s="115" t="s">
        <v>125</v>
      </c>
      <c r="E21" s="113" t="s">
        <v>128</v>
      </c>
      <c r="F21" s="114"/>
      <c r="G21" s="114"/>
      <c r="H21" s="125" t="s">
        <v>179</v>
      </c>
      <c r="I21" s="117">
        <v>81052</v>
      </c>
      <c r="J21" s="117">
        <v>65</v>
      </c>
      <c r="K21" s="113" t="s">
        <v>125</v>
      </c>
      <c r="L21" s="113" t="s">
        <v>126</v>
      </c>
    </row>
    <row r="22" spans="1:25" x14ac:dyDescent="0.25">
      <c r="A22" s="125" t="s">
        <v>179</v>
      </c>
      <c r="B22" s="115">
        <v>81918</v>
      </c>
      <c r="C22" s="115">
        <v>85</v>
      </c>
      <c r="D22" s="115" t="s">
        <v>126</v>
      </c>
      <c r="E22" s="113" t="s">
        <v>128</v>
      </c>
      <c r="F22" s="114"/>
      <c r="G22" s="114"/>
      <c r="H22" s="125" t="s">
        <v>179</v>
      </c>
      <c r="I22" s="117">
        <v>72898</v>
      </c>
      <c r="J22" s="117">
        <v>25</v>
      </c>
      <c r="K22" s="113" t="s">
        <v>125</v>
      </c>
      <c r="L22" s="113" t="s">
        <v>125</v>
      </c>
    </row>
    <row r="23" spans="1:25" x14ac:dyDescent="0.25">
      <c r="A23" s="125" t="s">
        <v>179</v>
      </c>
      <c r="B23" s="115">
        <v>81175</v>
      </c>
      <c r="C23" s="115">
        <v>33</v>
      </c>
      <c r="D23" s="115" t="s">
        <v>125</v>
      </c>
      <c r="E23" s="113" t="s">
        <v>128</v>
      </c>
      <c r="F23" s="114"/>
      <c r="G23" s="114"/>
      <c r="H23" s="125" t="s">
        <v>179</v>
      </c>
      <c r="I23" s="117">
        <v>81199</v>
      </c>
      <c r="J23" s="117">
        <v>41</v>
      </c>
      <c r="K23" s="113" t="s">
        <v>125</v>
      </c>
      <c r="L23" s="113" t="s">
        <v>126</v>
      </c>
    </row>
    <row r="24" spans="1:25" x14ac:dyDescent="0.25">
      <c r="A24" s="125" t="s">
        <v>179</v>
      </c>
      <c r="B24" s="115">
        <v>81381</v>
      </c>
      <c r="C24" s="115">
        <v>54</v>
      </c>
      <c r="D24" s="115" t="s">
        <v>126</v>
      </c>
      <c r="E24" s="113" t="s">
        <v>128</v>
      </c>
      <c r="F24" s="114"/>
      <c r="G24" s="114"/>
      <c r="H24" s="125" t="s">
        <v>179</v>
      </c>
      <c r="I24" s="117">
        <v>81832</v>
      </c>
      <c r="J24" s="117">
        <v>20</v>
      </c>
      <c r="K24" s="113" t="s">
        <v>125</v>
      </c>
      <c r="L24" s="113" t="s">
        <v>125</v>
      </c>
    </row>
    <row r="25" spans="1:25" x14ac:dyDescent="0.25">
      <c r="A25" s="125" t="s">
        <v>179</v>
      </c>
      <c r="B25" s="115">
        <v>81839</v>
      </c>
      <c r="C25" s="115">
        <v>70</v>
      </c>
      <c r="D25" s="115" t="s">
        <v>126</v>
      </c>
      <c r="E25" s="113" t="s">
        <v>128</v>
      </c>
      <c r="F25" s="114"/>
      <c r="G25" s="114"/>
      <c r="H25" s="125" t="s">
        <v>179</v>
      </c>
      <c r="I25" s="117">
        <v>81831</v>
      </c>
      <c r="J25" s="117">
        <v>73</v>
      </c>
      <c r="K25" s="113" t="s">
        <v>125</v>
      </c>
      <c r="L25" s="113" t="s">
        <v>126</v>
      </c>
    </row>
    <row r="26" spans="1:25" x14ac:dyDescent="0.25">
      <c r="A26" s="125" t="s">
        <v>179</v>
      </c>
      <c r="B26" s="115">
        <v>81851</v>
      </c>
      <c r="C26" s="115">
        <v>25</v>
      </c>
      <c r="D26" s="115" t="s">
        <v>125</v>
      </c>
      <c r="E26" s="113" t="s">
        <v>128</v>
      </c>
      <c r="F26" s="114"/>
      <c r="G26" s="114"/>
      <c r="H26" s="125" t="s">
        <v>179</v>
      </c>
      <c r="I26" s="117">
        <v>81807</v>
      </c>
      <c r="J26" s="117">
        <v>31</v>
      </c>
      <c r="K26" s="113" t="s">
        <v>125</v>
      </c>
      <c r="L26" s="113" t="s">
        <v>126</v>
      </c>
    </row>
    <row r="27" spans="1:25" x14ac:dyDescent="0.25">
      <c r="A27" s="125" t="s">
        <v>179</v>
      </c>
      <c r="B27" s="115">
        <v>72588</v>
      </c>
      <c r="C27" s="115">
        <v>42</v>
      </c>
      <c r="D27" s="115" t="s">
        <v>125</v>
      </c>
      <c r="E27" s="113" t="s">
        <v>128</v>
      </c>
      <c r="F27" s="114"/>
      <c r="G27" s="114"/>
      <c r="H27" s="125" t="s">
        <v>179</v>
      </c>
      <c r="I27" s="117">
        <v>81125</v>
      </c>
      <c r="J27" s="117">
        <v>70</v>
      </c>
      <c r="K27" s="113" t="s">
        <v>125</v>
      </c>
      <c r="L27" s="113" t="s">
        <v>126</v>
      </c>
    </row>
    <row r="28" spans="1:25" x14ac:dyDescent="0.25">
      <c r="A28" s="125" t="s">
        <v>179</v>
      </c>
      <c r="B28" s="115">
        <v>81222</v>
      </c>
      <c r="C28" s="115">
        <v>27</v>
      </c>
      <c r="D28" s="115" t="s">
        <v>125</v>
      </c>
      <c r="E28" s="113" t="s">
        <v>128</v>
      </c>
      <c r="F28" s="114"/>
      <c r="G28" s="114"/>
      <c r="H28" s="125" t="s">
        <v>179</v>
      </c>
      <c r="I28" s="117">
        <v>81912</v>
      </c>
      <c r="J28" s="117">
        <v>31</v>
      </c>
      <c r="K28" s="113" t="s">
        <v>125</v>
      </c>
      <c r="L28" s="113" t="s">
        <v>126</v>
      </c>
    </row>
    <row r="29" spans="1:25" x14ac:dyDescent="0.25">
      <c r="A29" s="125" t="s">
        <v>179</v>
      </c>
      <c r="B29" s="115">
        <v>81888</v>
      </c>
      <c r="C29" s="115">
        <v>68</v>
      </c>
      <c r="D29" s="115" t="s">
        <v>125</v>
      </c>
      <c r="E29" s="113" t="s">
        <v>128</v>
      </c>
      <c r="F29" s="114"/>
      <c r="G29" s="114"/>
      <c r="H29" s="125" t="s">
        <v>179</v>
      </c>
      <c r="I29" s="117">
        <v>81911</v>
      </c>
      <c r="J29" s="117">
        <v>53</v>
      </c>
      <c r="K29" s="113" t="s">
        <v>125</v>
      </c>
      <c r="L29" s="113" t="s">
        <v>126</v>
      </c>
    </row>
    <row r="30" spans="1:25" x14ac:dyDescent="0.25">
      <c r="A30" s="125" t="s">
        <v>179</v>
      </c>
      <c r="B30" s="115">
        <v>81668</v>
      </c>
      <c r="C30" s="115">
        <v>32</v>
      </c>
      <c r="D30" s="115" t="s">
        <v>125</v>
      </c>
      <c r="E30" s="113" t="s">
        <v>128</v>
      </c>
      <c r="F30" s="114"/>
      <c r="G30" s="114"/>
      <c r="H30" s="125" t="s">
        <v>179</v>
      </c>
      <c r="I30" s="117">
        <v>81927</v>
      </c>
      <c r="J30" s="117">
        <v>22</v>
      </c>
      <c r="K30" s="113" t="s">
        <v>125</v>
      </c>
      <c r="L30" s="113" t="s">
        <v>125</v>
      </c>
    </row>
    <row r="31" spans="1:25" x14ac:dyDescent="0.25">
      <c r="A31" s="125" t="s">
        <v>179</v>
      </c>
      <c r="B31" s="115">
        <v>81842</v>
      </c>
      <c r="C31" s="115">
        <v>76</v>
      </c>
      <c r="D31" s="118" t="s">
        <v>126</v>
      </c>
      <c r="E31" s="113" t="s">
        <v>128</v>
      </c>
      <c r="F31" s="114"/>
      <c r="G31" s="114"/>
      <c r="H31" s="126" t="s">
        <v>180</v>
      </c>
      <c r="I31" s="113">
        <v>81698</v>
      </c>
      <c r="J31" s="113">
        <v>124</v>
      </c>
      <c r="K31" s="113" t="s">
        <v>125</v>
      </c>
      <c r="L31" s="113" t="s">
        <v>126</v>
      </c>
    </row>
    <row r="32" spans="1:25" x14ac:dyDescent="0.25">
      <c r="A32" s="126" t="s">
        <v>180</v>
      </c>
      <c r="B32" s="113">
        <v>82845</v>
      </c>
      <c r="C32" s="117">
        <v>75</v>
      </c>
      <c r="D32" s="115" t="s">
        <v>126</v>
      </c>
      <c r="E32" s="113" t="s">
        <v>128</v>
      </c>
      <c r="F32" s="114"/>
      <c r="G32" s="114"/>
      <c r="H32" s="126" t="s">
        <v>180</v>
      </c>
      <c r="I32" s="117">
        <v>81804</v>
      </c>
      <c r="J32" s="117">
        <v>32</v>
      </c>
      <c r="K32" s="113" t="s">
        <v>125</v>
      </c>
      <c r="L32" s="113" t="s">
        <v>125</v>
      </c>
    </row>
    <row r="33" spans="1:12" x14ac:dyDescent="0.25">
      <c r="A33" s="126" t="s">
        <v>180</v>
      </c>
      <c r="B33" s="113">
        <v>81873</v>
      </c>
      <c r="C33" s="117">
        <v>89</v>
      </c>
      <c r="D33" s="115" t="s">
        <v>125</v>
      </c>
      <c r="E33" s="113" t="s">
        <v>128</v>
      </c>
      <c r="F33" s="114"/>
      <c r="G33" s="114"/>
      <c r="H33" s="126" t="s">
        <v>180</v>
      </c>
      <c r="I33" s="117">
        <v>82294</v>
      </c>
      <c r="J33" s="117">
        <v>28</v>
      </c>
      <c r="K33" s="113" t="s">
        <v>125</v>
      </c>
      <c r="L33" s="113" t="s">
        <v>125</v>
      </c>
    </row>
    <row r="34" spans="1:12" x14ac:dyDescent="0.25">
      <c r="A34" s="126" t="s">
        <v>180</v>
      </c>
      <c r="B34" s="113">
        <v>81370</v>
      </c>
      <c r="C34" s="117">
        <v>53</v>
      </c>
      <c r="D34" s="115" t="s">
        <v>125</v>
      </c>
      <c r="E34" s="113" t="s">
        <v>128</v>
      </c>
      <c r="F34" s="114"/>
      <c r="G34" s="114"/>
      <c r="H34" s="126" t="s">
        <v>180</v>
      </c>
      <c r="I34" s="117">
        <v>81329</v>
      </c>
      <c r="J34" s="117">
        <v>23</v>
      </c>
      <c r="K34" s="113" t="s">
        <v>125</v>
      </c>
      <c r="L34" s="113" t="s">
        <v>125</v>
      </c>
    </row>
    <row r="35" spans="1:12" x14ac:dyDescent="0.25">
      <c r="A35" s="126" t="s">
        <v>180</v>
      </c>
      <c r="B35" s="113">
        <v>81919</v>
      </c>
      <c r="C35" s="117">
        <v>24</v>
      </c>
      <c r="D35" s="115" t="s">
        <v>125</v>
      </c>
      <c r="E35" s="113" t="s">
        <v>128</v>
      </c>
      <c r="F35" s="114"/>
      <c r="G35" s="114"/>
      <c r="H35" s="126" t="s">
        <v>180</v>
      </c>
      <c r="I35" s="117">
        <v>81121</v>
      </c>
      <c r="J35" s="117">
        <v>56</v>
      </c>
      <c r="K35" s="113" t="s">
        <v>125</v>
      </c>
      <c r="L35" s="113" t="s">
        <v>125</v>
      </c>
    </row>
    <row r="36" spans="1:12" x14ac:dyDescent="0.25">
      <c r="A36" s="126" t="s">
        <v>180</v>
      </c>
      <c r="B36" s="113">
        <v>76853</v>
      </c>
      <c r="C36" s="117">
        <v>62</v>
      </c>
      <c r="D36" s="115" t="s">
        <v>125</v>
      </c>
      <c r="E36" s="113" t="s">
        <v>128</v>
      </c>
      <c r="F36" s="114"/>
      <c r="G36" s="114"/>
      <c r="H36" s="126" t="s">
        <v>180</v>
      </c>
      <c r="I36" s="117">
        <v>81929</v>
      </c>
      <c r="J36" s="117">
        <v>64</v>
      </c>
      <c r="K36" s="113" t="s">
        <v>125</v>
      </c>
      <c r="L36" s="113" t="s">
        <v>126</v>
      </c>
    </row>
    <row r="37" spans="1:12" x14ac:dyDescent="0.25">
      <c r="A37" s="126" t="s">
        <v>180</v>
      </c>
      <c r="B37" s="113">
        <v>72583</v>
      </c>
      <c r="C37" s="117">
        <v>55</v>
      </c>
      <c r="D37" s="115" t="s">
        <v>125</v>
      </c>
      <c r="E37" s="113" t="s">
        <v>128</v>
      </c>
      <c r="F37" s="114"/>
      <c r="G37" s="114"/>
      <c r="H37" s="126" t="s">
        <v>180</v>
      </c>
      <c r="I37" s="117">
        <v>72970</v>
      </c>
      <c r="J37" s="117">
        <v>32</v>
      </c>
      <c r="K37" s="113" t="s">
        <v>125</v>
      </c>
      <c r="L37" s="113" t="s">
        <v>125</v>
      </c>
    </row>
    <row r="38" spans="1:12" x14ac:dyDescent="0.25">
      <c r="A38" s="126" t="s">
        <v>180</v>
      </c>
      <c r="B38" s="113">
        <v>81070</v>
      </c>
      <c r="C38" s="117">
        <v>59</v>
      </c>
      <c r="D38" s="115" t="s">
        <v>125</v>
      </c>
      <c r="E38" s="113" t="s">
        <v>128</v>
      </c>
      <c r="F38" s="114"/>
      <c r="G38" s="114"/>
      <c r="H38" s="126" t="s">
        <v>180</v>
      </c>
      <c r="I38" s="117">
        <v>81881</v>
      </c>
      <c r="J38" s="117">
        <v>60</v>
      </c>
      <c r="K38" s="113" t="s">
        <v>125</v>
      </c>
      <c r="L38" s="113" t="s">
        <v>125</v>
      </c>
    </row>
    <row r="39" spans="1:12" x14ac:dyDescent="0.25">
      <c r="A39" s="126" t="s">
        <v>180</v>
      </c>
      <c r="B39" s="113">
        <v>81906</v>
      </c>
      <c r="C39" s="117">
        <v>97</v>
      </c>
      <c r="D39" s="115" t="s">
        <v>125</v>
      </c>
      <c r="E39" s="113" t="s">
        <v>128</v>
      </c>
      <c r="F39" s="114"/>
      <c r="G39" s="114"/>
      <c r="H39" s="126" t="s">
        <v>180</v>
      </c>
      <c r="I39" s="117">
        <v>81372</v>
      </c>
      <c r="J39" s="117">
        <v>57</v>
      </c>
      <c r="K39" s="113" t="s">
        <v>125</v>
      </c>
      <c r="L39" s="113" t="s">
        <v>126</v>
      </c>
    </row>
    <row r="40" spans="1:12" x14ac:dyDescent="0.25">
      <c r="A40" s="126" t="s">
        <v>180</v>
      </c>
      <c r="B40" s="113">
        <v>81196</v>
      </c>
      <c r="C40" s="117">
        <v>65</v>
      </c>
      <c r="D40" s="115" t="s">
        <v>125</v>
      </c>
      <c r="E40" s="113" t="s">
        <v>128</v>
      </c>
      <c r="F40" s="114"/>
      <c r="G40" s="114"/>
      <c r="H40" s="126" t="s">
        <v>180</v>
      </c>
      <c r="I40" s="117">
        <v>81202</v>
      </c>
      <c r="J40" s="117">
        <v>26</v>
      </c>
      <c r="K40" s="113" t="s">
        <v>125</v>
      </c>
      <c r="L40" s="113" t="s">
        <v>125</v>
      </c>
    </row>
    <row r="41" spans="1:12" x14ac:dyDescent="0.25">
      <c r="A41" s="126" t="s">
        <v>180</v>
      </c>
      <c r="B41" s="113">
        <v>81843</v>
      </c>
      <c r="C41" s="117">
        <v>48</v>
      </c>
      <c r="D41" s="115" t="s">
        <v>125</v>
      </c>
      <c r="E41" s="113" t="s">
        <v>128</v>
      </c>
      <c r="F41" s="114"/>
      <c r="G41" s="114"/>
      <c r="H41" s="126" t="s">
        <v>180</v>
      </c>
      <c r="I41" s="117">
        <v>82986</v>
      </c>
      <c r="J41" s="117">
        <v>89</v>
      </c>
      <c r="K41" s="113" t="s">
        <v>125</v>
      </c>
      <c r="L41" s="113" t="s">
        <v>126</v>
      </c>
    </row>
    <row r="42" spans="1:12" x14ac:dyDescent="0.25">
      <c r="A42" s="126" t="s">
        <v>180</v>
      </c>
      <c r="B42" s="113">
        <v>81383</v>
      </c>
      <c r="C42" s="117">
        <v>71</v>
      </c>
      <c r="D42" s="115" t="s">
        <v>125</v>
      </c>
      <c r="E42" s="113" t="s">
        <v>128</v>
      </c>
      <c r="F42" s="114"/>
      <c r="G42" s="114"/>
      <c r="H42" s="126" t="s">
        <v>180</v>
      </c>
      <c r="I42" s="117">
        <v>82108</v>
      </c>
      <c r="J42" s="117">
        <v>37</v>
      </c>
      <c r="K42" s="113" t="s">
        <v>125</v>
      </c>
      <c r="L42" s="113" t="s">
        <v>126</v>
      </c>
    </row>
    <row r="43" spans="1:12" x14ac:dyDescent="0.25">
      <c r="A43" s="126" t="s">
        <v>180</v>
      </c>
      <c r="B43" s="113">
        <v>72584</v>
      </c>
      <c r="C43" s="117">
        <v>36</v>
      </c>
      <c r="D43" s="115" t="s">
        <v>125</v>
      </c>
      <c r="E43" s="113" t="s">
        <v>128</v>
      </c>
      <c r="F43" s="114"/>
      <c r="G43" s="114"/>
      <c r="H43" s="126" t="s">
        <v>180</v>
      </c>
      <c r="I43" s="117">
        <v>81072</v>
      </c>
      <c r="J43" s="117">
        <v>53</v>
      </c>
      <c r="K43" s="113" t="s">
        <v>125</v>
      </c>
      <c r="L43" s="113" t="s">
        <v>126</v>
      </c>
    </row>
    <row r="44" spans="1:12" x14ac:dyDescent="0.25">
      <c r="A44" s="126" t="s">
        <v>180</v>
      </c>
      <c r="B44" s="113">
        <v>81120</v>
      </c>
      <c r="C44" s="117">
        <v>68</v>
      </c>
      <c r="D44" s="115" t="s">
        <v>125</v>
      </c>
      <c r="E44" s="113" t="s">
        <v>128</v>
      </c>
      <c r="F44" s="114"/>
      <c r="G44" s="114"/>
      <c r="H44" s="126" t="s">
        <v>180</v>
      </c>
      <c r="I44" s="117">
        <v>82105</v>
      </c>
      <c r="J44" s="117">
        <v>89</v>
      </c>
      <c r="K44" s="113" t="s">
        <v>125</v>
      </c>
      <c r="L44" s="113" t="s">
        <v>126</v>
      </c>
    </row>
    <row r="45" spans="1:12" x14ac:dyDescent="0.25">
      <c r="A45" s="126" t="s">
        <v>180</v>
      </c>
      <c r="B45" s="113">
        <v>81881</v>
      </c>
      <c r="C45" s="117">
        <v>74</v>
      </c>
      <c r="D45" s="115" t="s">
        <v>125</v>
      </c>
      <c r="E45" s="113" t="s">
        <v>128</v>
      </c>
      <c r="F45" s="114"/>
      <c r="G45" s="114"/>
      <c r="H45" s="126" t="s">
        <v>180</v>
      </c>
      <c r="I45" s="117">
        <v>81888</v>
      </c>
      <c r="J45" s="117">
        <v>40</v>
      </c>
      <c r="K45" s="113" t="s">
        <v>125</v>
      </c>
      <c r="L45" s="113" t="s">
        <v>125</v>
      </c>
    </row>
    <row r="46" spans="1:12" x14ac:dyDescent="0.25">
      <c r="A46" s="126" t="s">
        <v>180</v>
      </c>
      <c r="B46" s="113">
        <v>81041</v>
      </c>
      <c r="C46" s="117">
        <v>29</v>
      </c>
      <c r="D46" s="115" t="s">
        <v>125</v>
      </c>
      <c r="E46" s="113" t="s">
        <v>128</v>
      </c>
      <c r="F46" s="114"/>
      <c r="G46" s="114"/>
      <c r="H46" s="126" t="s">
        <v>180</v>
      </c>
      <c r="I46" s="117">
        <v>81877</v>
      </c>
      <c r="J46" s="117">
        <v>24</v>
      </c>
      <c r="K46" s="113" t="s">
        <v>125</v>
      </c>
      <c r="L46" s="113" t="s">
        <v>125</v>
      </c>
    </row>
    <row r="47" spans="1:12" x14ac:dyDescent="0.25">
      <c r="A47" s="126" t="s">
        <v>180</v>
      </c>
      <c r="B47" s="113">
        <v>72585</v>
      </c>
      <c r="C47" s="117">
        <v>45</v>
      </c>
      <c r="D47" s="115" t="s">
        <v>125</v>
      </c>
      <c r="E47" s="113" t="s">
        <v>128</v>
      </c>
      <c r="F47" s="114"/>
      <c r="G47" s="114"/>
      <c r="H47" s="126" t="s">
        <v>180</v>
      </c>
      <c r="I47" s="117">
        <v>81915</v>
      </c>
      <c r="J47" s="117">
        <v>50</v>
      </c>
      <c r="K47" s="113" t="s">
        <v>125</v>
      </c>
      <c r="L47" s="113" t="s">
        <v>126</v>
      </c>
    </row>
    <row r="48" spans="1:12" x14ac:dyDescent="0.25">
      <c r="A48" s="126" t="s">
        <v>180</v>
      </c>
      <c r="B48" s="113">
        <v>82410</v>
      </c>
      <c r="C48" s="117">
        <v>66</v>
      </c>
      <c r="D48" s="115" t="s">
        <v>125</v>
      </c>
      <c r="E48" s="113" t="s">
        <v>128</v>
      </c>
      <c r="F48" s="114"/>
      <c r="G48" s="114"/>
      <c r="H48" s="126" t="s">
        <v>180</v>
      </c>
      <c r="I48" s="117">
        <v>81907</v>
      </c>
      <c r="J48" s="117">
        <v>32</v>
      </c>
      <c r="K48" s="113" t="s">
        <v>125</v>
      </c>
      <c r="L48" s="113" t="s">
        <v>125</v>
      </c>
    </row>
    <row r="49" spans="1:12" x14ac:dyDescent="0.25">
      <c r="A49" s="126" t="s">
        <v>180</v>
      </c>
      <c r="B49" s="113">
        <v>82984</v>
      </c>
      <c r="C49" s="117">
        <v>46</v>
      </c>
      <c r="D49" s="115" t="s">
        <v>125</v>
      </c>
      <c r="E49" s="113" t="s">
        <v>128</v>
      </c>
      <c r="F49" s="114"/>
      <c r="G49" s="114"/>
      <c r="H49" s="126" t="s">
        <v>180</v>
      </c>
      <c r="I49" s="117">
        <v>82245</v>
      </c>
      <c r="J49" s="117">
        <v>45</v>
      </c>
      <c r="K49" s="113" t="s">
        <v>125</v>
      </c>
      <c r="L49" s="113" t="s">
        <v>126</v>
      </c>
    </row>
    <row r="50" spans="1:12" x14ac:dyDescent="0.25">
      <c r="A50" s="126" t="s">
        <v>180</v>
      </c>
      <c r="B50" s="113">
        <v>81716</v>
      </c>
      <c r="C50" s="117">
        <v>57</v>
      </c>
      <c r="D50" s="115" t="s">
        <v>125</v>
      </c>
      <c r="E50" s="113" t="s">
        <v>128</v>
      </c>
      <c r="F50" s="114"/>
      <c r="G50" s="114"/>
      <c r="H50" s="116" t="s">
        <v>181</v>
      </c>
      <c r="I50" s="117">
        <v>81190</v>
      </c>
      <c r="J50" s="117">
        <v>21</v>
      </c>
      <c r="K50" s="113" t="s">
        <v>125</v>
      </c>
      <c r="L50" s="113" t="s">
        <v>125</v>
      </c>
    </row>
    <row r="51" spans="1:12" x14ac:dyDescent="0.25">
      <c r="A51" s="126" t="s">
        <v>180</v>
      </c>
      <c r="B51" s="113">
        <v>82301</v>
      </c>
      <c r="C51" s="117">
        <v>61</v>
      </c>
      <c r="D51" s="115" t="s">
        <v>125</v>
      </c>
      <c r="E51" s="113" t="s">
        <v>128</v>
      </c>
      <c r="F51" s="114"/>
      <c r="G51" s="114"/>
      <c r="H51" s="116" t="s">
        <v>181</v>
      </c>
      <c r="I51" s="117">
        <v>81704</v>
      </c>
      <c r="J51" s="117">
        <v>57</v>
      </c>
      <c r="K51" s="113" t="s">
        <v>125</v>
      </c>
      <c r="L51" s="113" t="s">
        <v>126</v>
      </c>
    </row>
    <row r="52" spans="1:12" x14ac:dyDescent="0.25">
      <c r="A52" s="126" t="s">
        <v>180</v>
      </c>
      <c r="B52" s="113">
        <v>81028</v>
      </c>
      <c r="C52" s="117">
        <v>84</v>
      </c>
      <c r="D52" s="115" t="s">
        <v>125</v>
      </c>
      <c r="E52" s="113" t="s">
        <v>128</v>
      </c>
      <c r="F52" s="114"/>
      <c r="G52" s="114"/>
      <c r="H52" s="116" t="s">
        <v>181</v>
      </c>
      <c r="I52" s="117">
        <v>82254</v>
      </c>
      <c r="J52" s="117">
        <v>41</v>
      </c>
      <c r="K52" s="113" t="s">
        <v>125</v>
      </c>
      <c r="L52" s="113" t="s">
        <v>126</v>
      </c>
    </row>
    <row r="53" spans="1:12" x14ac:dyDescent="0.25">
      <c r="A53" s="126" t="s">
        <v>180</v>
      </c>
      <c r="B53" s="113">
        <v>81904</v>
      </c>
      <c r="C53" s="117">
        <v>27</v>
      </c>
      <c r="D53" s="115" t="s">
        <v>125</v>
      </c>
      <c r="E53" s="113" t="s">
        <v>128</v>
      </c>
      <c r="F53" s="114"/>
      <c r="G53" s="114"/>
      <c r="H53" s="116" t="s">
        <v>181</v>
      </c>
      <c r="I53" s="117">
        <v>82421</v>
      </c>
      <c r="J53" s="117">
        <v>76</v>
      </c>
      <c r="K53" s="113" t="s">
        <v>125</v>
      </c>
      <c r="L53" s="113" t="s">
        <v>126</v>
      </c>
    </row>
    <row r="54" spans="1:12" x14ac:dyDescent="0.25">
      <c r="A54" s="126" t="s">
        <v>180</v>
      </c>
      <c r="B54" s="113">
        <v>82421</v>
      </c>
      <c r="C54" s="117">
        <v>73</v>
      </c>
      <c r="D54" s="115" t="s">
        <v>125</v>
      </c>
      <c r="E54" s="113" t="s">
        <v>128</v>
      </c>
      <c r="F54" s="114"/>
      <c r="G54" s="114"/>
      <c r="H54" s="116" t="s">
        <v>181</v>
      </c>
      <c r="I54" s="117">
        <v>81220</v>
      </c>
      <c r="J54" s="117">
        <v>25</v>
      </c>
      <c r="K54" s="113" t="s">
        <v>125</v>
      </c>
      <c r="L54" s="113" t="s">
        <v>125</v>
      </c>
    </row>
    <row r="55" spans="1:12" x14ac:dyDescent="0.25">
      <c r="A55" s="126" t="s">
        <v>180</v>
      </c>
      <c r="B55" s="113">
        <v>82986</v>
      </c>
      <c r="C55" s="117">
        <v>43</v>
      </c>
      <c r="D55" s="115" t="s">
        <v>125</v>
      </c>
      <c r="E55" s="113" t="s">
        <v>128</v>
      </c>
      <c r="F55" s="114"/>
      <c r="G55" s="114"/>
      <c r="H55" s="116" t="s">
        <v>181</v>
      </c>
      <c r="I55" s="117">
        <v>81340</v>
      </c>
      <c r="J55" s="117">
        <v>58</v>
      </c>
      <c r="K55" s="113" t="s">
        <v>125</v>
      </c>
      <c r="L55" s="113" t="s">
        <v>126</v>
      </c>
    </row>
    <row r="56" spans="1:12" x14ac:dyDescent="0.25">
      <c r="A56" s="126" t="s">
        <v>180</v>
      </c>
      <c r="B56" s="113">
        <v>81376</v>
      </c>
      <c r="C56" s="117">
        <v>33</v>
      </c>
      <c r="D56" s="115" t="s">
        <v>125</v>
      </c>
      <c r="E56" s="113" t="s">
        <v>128</v>
      </c>
      <c r="F56" s="114"/>
      <c r="G56" s="114"/>
      <c r="H56" s="116" t="s">
        <v>181</v>
      </c>
      <c r="I56" s="117">
        <v>72981</v>
      </c>
      <c r="J56" s="117">
        <v>24</v>
      </c>
      <c r="K56" s="113" t="s">
        <v>125</v>
      </c>
      <c r="L56" s="113" t="s">
        <v>125</v>
      </c>
    </row>
    <row r="57" spans="1:12" x14ac:dyDescent="0.25">
      <c r="A57" s="126" t="s">
        <v>180</v>
      </c>
      <c r="B57" s="113">
        <v>76029</v>
      </c>
      <c r="C57" s="117">
        <v>81</v>
      </c>
      <c r="D57" s="115" t="s">
        <v>126</v>
      </c>
      <c r="E57" s="113" t="s">
        <v>128</v>
      </c>
      <c r="F57" s="114"/>
      <c r="G57" s="114"/>
      <c r="H57" s="116" t="s">
        <v>181</v>
      </c>
      <c r="I57" s="117">
        <v>72811</v>
      </c>
      <c r="J57" s="117">
        <v>21</v>
      </c>
      <c r="K57" s="113" t="s">
        <v>125</v>
      </c>
      <c r="L57" s="113" t="s">
        <v>125</v>
      </c>
    </row>
    <row r="58" spans="1:12" x14ac:dyDescent="0.25">
      <c r="A58" s="114"/>
      <c r="B58" s="114"/>
      <c r="C58" s="114"/>
      <c r="D58" s="114"/>
      <c r="E58" s="114"/>
      <c r="F58" s="114"/>
      <c r="G58" s="114"/>
      <c r="H58" s="116" t="s">
        <v>181</v>
      </c>
      <c r="I58" s="117">
        <v>82310</v>
      </c>
      <c r="J58" s="117">
        <v>24</v>
      </c>
      <c r="K58" s="113" t="s">
        <v>125</v>
      </c>
      <c r="L58" s="113" t="s">
        <v>125</v>
      </c>
    </row>
    <row r="59" spans="1:12" x14ac:dyDescent="0.25">
      <c r="A59" s="114"/>
      <c r="B59" s="114"/>
      <c r="C59" s="114"/>
      <c r="D59" s="114"/>
      <c r="E59" s="114"/>
      <c r="F59" s="114"/>
      <c r="G59" s="114"/>
      <c r="H59" s="116" t="s">
        <v>181</v>
      </c>
      <c r="I59" s="117">
        <v>72883</v>
      </c>
      <c r="J59" s="117">
        <v>0</v>
      </c>
      <c r="K59" s="113" t="s">
        <v>125</v>
      </c>
      <c r="L59" s="113" t="s">
        <v>125</v>
      </c>
    </row>
    <row r="60" spans="1:12" x14ac:dyDescent="0.25">
      <c r="A60" s="114"/>
      <c r="B60" s="114"/>
      <c r="C60" s="114"/>
      <c r="D60" s="114"/>
      <c r="E60" s="114"/>
      <c r="F60" s="114"/>
      <c r="G60" s="114"/>
      <c r="H60" s="116" t="s">
        <v>181</v>
      </c>
      <c r="I60" s="117">
        <v>81580</v>
      </c>
      <c r="J60" s="117">
        <v>41</v>
      </c>
      <c r="K60" s="113" t="s">
        <v>125</v>
      </c>
      <c r="L60" s="113" t="s">
        <v>126</v>
      </c>
    </row>
    <row r="61" spans="1:12" x14ac:dyDescent="0.25">
      <c r="A61" s="114"/>
      <c r="B61" s="114"/>
      <c r="C61" s="114"/>
      <c r="D61" s="114"/>
      <c r="E61" s="114"/>
      <c r="F61" s="114"/>
      <c r="G61" s="114"/>
      <c r="H61" s="116" t="s">
        <v>181</v>
      </c>
      <c r="I61" s="117">
        <v>81949</v>
      </c>
      <c r="J61" s="117">
        <v>63</v>
      </c>
      <c r="K61" s="113" t="s">
        <v>125</v>
      </c>
      <c r="L61" s="113" t="s">
        <v>126</v>
      </c>
    </row>
    <row r="62" spans="1:12" x14ac:dyDescent="0.25">
      <c r="A62" s="114"/>
      <c r="B62" s="114"/>
      <c r="C62" s="114"/>
      <c r="D62" s="114"/>
      <c r="E62" s="114"/>
      <c r="F62" s="114"/>
      <c r="G62" s="114"/>
      <c r="H62" s="116" t="s">
        <v>181</v>
      </c>
      <c r="I62" s="117">
        <v>82021</v>
      </c>
      <c r="J62" s="117">
        <v>48</v>
      </c>
      <c r="K62" s="113" t="s">
        <v>125</v>
      </c>
      <c r="L62" s="113" t="s">
        <v>126</v>
      </c>
    </row>
    <row r="63" spans="1:12" x14ac:dyDescent="0.25">
      <c r="A63" s="114"/>
      <c r="B63" s="114"/>
      <c r="C63" s="114"/>
      <c r="D63" s="114"/>
      <c r="E63" s="114"/>
      <c r="F63" s="114"/>
      <c r="G63" s="114"/>
      <c r="H63" s="116" t="s">
        <v>181</v>
      </c>
      <c r="I63" s="117">
        <v>81687</v>
      </c>
      <c r="J63" s="117">
        <v>23</v>
      </c>
      <c r="K63" s="113" t="s">
        <v>125</v>
      </c>
      <c r="L63" s="113" t="s">
        <v>125</v>
      </c>
    </row>
    <row r="64" spans="1:12" x14ac:dyDescent="0.25">
      <c r="A64" s="114"/>
      <c r="B64" s="114"/>
      <c r="C64" s="114"/>
      <c r="D64" s="114"/>
      <c r="E64" s="114"/>
      <c r="F64" s="114"/>
      <c r="G64" s="114"/>
      <c r="H64" s="116" t="s">
        <v>181</v>
      </c>
      <c r="I64" s="117">
        <v>81046</v>
      </c>
      <c r="J64" s="117">
        <v>46</v>
      </c>
      <c r="K64" s="113" t="s">
        <v>125</v>
      </c>
      <c r="L64" s="113" t="s">
        <v>126</v>
      </c>
    </row>
    <row r="65" spans="1:12" x14ac:dyDescent="0.25">
      <c r="A65" s="114"/>
      <c r="B65" s="114"/>
      <c r="C65" s="114"/>
      <c r="D65" s="114"/>
      <c r="E65" s="114"/>
      <c r="F65" s="114"/>
      <c r="G65" s="114"/>
      <c r="H65" s="116" t="s">
        <v>181</v>
      </c>
      <c r="I65" s="117">
        <v>82211</v>
      </c>
      <c r="J65" s="117">
        <v>53</v>
      </c>
      <c r="K65" s="113" t="s">
        <v>125</v>
      </c>
      <c r="L65" s="113" t="s">
        <v>126</v>
      </c>
    </row>
    <row r="66" spans="1:12" x14ac:dyDescent="0.25">
      <c r="A66" s="114"/>
      <c r="B66" s="114"/>
      <c r="C66" s="114"/>
      <c r="D66" s="114"/>
      <c r="E66" s="114"/>
      <c r="F66" s="114"/>
      <c r="G66" s="114"/>
      <c r="H66" s="116" t="s">
        <v>181</v>
      </c>
      <c r="I66" s="117">
        <v>72606</v>
      </c>
      <c r="J66" s="117">
        <v>51</v>
      </c>
      <c r="K66" s="113" t="s">
        <v>125</v>
      </c>
      <c r="L66" s="113" t="s">
        <v>126</v>
      </c>
    </row>
    <row r="67" spans="1:12" x14ac:dyDescent="0.25">
      <c r="A67" s="114"/>
      <c r="B67" s="114"/>
      <c r="C67" s="114"/>
      <c r="D67" s="114"/>
      <c r="E67" s="114"/>
      <c r="F67" s="114"/>
      <c r="G67" s="114"/>
      <c r="H67" s="116" t="s">
        <v>181</v>
      </c>
      <c r="I67" s="117">
        <v>81080</v>
      </c>
      <c r="J67" s="117">
        <v>38</v>
      </c>
      <c r="K67" s="113" t="s">
        <v>125</v>
      </c>
      <c r="L67" s="113" t="s">
        <v>126</v>
      </c>
    </row>
    <row r="68" spans="1:12" x14ac:dyDescent="0.25">
      <c r="A68" s="114"/>
      <c r="B68" s="114"/>
      <c r="C68" s="114"/>
      <c r="D68" s="114"/>
      <c r="E68" s="114"/>
      <c r="F68" s="114"/>
      <c r="G68" s="114"/>
      <c r="H68" s="116" t="s">
        <v>181</v>
      </c>
      <c r="I68" s="117">
        <v>82102</v>
      </c>
      <c r="J68" s="117">
        <v>33</v>
      </c>
      <c r="K68" s="113" t="s">
        <v>125</v>
      </c>
      <c r="L68" s="113" t="s">
        <v>125</v>
      </c>
    </row>
    <row r="69" spans="1:12" x14ac:dyDescent="0.25">
      <c r="A69" s="114"/>
      <c r="B69" s="114"/>
      <c r="C69" s="114"/>
      <c r="D69" s="114"/>
      <c r="E69" s="114"/>
      <c r="F69" s="114"/>
      <c r="G69" s="114"/>
      <c r="H69" s="116" t="s">
        <v>181</v>
      </c>
      <c r="I69" s="117">
        <v>72607</v>
      </c>
      <c r="J69" s="117">
        <v>22</v>
      </c>
      <c r="K69" s="113" t="s">
        <v>125</v>
      </c>
      <c r="L69" s="113" t="s">
        <v>125</v>
      </c>
    </row>
    <row r="70" spans="1:12" x14ac:dyDescent="0.25">
      <c r="A70" s="114"/>
      <c r="B70" s="114"/>
      <c r="C70" s="114"/>
      <c r="D70" s="114"/>
      <c r="E70" s="114"/>
      <c r="F70" s="114"/>
      <c r="G70" s="114"/>
      <c r="H70" s="116" t="s">
        <v>181</v>
      </c>
      <c r="I70" s="117">
        <v>81922</v>
      </c>
      <c r="J70" s="117">
        <v>23</v>
      </c>
      <c r="K70" s="113" t="s">
        <v>125</v>
      </c>
      <c r="L70" s="113" t="s">
        <v>125</v>
      </c>
    </row>
    <row r="71" spans="1:12" x14ac:dyDescent="0.25">
      <c r="A71" s="114"/>
      <c r="B71" s="114"/>
      <c r="C71" s="114"/>
      <c r="D71" s="114"/>
      <c r="E71" s="114"/>
      <c r="F71" s="114"/>
      <c r="G71" s="114"/>
      <c r="H71" s="116" t="s">
        <v>181</v>
      </c>
      <c r="I71" s="117">
        <v>82422</v>
      </c>
      <c r="J71" s="117">
        <v>24</v>
      </c>
      <c r="K71" s="113" t="s">
        <v>125</v>
      </c>
      <c r="L71" s="113" t="s">
        <v>125</v>
      </c>
    </row>
    <row r="72" spans="1:12" x14ac:dyDescent="0.25">
      <c r="A72" s="114"/>
      <c r="B72" s="114"/>
      <c r="C72" s="114"/>
      <c r="D72" s="114"/>
      <c r="E72" s="114"/>
      <c r="F72" s="114"/>
      <c r="G72" s="114"/>
      <c r="H72" s="116" t="s">
        <v>181</v>
      </c>
      <c r="I72" s="117">
        <v>81824</v>
      </c>
      <c r="J72" s="117">
        <v>24</v>
      </c>
      <c r="K72" s="113" t="s">
        <v>125</v>
      </c>
      <c r="L72" s="113" t="s">
        <v>125</v>
      </c>
    </row>
    <row r="73" spans="1:12" x14ac:dyDescent="0.25">
      <c r="A73" s="114"/>
      <c r="B73" s="114"/>
      <c r="C73" s="114"/>
      <c r="D73" s="114"/>
      <c r="E73" s="114"/>
      <c r="F73" s="114"/>
      <c r="G73" s="114"/>
      <c r="H73" s="116" t="s">
        <v>181</v>
      </c>
      <c r="I73" s="117">
        <v>81389</v>
      </c>
      <c r="J73" s="117">
        <v>34</v>
      </c>
      <c r="K73" s="113" t="s">
        <v>125</v>
      </c>
      <c r="L73" s="113" t="s">
        <v>125</v>
      </c>
    </row>
    <row r="74" spans="1:12" x14ac:dyDescent="0.25">
      <c r="A74" s="114"/>
      <c r="B74" s="114"/>
      <c r="C74" s="114"/>
      <c r="D74" s="114"/>
      <c r="E74" s="114"/>
      <c r="F74" s="114"/>
      <c r="G74" s="114"/>
      <c r="H74" s="116" t="s">
        <v>181</v>
      </c>
      <c r="I74" s="117">
        <v>81887</v>
      </c>
      <c r="J74" s="117">
        <v>67</v>
      </c>
      <c r="K74" s="113" t="s">
        <v>125</v>
      </c>
      <c r="L74" s="113" t="s">
        <v>126</v>
      </c>
    </row>
    <row r="75" spans="1:12" x14ac:dyDescent="0.25">
      <c r="A75" s="114"/>
      <c r="B75" s="114"/>
      <c r="C75" s="114"/>
      <c r="D75" s="114"/>
      <c r="E75" s="114"/>
      <c r="F75" s="114"/>
      <c r="G75" s="114"/>
      <c r="H75" s="116" t="s">
        <v>181</v>
      </c>
      <c r="I75" s="117">
        <v>76019</v>
      </c>
      <c r="J75" s="117">
        <v>47</v>
      </c>
      <c r="K75" s="113" t="s">
        <v>125</v>
      </c>
      <c r="L75" s="113" t="s">
        <v>126</v>
      </c>
    </row>
    <row r="76" spans="1:12" x14ac:dyDescent="0.25">
      <c r="A76" s="114"/>
      <c r="B76" s="114"/>
      <c r="C76" s="114"/>
      <c r="D76" s="114"/>
      <c r="E76" s="114"/>
      <c r="F76" s="114"/>
      <c r="G76" s="114"/>
      <c r="H76" s="116" t="s">
        <v>181</v>
      </c>
      <c r="I76" s="117">
        <v>81384</v>
      </c>
      <c r="J76" s="117">
        <v>55</v>
      </c>
      <c r="K76" s="113" t="s">
        <v>125</v>
      </c>
      <c r="L76" s="113" t="s">
        <v>126</v>
      </c>
    </row>
    <row r="77" spans="1:12" x14ac:dyDescent="0.25">
      <c r="A77" s="114"/>
      <c r="B77" s="114"/>
      <c r="C77" s="114"/>
      <c r="D77" s="114"/>
      <c r="E77" s="114"/>
      <c r="F77" s="114"/>
      <c r="G77" s="114"/>
      <c r="H77" s="116" t="s">
        <v>181</v>
      </c>
      <c r="I77" s="117">
        <v>72979</v>
      </c>
      <c r="J77" s="117">
        <v>38</v>
      </c>
      <c r="K77" s="113" t="s">
        <v>125</v>
      </c>
      <c r="L77" s="113" t="s">
        <v>126</v>
      </c>
    </row>
  </sheetData>
  <mergeCells count="7">
    <mergeCell ref="P9:Y9"/>
    <mergeCell ref="Q16:Y18"/>
    <mergeCell ref="P16:P18"/>
    <mergeCell ref="P10:P12"/>
    <mergeCell ref="Q10:Y12"/>
    <mergeCell ref="P13:P15"/>
    <mergeCell ref="Q13:Y1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D10"/>
  <sheetViews>
    <sheetView tabSelected="1" workbookViewId="0">
      <selection activeCell="P35" sqref="P35"/>
    </sheetView>
  </sheetViews>
  <sheetFormatPr defaultRowHeight="15" x14ac:dyDescent="0.25"/>
  <cols>
    <col min="2" max="2" width="10.140625" customWidth="1"/>
    <col min="3" max="3" width="10" bestFit="1" customWidth="1"/>
    <col min="4" max="4" width="13.5703125" bestFit="1" customWidth="1"/>
  </cols>
  <sheetData>
    <row r="1" spans="1:4" ht="15.75" x14ac:dyDescent="0.25">
      <c r="A1" s="62" t="s">
        <v>86</v>
      </c>
      <c r="B1" s="2"/>
      <c r="C1" s="2"/>
      <c r="D1" s="2"/>
    </row>
    <row r="2" spans="1:4" ht="15.75" x14ac:dyDescent="0.25">
      <c r="A2" s="73" t="s">
        <v>120</v>
      </c>
      <c r="B2" s="2" t="s">
        <v>203</v>
      </c>
      <c r="C2" s="2"/>
      <c r="D2" s="2"/>
    </row>
    <row r="3" spans="1:4" ht="15.75" x14ac:dyDescent="0.25">
      <c r="A3" s="73" t="s">
        <v>11</v>
      </c>
      <c r="B3" s="2" t="s">
        <v>209</v>
      </c>
      <c r="C3" s="2"/>
      <c r="D3" s="2"/>
    </row>
    <row r="4" spans="1:4" ht="15.75" x14ac:dyDescent="0.25">
      <c r="A4" s="73" t="s">
        <v>14</v>
      </c>
      <c r="B4" s="2" t="s">
        <v>208</v>
      </c>
      <c r="C4" s="2"/>
      <c r="D4" s="2"/>
    </row>
    <row r="5" spans="1:4" x14ac:dyDescent="0.25">
      <c r="A5" s="2"/>
      <c r="B5" s="2"/>
      <c r="C5" s="2"/>
      <c r="D5" s="2"/>
    </row>
    <row r="6" spans="1:4" x14ac:dyDescent="0.25">
      <c r="A6" s="165" t="s">
        <v>207</v>
      </c>
      <c r="B6" s="165"/>
      <c r="C6" s="143" t="s">
        <v>205</v>
      </c>
      <c r="D6" s="143" t="s">
        <v>206</v>
      </c>
    </row>
    <row r="7" spans="1:4" x14ac:dyDescent="0.25">
      <c r="A7" s="196">
        <v>0.35694444444444445</v>
      </c>
      <c r="B7" s="196">
        <v>0.36388888888888887</v>
      </c>
      <c r="C7" s="143">
        <v>38</v>
      </c>
      <c r="D7" s="143">
        <f>68+46</f>
        <v>114</v>
      </c>
    </row>
    <row r="8" spans="1:4" x14ac:dyDescent="0.25">
      <c r="A8" s="196">
        <f>B7</f>
        <v>0.36388888888888887</v>
      </c>
      <c r="B8" s="196">
        <v>0.37083333333333335</v>
      </c>
      <c r="C8" s="143">
        <v>19</v>
      </c>
      <c r="D8" s="143">
        <v>61</v>
      </c>
    </row>
    <row r="9" spans="1:4" x14ac:dyDescent="0.25">
      <c r="A9" s="196">
        <f t="shared" ref="A9:A10" si="0">B8</f>
        <v>0.37083333333333335</v>
      </c>
      <c r="B9" s="196">
        <v>0.37777777777777777</v>
      </c>
      <c r="C9" s="143">
        <v>45</v>
      </c>
      <c r="D9" s="143">
        <f>63+74</f>
        <v>137</v>
      </c>
    </row>
    <row r="10" spans="1:4" x14ac:dyDescent="0.25">
      <c r="A10" s="196">
        <f t="shared" si="0"/>
        <v>0.37777777777777777</v>
      </c>
      <c r="B10" s="196">
        <v>0.38472222222222219</v>
      </c>
      <c r="C10" s="143">
        <v>22</v>
      </c>
      <c r="D10" s="143">
        <f>101+62</f>
        <v>163</v>
      </c>
    </row>
  </sheetData>
  <mergeCells count="1">
    <mergeCell ref="A6:B6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44"/>
  <sheetViews>
    <sheetView topLeftCell="F1" workbookViewId="0">
      <selection activeCell="I39" sqref="I39"/>
    </sheetView>
  </sheetViews>
  <sheetFormatPr defaultRowHeight="15" x14ac:dyDescent="0.25"/>
  <cols>
    <col min="1" max="1" width="9.42578125" customWidth="1"/>
    <col min="5" max="5" width="11.7109375" bestFit="1" customWidth="1"/>
    <col min="6" max="6" width="12.28515625" bestFit="1" customWidth="1"/>
    <col min="12" max="12" width="9.42578125" customWidth="1"/>
    <col min="14" max="14" width="10.7109375" bestFit="1" customWidth="1"/>
    <col min="15" max="15" width="10.28515625" bestFit="1" customWidth="1"/>
    <col min="18" max="18" width="11.5703125" customWidth="1"/>
    <col min="19" max="19" width="14" customWidth="1"/>
  </cols>
  <sheetData>
    <row r="1" spans="1:20" ht="18.75" x14ac:dyDescent="0.3">
      <c r="A1" s="2"/>
      <c r="B1" s="168" t="s">
        <v>83</v>
      </c>
      <c r="C1" s="168"/>
      <c r="D1" s="168"/>
      <c r="E1" s="168"/>
      <c r="F1" s="168"/>
      <c r="G1" s="2"/>
      <c r="L1" s="2"/>
      <c r="M1" s="2"/>
      <c r="N1" s="168" t="s">
        <v>84</v>
      </c>
      <c r="O1" s="168"/>
      <c r="P1" s="168"/>
      <c r="Q1" s="168"/>
      <c r="R1" s="168"/>
      <c r="S1" s="2"/>
      <c r="T1" s="2"/>
    </row>
    <row r="2" spans="1:20" ht="18.75" x14ac:dyDescent="0.3">
      <c r="A2" s="2"/>
      <c r="B2" s="168" t="s">
        <v>86</v>
      </c>
      <c r="C2" s="168"/>
      <c r="D2" s="168"/>
      <c r="E2" s="168"/>
      <c r="F2" s="168"/>
      <c r="G2" s="2"/>
      <c r="L2" s="2"/>
      <c r="M2" s="2"/>
      <c r="N2" s="176" t="s">
        <v>86</v>
      </c>
      <c r="O2" s="176"/>
      <c r="P2" s="176"/>
      <c r="Q2" s="176"/>
      <c r="R2" s="176"/>
      <c r="S2" s="52"/>
      <c r="T2" s="2"/>
    </row>
    <row r="3" spans="1:20" ht="18.75" x14ac:dyDescent="0.3">
      <c r="A3" s="168" t="s">
        <v>92</v>
      </c>
      <c r="B3" s="169"/>
      <c r="C3" s="169"/>
      <c r="D3" s="169"/>
      <c r="E3" s="169"/>
      <c r="F3" s="169"/>
      <c r="G3" s="169"/>
      <c r="L3" s="168" t="s">
        <v>93</v>
      </c>
      <c r="M3" s="169"/>
      <c r="N3" s="169"/>
      <c r="O3" s="169"/>
      <c r="P3" s="169"/>
      <c r="Q3" s="169"/>
      <c r="R3" s="169"/>
      <c r="S3" s="169"/>
      <c r="T3" s="169"/>
    </row>
    <row r="4" spans="1:20" ht="18.75" x14ac:dyDescent="0.3">
      <c r="A4" s="14"/>
      <c r="B4" s="15"/>
      <c r="C4" s="15"/>
      <c r="D4" s="15"/>
      <c r="E4" s="15"/>
      <c r="F4" s="15"/>
      <c r="G4" s="15"/>
      <c r="L4" s="39"/>
      <c r="M4" s="40"/>
      <c r="N4" s="40"/>
      <c r="O4" s="40"/>
      <c r="P4" s="40"/>
      <c r="Q4" s="40"/>
      <c r="R4" s="40"/>
      <c r="S4" s="40"/>
      <c r="T4" s="40"/>
    </row>
    <row r="5" spans="1:20" ht="30" customHeight="1" x14ac:dyDescent="0.3">
      <c r="A5" s="50" t="s">
        <v>11</v>
      </c>
      <c r="B5" s="175" t="s">
        <v>85</v>
      </c>
      <c r="C5" s="175"/>
      <c r="D5" s="175"/>
      <c r="E5" s="175"/>
      <c r="F5" s="175"/>
      <c r="G5" s="175"/>
      <c r="H5" s="44"/>
      <c r="I5" s="44"/>
      <c r="J5" s="44"/>
      <c r="K5" s="44"/>
      <c r="L5" s="51" t="s">
        <v>82</v>
      </c>
      <c r="M5" s="175" t="s">
        <v>85</v>
      </c>
      <c r="N5" s="175"/>
      <c r="O5" s="175"/>
      <c r="P5" s="175"/>
      <c r="Q5" s="175"/>
      <c r="R5" s="175"/>
      <c r="S5" s="175"/>
      <c r="T5" s="175"/>
    </row>
    <row r="6" spans="1:20" ht="19.5" thickBot="1" x14ac:dyDescent="0.35">
      <c r="A6" s="45" t="s">
        <v>78</v>
      </c>
      <c r="B6" s="45" t="s">
        <v>79</v>
      </c>
      <c r="C6" s="45"/>
      <c r="D6" s="45"/>
      <c r="E6" s="45"/>
      <c r="F6" s="45"/>
      <c r="G6" s="45"/>
      <c r="H6" s="44"/>
      <c r="I6" s="44"/>
      <c r="J6" s="44"/>
      <c r="K6" s="44"/>
      <c r="L6" s="41" t="s">
        <v>78</v>
      </c>
      <c r="M6" s="41" t="s">
        <v>79</v>
      </c>
      <c r="N6" s="41"/>
      <c r="O6" s="41"/>
      <c r="P6" s="2"/>
      <c r="Q6" s="41"/>
      <c r="R6" s="41"/>
      <c r="S6" s="41"/>
      <c r="T6" s="2"/>
    </row>
    <row r="7" spans="1:20" ht="15.75" thickBot="1" x14ac:dyDescent="0.3">
      <c r="A7" s="162" t="s">
        <v>8</v>
      </c>
      <c r="B7" s="163"/>
      <c r="C7" s="163"/>
      <c r="D7" s="163"/>
      <c r="E7" s="163"/>
      <c r="F7" s="163"/>
      <c r="G7" s="164"/>
      <c r="L7" s="162" t="s">
        <v>8</v>
      </c>
      <c r="M7" s="163"/>
      <c r="N7" s="163"/>
      <c r="O7" s="163"/>
      <c r="P7" s="163"/>
      <c r="Q7" s="163"/>
      <c r="R7" s="163"/>
      <c r="S7" s="163"/>
      <c r="T7" s="164"/>
    </row>
    <row r="8" spans="1:20" x14ac:dyDescent="0.25">
      <c r="A8" s="160" t="s">
        <v>16</v>
      </c>
      <c r="B8" s="160"/>
      <c r="C8" s="160"/>
      <c r="D8" s="160"/>
      <c r="E8" s="160"/>
      <c r="F8" s="160"/>
      <c r="G8" s="160"/>
      <c r="L8" s="160" t="s">
        <v>45</v>
      </c>
      <c r="M8" s="160"/>
      <c r="N8" s="160"/>
      <c r="O8" s="160"/>
      <c r="P8" s="160"/>
      <c r="Q8" s="160"/>
      <c r="R8" s="160"/>
      <c r="S8" s="160"/>
      <c r="T8" s="160"/>
    </row>
    <row r="9" spans="1:20" x14ac:dyDescent="0.25">
      <c r="A9" s="10"/>
      <c r="B9" s="10"/>
      <c r="C9" s="10"/>
      <c r="D9" s="10"/>
      <c r="E9" s="10"/>
      <c r="F9" s="10"/>
      <c r="G9" s="10"/>
      <c r="L9" s="33"/>
      <c r="M9" s="33"/>
      <c r="N9" s="33"/>
      <c r="O9" s="33"/>
      <c r="P9" s="33"/>
      <c r="Q9" s="33"/>
      <c r="R9" s="33"/>
      <c r="S9" s="33"/>
      <c r="T9" s="33"/>
    </row>
    <row r="10" spans="1:20" x14ac:dyDescent="0.25">
      <c r="A10" s="165" t="s">
        <v>0</v>
      </c>
      <c r="B10" s="167"/>
      <c r="C10" s="3"/>
      <c r="D10" s="166" t="s">
        <v>3</v>
      </c>
      <c r="E10" s="165"/>
      <c r="F10" s="165"/>
      <c r="G10" s="165"/>
      <c r="L10" s="165" t="s">
        <v>0</v>
      </c>
      <c r="M10" s="165"/>
      <c r="N10" s="165"/>
      <c r="O10" s="165"/>
      <c r="P10" s="3"/>
      <c r="Q10" s="166" t="s">
        <v>3</v>
      </c>
      <c r="R10" s="165"/>
      <c r="S10" s="165"/>
      <c r="T10" s="165"/>
    </row>
    <row r="11" spans="1:20" x14ac:dyDescent="0.25">
      <c r="A11" s="11" t="s">
        <v>1</v>
      </c>
      <c r="B11" s="12" t="s">
        <v>2</v>
      </c>
      <c r="C11" s="3"/>
      <c r="D11" s="13" t="s">
        <v>4</v>
      </c>
      <c r="E11" s="11" t="s">
        <v>5</v>
      </c>
      <c r="F11" s="11" t="s">
        <v>6</v>
      </c>
      <c r="G11" s="11" t="s">
        <v>7</v>
      </c>
      <c r="L11" s="37" t="s">
        <v>1</v>
      </c>
      <c r="M11" s="37" t="s">
        <v>2</v>
      </c>
      <c r="N11" s="37" t="s">
        <v>59</v>
      </c>
      <c r="O11" s="37" t="s">
        <v>60</v>
      </c>
      <c r="P11" s="3"/>
      <c r="Q11" s="38" t="s">
        <v>4</v>
      </c>
      <c r="R11" s="37" t="s">
        <v>5</v>
      </c>
      <c r="S11" s="37" t="s">
        <v>6</v>
      </c>
      <c r="T11" s="37" t="s">
        <v>7</v>
      </c>
    </row>
    <row r="12" spans="1:20" x14ac:dyDescent="0.25">
      <c r="A12" s="4">
        <v>21</v>
      </c>
      <c r="B12" s="5">
        <v>31</v>
      </c>
      <c r="C12" s="6"/>
      <c r="D12" s="7">
        <v>11</v>
      </c>
      <c r="E12" s="4">
        <v>305</v>
      </c>
      <c r="F12" s="4">
        <v>417</v>
      </c>
      <c r="G12" s="4">
        <v>18</v>
      </c>
      <c r="L12" s="4">
        <v>29</v>
      </c>
      <c r="M12" s="4">
        <v>0</v>
      </c>
      <c r="N12" s="4">
        <v>6</v>
      </c>
      <c r="O12" s="4">
        <v>2</v>
      </c>
      <c r="P12" s="6"/>
      <c r="Q12" s="4">
        <v>34</v>
      </c>
      <c r="R12" s="4">
        <v>263</v>
      </c>
      <c r="S12" s="4">
        <v>346</v>
      </c>
      <c r="T12" s="4">
        <v>12</v>
      </c>
    </row>
    <row r="13" spans="1:20" x14ac:dyDescent="0.25">
      <c r="A13" s="2"/>
      <c r="B13" s="2"/>
      <c r="C13" s="2"/>
      <c r="D13" s="2"/>
      <c r="E13" s="2"/>
      <c r="F13" s="2"/>
      <c r="G13" s="2"/>
      <c r="L13" s="23"/>
      <c r="M13" s="23"/>
      <c r="N13" s="23"/>
      <c r="O13" s="23"/>
      <c r="P13" s="23"/>
      <c r="Q13" s="23"/>
      <c r="R13" s="23"/>
      <c r="S13" s="23"/>
      <c r="T13" s="23"/>
    </row>
    <row r="14" spans="1:20" x14ac:dyDescent="0.25">
      <c r="A14" s="160" t="s">
        <v>13</v>
      </c>
      <c r="B14" s="160"/>
      <c r="C14" s="160"/>
      <c r="D14" s="160"/>
      <c r="E14" s="160"/>
      <c r="F14" s="160"/>
      <c r="G14" s="160"/>
      <c r="L14" s="160" t="s">
        <v>13</v>
      </c>
      <c r="M14" s="160"/>
      <c r="N14" s="160"/>
      <c r="O14" s="160"/>
      <c r="P14" s="160"/>
      <c r="Q14" s="160"/>
      <c r="R14" s="160"/>
      <c r="S14" s="160"/>
      <c r="T14" s="160"/>
    </row>
    <row r="15" spans="1:20" x14ac:dyDescent="0.25">
      <c r="A15" s="170" t="s">
        <v>17</v>
      </c>
      <c r="B15" s="171"/>
      <c r="C15" s="172"/>
      <c r="E15" s="170" t="s">
        <v>18</v>
      </c>
      <c r="F15" s="171"/>
      <c r="G15" s="172"/>
      <c r="L15" s="170" t="s">
        <v>46</v>
      </c>
      <c r="M15" s="171"/>
      <c r="N15" s="171"/>
      <c r="O15" s="171"/>
      <c r="P15" s="172"/>
      <c r="Q15" s="2"/>
      <c r="R15" s="170" t="s">
        <v>47</v>
      </c>
      <c r="S15" s="171"/>
      <c r="T15" s="172"/>
    </row>
    <row r="16" spans="1:20" ht="15.75" thickBot="1" x14ac:dyDescent="0.3">
      <c r="A16" s="2"/>
      <c r="B16" s="2"/>
      <c r="C16" s="2"/>
      <c r="D16" s="2"/>
      <c r="E16" s="2"/>
      <c r="F16" s="2"/>
      <c r="G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5.75" thickBot="1" x14ac:dyDescent="0.3">
      <c r="A17" s="162" t="s">
        <v>9</v>
      </c>
      <c r="B17" s="163"/>
      <c r="C17" s="163"/>
      <c r="D17" s="163"/>
      <c r="E17" s="163"/>
      <c r="F17" s="163"/>
      <c r="G17" s="164"/>
      <c r="L17" s="162" t="s">
        <v>9</v>
      </c>
      <c r="M17" s="163"/>
      <c r="N17" s="163"/>
      <c r="O17" s="163"/>
      <c r="P17" s="163"/>
      <c r="Q17" s="163"/>
      <c r="R17" s="163"/>
      <c r="S17" s="163"/>
      <c r="T17" s="164"/>
    </row>
    <row r="18" spans="1:20" x14ac:dyDescent="0.25">
      <c r="A18" s="160" t="s">
        <v>19</v>
      </c>
      <c r="B18" s="160"/>
      <c r="C18" s="160"/>
      <c r="D18" s="160"/>
      <c r="E18" s="160"/>
      <c r="F18" s="160"/>
      <c r="G18" s="160"/>
      <c r="L18" s="177" t="s">
        <v>48</v>
      </c>
      <c r="M18" s="177"/>
      <c r="N18" s="177"/>
      <c r="O18" s="177"/>
      <c r="P18" s="177"/>
      <c r="Q18" s="177"/>
      <c r="R18" s="177"/>
      <c r="S18" s="177"/>
      <c r="T18" s="177"/>
    </row>
    <row r="19" spans="1:20" x14ac:dyDescent="0.25">
      <c r="A19" s="10"/>
      <c r="B19" s="10"/>
      <c r="C19" s="10"/>
      <c r="D19" s="10"/>
      <c r="E19" s="10"/>
      <c r="F19" s="10"/>
      <c r="G19" s="10"/>
      <c r="L19" s="33"/>
      <c r="M19" s="33"/>
      <c r="N19" s="33"/>
      <c r="O19" s="33"/>
      <c r="P19" s="33"/>
      <c r="Q19" s="33"/>
      <c r="R19" s="33"/>
      <c r="S19" s="33"/>
      <c r="T19" s="33"/>
    </row>
    <row r="20" spans="1:20" x14ac:dyDescent="0.25">
      <c r="A20" s="165" t="s">
        <v>0</v>
      </c>
      <c r="B20" s="167"/>
      <c r="C20" s="3"/>
      <c r="D20" s="166" t="s">
        <v>3</v>
      </c>
      <c r="E20" s="165"/>
      <c r="F20" s="165"/>
      <c r="G20" s="165"/>
      <c r="L20" s="165" t="s">
        <v>0</v>
      </c>
      <c r="M20" s="165"/>
      <c r="N20" s="165"/>
      <c r="O20" s="165"/>
      <c r="P20" s="3"/>
      <c r="Q20" s="167" t="s">
        <v>3</v>
      </c>
      <c r="R20" s="178"/>
      <c r="S20" s="178"/>
      <c r="T20" s="166"/>
    </row>
    <row r="21" spans="1:20" x14ac:dyDescent="0.25">
      <c r="A21" s="11" t="s">
        <v>1</v>
      </c>
      <c r="B21" s="12" t="s">
        <v>2</v>
      </c>
      <c r="C21" s="3"/>
      <c r="D21" s="13" t="s">
        <v>4</v>
      </c>
      <c r="E21" s="11" t="s">
        <v>5</v>
      </c>
      <c r="F21" s="11" t="s">
        <v>6</v>
      </c>
      <c r="G21" s="11" t="s">
        <v>7</v>
      </c>
      <c r="L21" s="37" t="s">
        <v>1</v>
      </c>
      <c r="M21" s="37" t="s">
        <v>2</v>
      </c>
      <c r="N21" s="37" t="s">
        <v>59</v>
      </c>
      <c r="O21" s="37" t="s">
        <v>60</v>
      </c>
      <c r="P21" s="3"/>
      <c r="Q21" s="38" t="s">
        <v>4</v>
      </c>
      <c r="R21" s="37" t="s">
        <v>5</v>
      </c>
      <c r="S21" s="37" t="s">
        <v>6</v>
      </c>
      <c r="T21" s="37" t="s">
        <v>7</v>
      </c>
    </row>
    <row r="22" spans="1:20" x14ac:dyDescent="0.25">
      <c r="A22" s="4">
        <v>30</v>
      </c>
      <c r="B22" s="5">
        <v>26</v>
      </c>
      <c r="C22" s="6"/>
      <c r="D22" s="7">
        <v>9</v>
      </c>
      <c r="E22" s="4">
        <v>245</v>
      </c>
      <c r="F22" s="4">
        <v>408</v>
      </c>
      <c r="G22" s="4">
        <v>21</v>
      </c>
      <c r="L22" s="4">
        <v>27</v>
      </c>
      <c r="M22" s="4">
        <v>0</v>
      </c>
      <c r="N22" s="4">
        <v>1</v>
      </c>
      <c r="O22" s="4">
        <v>6</v>
      </c>
      <c r="P22" s="6"/>
      <c r="Q22" s="7">
        <v>19</v>
      </c>
      <c r="R22" s="4">
        <v>290</v>
      </c>
      <c r="S22" s="4">
        <v>452</v>
      </c>
      <c r="T22" s="4">
        <v>10</v>
      </c>
    </row>
    <row r="23" spans="1:20" x14ac:dyDescent="0.25">
      <c r="A23" s="2"/>
      <c r="B23" s="2"/>
      <c r="C23" s="2"/>
      <c r="D23" s="2"/>
      <c r="E23" s="2"/>
      <c r="F23" s="2"/>
      <c r="G23" s="2"/>
      <c r="L23" s="23"/>
      <c r="M23" s="23"/>
      <c r="N23" s="23"/>
      <c r="O23" s="23"/>
      <c r="P23" s="2"/>
      <c r="Q23" s="2"/>
      <c r="R23" s="2"/>
      <c r="S23" s="2"/>
      <c r="T23" s="2"/>
    </row>
    <row r="24" spans="1:20" x14ac:dyDescent="0.25">
      <c r="A24" s="160" t="s">
        <v>13</v>
      </c>
      <c r="B24" s="160"/>
      <c r="C24" s="160"/>
      <c r="D24" s="160"/>
      <c r="E24" s="160"/>
      <c r="F24" s="160"/>
      <c r="G24" s="160"/>
      <c r="L24" s="160" t="s">
        <v>13</v>
      </c>
      <c r="M24" s="160"/>
      <c r="N24" s="160"/>
      <c r="O24" s="160"/>
      <c r="P24" s="160"/>
      <c r="Q24" s="160"/>
      <c r="R24" s="160"/>
      <c r="S24" s="160"/>
      <c r="T24" s="160"/>
    </row>
    <row r="25" spans="1:20" x14ac:dyDescent="0.25">
      <c r="A25" s="170" t="s">
        <v>20</v>
      </c>
      <c r="B25" s="171"/>
      <c r="C25" s="172"/>
      <c r="E25" s="170" t="s">
        <v>21</v>
      </c>
      <c r="F25" s="171"/>
      <c r="G25" s="172"/>
      <c r="L25" s="34" t="s">
        <v>81</v>
      </c>
      <c r="M25" s="35"/>
      <c r="N25" s="35">
        <v>4</v>
      </c>
      <c r="O25" s="35"/>
      <c r="P25" s="36"/>
      <c r="Q25" s="2"/>
      <c r="R25" s="34" t="s">
        <v>80</v>
      </c>
      <c r="S25" s="35"/>
      <c r="T25" s="36">
        <v>15</v>
      </c>
    </row>
    <row r="26" spans="1:20" ht="15.75" thickBot="1" x14ac:dyDescent="0.3">
      <c r="A26" s="2"/>
      <c r="B26" s="2"/>
      <c r="C26" s="2"/>
      <c r="D26" s="2"/>
      <c r="E26" s="2"/>
      <c r="F26" s="2"/>
      <c r="G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5.75" thickBot="1" x14ac:dyDescent="0.3">
      <c r="A27" s="162" t="s">
        <v>10</v>
      </c>
      <c r="B27" s="163"/>
      <c r="C27" s="163"/>
      <c r="D27" s="163"/>
      <c r="E27" s="163"/>
      <c r="F27" s="163"/>
      <c r="G27" s="164"/>
      <c r="L27" s="162" t="s">
        <v>10</v>
      </c>
      <c r="M27" s="163"/>
      <c r="N27" s="163"/>
      <c r="O27" s="163"/>
      <c r="P27" s="163"/>
      <c r="Q27" s="163"/>
      <c r="R27" s="163"/>
      <c r="S27" s="163"/>
      <c r="T27" s="164"/>
    </row>
    <row r="28" spans="1:20" x14ac:dyDescent="0.25">
      <c r="A28" s="160" t="s">
        <v>22</v>
      </c>
      <c r="B28" s="160"/>
      <c r="C28" s="160"/>
      <c r="D28" s="160"/>
      <c r="E28" s="160"/>
      <c r="F28" s="160"/>
      <c r="G28" s="160"/>
      <c r="L28" s="177" t="s">
        <v>51</v>
      </c>
      <c r="M28" s="177"/>
      <c r="N28" s="177"/>
      <c r="O28" s="177"/>
      <c r="P28" s="177"/>
      <c r="Q28" s="177"/>
      <c r="R28" s="177"/>
      <c r="S28" s="177"/>
      <c r="T28" s="177"/>
    </row>
    <row r="29" spans="1:20" x14ac:dyDescent="0.25">
      <c r="A29" s="10"/>
      <c r="B29" s="10"/>
      <c r="C29" s="10"/>
      <c r="D29" s="10"/>
      <c r="E29" s="10"/>
      <c r="F29" s="10"/>
      <c r="G29" s="10"/>
      <c r="L29" s="33"/>
      <c r="M29" s="33"/>
      <c r="N29" s="33"/>
      <c r="O29" s="33"/>
      <c r="P29" s="33"/>
      <c r="Q29" s="33"/>
      <c r="R29" s="33"/>
      <c r="S29" s="33"/>
      <c r="T29" s="33"/>
    </row>
    <row r="30" spans="1:20" x14ac:dyDescent="0.25">
      <c r="A30" s="165" t="s">
        <v>0</v>
      </c>
      <c r="B30" s="167"/>
      <c r="C30" s="3"/>
      <c r="D30" s="166" t="s">
        <v>3</v>
      </c>
      <c r="E30" s="165"/>
      <c r="F30" s="165"/>
      <c r="G30" s="165"/>
      <c r="L30" s="165" t="s">
        <v>0</v>
      </c>
      <c r="M30" s="165"/>
      <c r="N30" s="165"/>
      <c r="O30" s="165"/>
      <c r="P30" s="3"/>
      <c r="Q30" s="165" t="s">
        <v>3</v>
      </c>
      <c r="R30" s="165"/>
      <c r="S30" s="165"/>
      <c r="T30" s="165"/>
    </row>
    <row r="31" spans="1:20" x14ac:dyDescent="0.25">
      <c r="A31" s="11" t="s">
        <v>1</v>
      </c>
      <c r="B31" s="12" t="s">
        <v>2</v>
      </c>
      <c r="C31" s="3"/>
      <c r="D31" s="13" t="s">
        <v>4</v>
      </c>
      <c r="E31" s="11" t="s">
        <v>5</v>
      </c>
      <c r="F31" s="11" t="s">
        <v>6</v>
      </c>
      <c r="G31" s="11" t="s">
        <v>7</v>
      </c>
      <c r="L31" s="37" t="s">
        <v>1</v>
      </c>
      <c r="M31" s="37" t="s">
        <v>2</v>
      </c>
      <c r="N31" s="37" t="s">
        <v>59</v>
      </c>
      <c r="O31" s="37" t="s">
        <v>60</v>
      </c>
      <c r="P31" s="3"/>
      <c r="Q31" s="37" t="s">
        <v>4</v>
      </c>
      <c r="R31" s="37" t="s">
        <v>5</v>
      </c>
      <c r="S31" s="37" t="s">
        <v>6</v>
      </c>
      <c r="T31" s="37" t="s">
        <v>7</v>
      </c>
    </row>
    <row r="32" spans="1:20" x14ac:dyDescent="0.25">
      <c r="A32" s="4">
        <v>27</v>
      </c>
      <c r="B32" s="5">
        <v>62</v>
      </c>
      <c r="C32" s="6"/>
      <c r="D32" s="7">
        <v>13</v>
      </c>
      <c r="E32" s="4">
        <v>232</v>
      </c>
      <c r="F32" s="4">
        <v>420</v>
      </c>
      <c r="G32" s="4">
        <v>19</v>
      </c>
      <c r="L32" s="4">
        <v>21</v>
      </c>
      <c r="M32" s="4">
        <v>60</v>
      </c>
      <c r="N32" s="4">
        <v>3</v>
      </c>
      <c r="O32" s="4">
        <v>0</v>
      </c>
      <c r="P32" s="6"/>
      <c r="Q32" s="4">
        <v>23</v>
      </c>
      <c r="R32" s="4">
        <v>161</v>
      </c>
      <c r="S32" s="4">
        <v>404</v>
      </c>
      <c r="T32" s="4">
        <v>15</v>
      </c>
    </row>
    <row r="33" spans="1:20" x14ac:dyDescent="0.25">
      <c r="A33" s="2"/>
      <c r="B33" s="2"/>
      <c r="C33" s="2"/>
      <c r="D33" s="2"/>
      <c r="E33" s="2"/>
      <c r="F33" s="2"/>
      <c r="G33" s="2"/>
      <c r="L33" s="23"/>
      <c r="M33" s="23"/>
      <c r="N33" s="23"/>
      <c r="O33" s="23"/>
      <c r="P33" s="23"/>
      <c r="Q33" s="23"/>
      <c r="R33" s="23"/>
      <c r="S33" s="23"/>
      <c r="T33" s="23"/>
    </row>
    <row r="34" spans="1:20" x14ac:dyDescent="0.25">
      <c r="A34" s="160" t="s">
        <v>13</v>
      </c>
      <c r="B34" s="160"/>
      <c r="C34" s="160"/>
      <c r="D34" s="160"/>
      <c r="E34" s="160"/>
      <c r="F34" s="160"/>
      <c r="G34" s="160"/>
      <c r="L34" s="160" t="s">
        <v>13</v>
      </c>
      <c r="M34" s="160"/>
      <c r="N34" s="160"/>
      <c r="O34" s="160"/>
      <c r="P34" s="160"/>
      <c r="Q34" s="160"/>
      <c r="R34" s="160"/>
      <c r="S34" s="160"/>
      <c r="T34" s="160"/>
    </row>
    <row r="35" spans="1:20" x14ac:dyDescent="0.25">
      <c r="A35" s="170" t="s">
        <v>23</v>
      </c>
      <c r="B35" s="171"/>
      <c r="C35" s="172"/>
      <c r="E35" s="170" t="s">
        <v>24</v>
      </c>
      <c r="F35" s="171"/>
      <c r="G35" s="172"/>
      <c r="L35" s="34" t="s">
        <v>52</v>
      </c>
      <c r="M35" s="35"/>
      <c r="N35" s="35"/>
      <c r="O35" s="35"/>
      <c r="P35" s="36"/>
      <c r="Q35" s="2"/>
      <c r="R35" s="34" t="s">
        <v>53</v>
      </c>
      <c r="S35" s="35"/>
      <c r="T35" s="36"/>
    </row>
    <row r="36" spans="1:20" x14ac:dyDescent="0.25">
      <c r="A36" s="2"/>
      <c r="B36" s="2"/>
      <c r="C36" s="2"/>
      <c r="D36" s="2"/>
      <c r="E36" s="2"/>
      <c r="F36" s="2"/>
      <c r="G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16" t="s">
        <v>15</v>
      </c>
      <c r="B37" s="2">
        <v>3</v>
      </c>
      <c r="C37" s="2"/>
      <c r="D37" s="2"/>
      <c r="E37" s="2"/>
      <c r="F37" s="2"/>
      <c r="G37" s="2"/>
      <c r="L37" s="8" t="s">
        <v>15</v>
      </c>
      <c r="M37" s="2">
        <v>3</v>
      </c>
      <c r="N37" s="2"/>
      <c r="O37" s="2"/>
      <c r="P37" s="2"/>
      <c r="Q37" s="2"/>
      <c r="R37" s="2"/>
      <c r="S37" s="2"/>
      <c r="T37" s="2"/>
    </row>
    <row r="38" spans="1:20" x14ac:dyDescent="0.25">
      <c r="A38" s="8" t="s">
        <v>12</v>
      </c>
      <c r="B38" s="2"/>
      <c r="C38" s="2"/>
      <c r="D38" s="2"/>
      <c r="E38" s="2"/>
      <c r="F38" s="2"/>
      <c r="G38" s="2"/>
      <c r="L38" s="8" t="s">
        <v>12</v>
      </c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 t="s">
        <v>25</v>
      </c>
      <c r="B39" s="2"/>
      <c r="C39" s="2"/>
      <c r="D39" s="2"/>
      <c r="E39" s="2"/>
      <c r="F39" s="2"/>
      <c r="G39" s="2"/>
      <c r="L39" s="2" t="s">
        <v>27</v>
      </c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 t="s">
        <v>26</v>
      </c>
      <c r="B40" s="2"/>
      <c r="C40" s="2"/>
      <c r="D40" s="2"/>
      <c r="E40" s="2"/>
      <c r="F40" s="2"/>
      <c r="G40" s="2"/>
      <c r="L40" s="2" t="s">
        <v>25</v>
      </c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 t="s">
        <v>27</v>
      </c>
      <c r="B41" s="2"/>
      <c r="C41" s="2"/>
      <c r="D41" s="2"/>
      <c r="E41" s="2"/>
      <c r="F41" s="2"/>
      <c r="G41" s="2"/>
      <c r="L41" s="2" t="s">
        <v>26</v>
      </c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2"/>
      <c r="C42" s="2"/>
      <c r="D42" s="2"/>
      <c r="E42" s="2"/>
      <c r="F42" s="2"/>
      <c r="G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2"/>
      <c r="C43" s="2"/>
      <c r="D43" s="2"/>
      <c r="E43" s="2"/>
      <c r="F43" s="2"/>
      <c r="G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L44" s="2"/>
      <c r="M44" s="2"/>
      <c r="N44" s="2"/>
      <c r="O44" s="2"/>
      <c r="P44" s="2"/>
      <c r="Q44" s="2"/>
      <c r="R44" s="2"/>
      <c r="S44" s="2"/>
      <c r="T44" s="2"/>
    </row>
  </sheetData>
  <mergeCells count="46">
    <mergeCell ref="L14:T14"/>
    <mergeCell ref="L15:P15"/>
    <mergeCell ref="R15:T15"/>
    <mergeCell ref="L28:T28"/>
    <mergeCell ref="L3:T3"/>
    <mergeCell ref="L7:T7"/>
    <mergeCell ref="L8:T8"/>
    <mergeCell ref="Q10:T10"/>
    <mergeCell ref="L10:O10"/>
    <mergeCell ref="B5:G5"/>
    <mergeCell ref="A30:B30"/>
    <mergeCell ref="D30:G30"/>
    <mergeCell ref="A34:G34"/>
    <mergeCell ref="A35:C35"/>
    <mergeCell ref="E35:G35"/>
    <mergeCell ref="A27:G27"/>
    <mergeCell ref="A28:G28"/>
    <mergeCell ref="A7:G7"/>
    <mergeCell ref="A8:G8"/>
    <mergeCell ref="A10:B10"/>
    <mergeCell ref="D10:G10"/>
    <mergeCell ref="A25:C25"/>
    <mergeCell ref="E25:G25"/>
    <mergeCell ref="A15:C15"/>
    <mergeCell ref="E15:G15"/>
    <mergeCell ref="A17:G17"/>
    <mergeCell ref="A18:G18"/>
    <mergeCell ref="A20:B20"/>
    <mergeCell ref="D20:G20"/>
    <mergeCell ref="A24:G24"/>
    <mergeCell ref="B1:F1"/>
    <mergeCell ref="N1:R1"/>
    <mergeCell ref="L30:O30"/>
    <mergeCell ref="Q30:T30"/>
    <mergeCell ref="L34:T34"/>
    <mergeCell ref="M5:T5"/>
    <mergeCell ref="B2:F2"/>
    <mergeCell ref="N2:R2"/>
    <mergeCell ref="L18:T18"/>
    <mergeCell ref="L17:T17"/>
    <mergeCell ref="L20:O20"/>
    <mergeCell ref="L27:T27"/>
    <mergeCell ref="L24:T24"/>
    <mergeCell ref="Q20:T20"/>
    <mergeCell ref="A14:G14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Z135"/>
  <sheetViews>
    <sheetView workbookViewId="0">
      <selection activeCell="H2" sqref="H2:H5"/>
    </sheetView>
  </sheetViews>
  <sheetFormatPr defaultRowHeight="15" x14ac:dyDescent="0.25"/>
  <cols>
    <col min="2" max="2" width="11.140625" customWidth="1"/>
    <col min="3" max="3" width="13.5703125" customWidth="1"/>
    <col min="4" max="4" width="12.28515625" bestFit="1" customWidth="1"/>
    <col min="5" max="5" width="12" customWidth="1"/>
    <col min="6" max="7" width="9.140625" style="2"/>
    <col min="10" max="10" width="11.7109375" customWidth="1"/>
    <col min="11" max="11" width="12.28515625" bestFit="1" customWidth="1"/>
    <col min="12" max="12" width="11" customWidth="1"/>
  </cols>
  <sheetData>
    <row r="1" spans="1:26" ht="15.75" x14ac:dyDescent="0.25">
      <c r="A1" s="62" t="s">
        <v>83</v>
      </c>
      <c r="B1" s="62"/>
      <c r="C1" s="62"/>
      <c r="D1" s="62"/>
      <c r="E1" s="62"/>
      <c r="H1" s="62" t="s">
        <v>84</v>
      </c>
      <c r="I1" s="62"/>
      <c r="J1" s="62"/>
      <c r="K1" s="62"/>
      <c r="L1" s="62"/>
    </row>
    <row r="2" spans="1:26" ht="15.75" x14ac:dyDescent="0.25">
      <c r="A2" s="62" t="s">
        <v>86</v>
      </c>
      <c r="B2" s="62"/>
      <c r="C2" s="62"/>
      <c r="D2" s="62"/>
      <c r="E2" s="62"/>
      <c r="H2" s="62" t="s">
        <v>86</v>
      </c>
      <c r="I2" s="62"/>
      <c r="J2" s="62"/>
      <c r="K2" s="62"/>
      <c r="L2" s="62"/>
    </row>
    <row r="3" spans="1:26" ht="15.75" x14ac:dyDescent="0.25">
      <c r="A3" s="73" t="s">
        <v>120</v>
      </c>
      <c r="B3" s="62" t="s">
        <v>115</v>
      </c>
      <c r="C3" s="62"/>
      <c r="D3" s="62"/>
      <c r="E3" s="62"/>
      <c r="H3" s="73" t="s">
        <v>120</v>
      </c>
      <c r="I3" s="62" t="s">
        <v>123</v>
      </c>
      <c r="J3" s="62"/>
      <c r="K3" s="62"/>
      <c r="L3" s="62"/>
    </row>
    <row r="4" spans="1:26" ht="15.75" x14ac:dyDescent="0.25">
      <c r="A4" s="73" t="s">
        <v>11</v>
      </c>
      <c r="B4" s="73" t="s">
        <v>113</v>
      </c>
      <c r="C4" s="73"/>
      <c r="D4" s="73"/>
      <c r="E4" s="73"/>
      <c r="H4" s="73" t="s">
        <v>11</v>
      </c>
      <c r="I4" s="73" t="s">
        <v>113</v>
      </c>
      <c r="J4" s="73"/>
      <c r="K4" s="73"/>
      <c r="L4" s="73"/>
    </row>
    <row r="5" spans="1:26" ht="15.75" x14ac:dyDescent="0.25">
      <c r="A5" s="73" t="s">
        <v>14</v>
      </c>
      <c r="B5" s="73" t="s">
        <v>124</v>
      </c>
      <c r="C5" s="73"/>
      <c r="D5" s="73"/>
      <c r="E5" s="73"/>
      <c r="H5" s="73" t="s">
        <v>14</v>
      </c>
      <c r="I5" s="73" t="s">
        <v>114</v>
      </c>
      <c r="J5" s="73"/>
      <c r="K5" s="73"/>
      <c r="L5" s="73"/>
    </row>
    <row r="6" spans="1:26" ht="47.25" x14ac:dyDescent="0.25">
      <c r="A6" s="66" t="s">
        <v>121</v>
      </c>
      <c r="B6" s="63" t="s">
        <v>116</v>
      </c>
      <c r="C6" s="64" t="s">
        <v>117</v>
      </c>
      <c r="D6" s="63" t="s">
        <v>118</v>
      </c>
      <c r="E6" s="65" t="s">
        <v>119</v>
      </c>
      <c r="H6" s="66" t="s">
        <v>121</v>
      </c>
      <c r="I6" s="63" t="s">
        <v>116</v>
      </c>
      <c r="J6" s="64" t="s">
        <v>117</v>
      </c>
      <c r="K6" s="63" t="s">
        <v>118</v>
      </c>
      <c r="L6" s="65" t="s">
        <v>119</v>
      </c>
    </row>
    <row r="7" spans="1:26" ht="15.75" x14ac:dyDescent="0.25">
      <c r="A7" s="67" t="s">
        <v>122</v>
      </c>
      <c r="B7" s="68">
        <v>81195</v>
      </c>
      <c r="C7" s="4">
        <v>43.49</v>
      </c>
      <c r="D7" s="4" t="s">
        <v>128</v>
      </c>
      <c r="E7" s="4" t="s">
        <v>128</v>
      </c>
      <c r="H7" s="67" t="s">
        <v>122</v>
      </c>
      <c r="I7" s="9">
        <v>81679</v>
      </c>
      <c r="J7" s="69">
        <v>29.46</v>
      </c>
      <c r="K7" s="69" t="s">
        <v>125</v>
      </c>
      <c r="L7" s="69" t="s">
        <v>125</v>
      </c>
      <c r="Q7" s="150" t="s">
        <v>196</v>
      </c>
      <c r="R7" s="150"/>
      <c r="S7" s="150"/>
      <c r="T7" s="150"/>
      <c r="U7" s="150"/>
      <c r="V7" s="150"/>
      <c r="W7" s="150"/>
      <c r="X7" s="150"/>
      <c r="Y7" s="150"/>
      <c r="Z7" s="150"/>
    </row>
    <row r="8" spans="1:26" ht="15.75" customHeight="1" x14ac:dyDescent="0.25">
      <c r="A8" s="67" t="s">
        <v>122</v>
      </c>
      <c r="B8" s="68">
        <v>81919</v>
      </c>
      <c r="C8" s="4">
        <v>25.21</v>
      </c>
      <c r="D8" s="4" t="s">
        <v>128</v>
      </c>
      <c r="E8" s="4" t="s">
        <v>128</v>
      </c>
      <c r="H8" s="67" t="s">
        <v>122</v>
      </c>
      <c r="I8" s="9">
        <v>81903</v>
      </c>
      <c r="J8" s="69">
        <v>55.26</v>
      </c>
      <c r="K8" s="69" t="s">
        <v>125</v>
      </c>
      <c r="L8" s="69" t="s">
        <v>126</v>
      </c>
      <c r="Q8" s="174" t="s">
        <v>122</v>
      </c>
      <c r="R8" s="180" t="s">
        <v>200</v>
      </c>
      <c r="S8" s="181"/>
      <c r="T8" s="181"/>
      <c r="U8" s="181"/>
      <c r="V8" s="181"/>
      <c r="W8" s="181"/>
      <c r="X8" s="181"/>
      <c r="Y8" s="181"/>
      <c r="Z8" s="182"/>
    </row>
    <row r="9" spans="1:26" ht="15.75" x14ac:dyDescent="0.25">
      <c r="A9" s="67" t="s">
        <v>122</v>
      </c>
      <c r="B9" s="68">
        <v>81009</v>
      </c>
      <c r="C9" s="4">
        <v>67.540000000000006</v>
      </c>
      <c r="D9" s="4" t="s">
        <v>128</v>
      </c>
      <c r="E9" s="4" t="s">
        <v>128</v>
      </c>
      <c r="H9" s="67" t="s">
        <v>122</v>
      </c>
      <c r="I9" s="9">
        <v>81178</v>
      </c>
      <c r="J9" s="69">
        <v>43.25</v>
      </c>
      <c r="K9" s="69" t="s">
        <v>125</v>
      </c>
      <c r="L9" s="69" t="s">
        <v>125</v>
      </c>
      <c r="Q9" s="174"/>
      <c r="R9" s="183"/>
      <c r="S9" s="184"/>
      <c r="T9" s="184"/>
      <c r="U9" s="184"/>
      <c r="V9" s="184"/>
      <c r="W9" s="184"/>
      <c r="X9" s="184"/>
      <c r="Y9" s="184"/>
      <c r="Z9" s="185"/>
    </row>
    <row r="10" spans="1:26" ht="15.75" x14ac:dyDescent="0.25">
      <c r="A10" s="67" t="s">
        <v>122</v>
      </c>
      <c r="B10" s="68">
        <v>81002</v>
      </c>
      <c r="C10" s="4">
        <v>31.95</v>
      </c>
      <c r="D10" s="4" t="s">
        <v>128</v>
      </c>
      <c r="E10" s="4" t="s">
        <v>128</v>
      </c>
      <c r="H10" s="67" t="s">
        <v>122</v>
      </c>
      <c r="I10" s="9">
        <v>82778</v>
      </c>
      <c r="J10" s="69">
        <v>61.88</v>
      </c>
      <c r="K10" s="69" t="s">
        <v>125</v>
      </c>
      <c r="L10" s="69" t="s">
        <v>126</v>
      </c>
      <c r="Q10" s="174"/>
      <c r="R10" s="186"/>
      <c r="S10" s="187"/>
      <c r="T10" s="187"/>
      <c r="U10" s="187"/>
      <c r="V10" s="187"/>
      <c r="W10" s="187"/>
      <c r="X10" s="187"/>
      <c r="Y10" s="187"/>
      <c r="Z10" s="188"/>
    </row>
    <row r="11" spans="1:26" ht="15.75" customHeight="1" x14ac:dyDescent="0.25">
      <c r="A11" s="67" t="s">
        <v>122</v>
      </c>
      <c r="B11" s="68">
        <v>81070</v>
      </c>
      <c r="C11" s="4">
        <v>65.05</v>
      </c>
      <c r="D11" s="4" t="s">
        <v>128</v>
      </c>
      <c r="E11" s="4" t="s">
        <v>128</v>
      </c>
      <c r="H11" s="67" t="s">
        <v>122</v>
      </c>
      <c r="I11" s="9">
        <v>81188</v>
      </c>
      <c r="J11" s="69">
        <v>44.29</v>
      </c>
      <c r="K11" s="69" t="s">
        <v>125</v>
      </c>
      <c r="L11" s="69" t="s">
        <v>125</v>
      </c>
      <c r="Q11" s="174" t="s">
        <v>127</v>
      </c>
      <c r="R11" s="180" t="s">
        <v>200</v>
      </c>
      <c r="S11" s="181"/>
      <c r="T11" s="181"/>
      <c r="U11" s="181"/>
      <c r="V11" s="181"/>
      <c r="W11" s="181"/>
      <c r="X11" s="181"/>
      <c r="Y11" s="181"/>
      <c r="Z11" s="182"/>
    </row>
    <row r="12" spans="1:26" ht="15.75" x14ac:dyDescent="0.25">
      <c r="A12" s="67" t="s">
        <v>122</v>
      </c>
      <c r="B12" s="68">
        <v>81074</v>
      </c>
      <c r="C12" s="4">
        <v>64.25</v>
      </c>
      <c r="D12" s="4" t="s">
        <v>128</v>
      </c>
      <c r="E12" s="4" t="s">
        <v>128</v>
      </c>
      <c r="H12" s="67" t="s">
        <v>122</v>
      </c>
      <c r="I12" s="9">
        <v>81875</v>
      </c>
      <c r="J12" s="69">
        <v>58.96</v>
      </c>
      <c r="K12" s="69" t="s">
        <v>125</v>
      </c>
      <c r="L12" s="69" t="s">
        <v>126</v>
      </c>
      <c r="Q12" s="174"/>
      <c r="R12" s="183"/>
      <c r="S12" s="184"/>
      <c r="T12" s="184"/>
      <c r="U12" s="184"/>
      <c r="V12" s="184"/>
      <c r="W12" s="184"/>
      <c r="X12" s="184"/>
      <c r="Y12" s="184"/>
      <c r="Z12" s="185"/>
    </row>
    <row r="13" spans="1:26" ht="15.75" x14ac:dyDescent="0.25">
      <c r="A13" s="67" t="s">
        <v>122</v>
      </c>
      <c r="B13" s="68">
        <v>81525</v>
      </c>
      <c r="C13" s="4">
        <v>29.13</v>
      </c>
      <c r="D13" s="4" t="s">
        <v>128</v>
      </c>
      <c r="E13" s="4" t="s">
        <v>128</v>
      </c>
      <c r="H13" s="67" t="s">
        <v>122</v>
      </c>
      <c r="I13" s="9">
        <v>81652</v>
      </c>
      <c r="J13" s="69">
        <v>29.57</v>
      </c>
      <c r="K13" s="69" t="s">
        <v>125</v>
      </c>
      <c r="L13" s="69" t="s">
        <v>125</v>
      </c>
      <c r="Q13" s="174"/>
      <c r="R13" s="186"/>
      <c r="S13" s="187"/>
      <c r="T13" s="187"/>
      <c r="U13" s="187"/>
      <c r="V13" s="187"/>
      <c r="W13" s="187"/>
      <c r="X13" s="187"/>
      <c r="Y13" s="187"/>
      <c r="Z13" s="188"/>
    </row>
    <row r="14" spans="1:26" ht="15.75" customHeight="1" x14ac:dyDescent="0.25">
      <c r="A14" s="67" t="s">
        <v>122</v>
      </c>
      <c r="B14" s="68">
        <v>82261</v>
      </c>
      <c r="C14" s="4">
        <v>31.27</v>
      </c>
      <c r="D14" s="4" t="s">
        <v>128</v>
      </c>
      <c r="E14" s="4" t="s">
        <v>128</v>
      </c>
      <c r="H14" s="67" t="s">
        <v>122</v>
      </c>
      <c r="I14" s="9">
        <v>81941</v>
      </c>
      <c r="J14" s="69">
        <v>72.88</v>
      </c>
      <c r="K14" s="69" t="s">
        <v>125</v>
      </c>
      <c r="L14" s="69" t="s">
        <v>125</v>
      </c>
      <c r="Q14" s="179" t="s">
        <v>130</v>
      </c>
      <c r="R14" s="180" t="s">
        <v>200</v>
      </c>
      <c r="S14" s="181"/>
      <c r="T14" s="181"/>
      <c r="U14" s="181"/>
      <c r="V14" s="181"/>
      <c r="W14" s="181"/>
      <c r="X14" s="181"/>
      <c r="Y14" s="181"/>
      <c r="Z14" s="182"/>
    </row>
    <row r="15" spans="1:26" ht="15.75" x14ac:dyDescent="0.25">
      <c r="A15" s="67" t="s">
        <v>122</v>
      </c>
      <c r="B15" s="68">
        <v>81031</v>
      </c>
      <c r="C15" s="4">
        <v>33.369999999999997</v>
      </c>
      <c r="D15" s="4" t="s">
        <v>128</v>
      </c>
      <c r="E15" s="4" t="s">
        <v>128</v>
      </c>
      <c r="H15" s="67" t="s">
        <v>122</v>
      </c>
      <c r="I15" s="9">
        <v>81071</v>
      </c>
      <c r="J15" s="69">
        <v>31.07</v>
      </c>
      <c r="K15" s="69" t="s">
        <v>125</v>
      </c>
      <c r="L15" s="69" t="s">
        <v>125</v>
      </c>
      <c r="Q15" s="179"/>
      <c r="R15" s="183"/>
      <c r="S15" s="184"/>
      <c r="T15" s="184"/>
      <c r="U15" s="184"/>
      <c r="V15" s="184"/>
      <c r="W15" s="184"/>
      <c r="X15" s="184"/>
      <c r="Y15" s="184"/>
      <c r="Z15" s="185"/>
    </row>
    <row r="16" spans="1:26" ht="15.75" x14ac:dyDescent="0.25">
      <c r="A16" s="67" t="s">
        <v>122</v>
      </c>
      <c r="B16" s="68">
        <v>81816</v>
      </c>
      <c r="C16" s="4">
        <v>71.260000000000005</v>
      </c>
      <c r="D16" s="4" t="s">
        <v>128</v>
      </c>
      <c r="E16" s="4" t="s">
        <v>128</v>
      </c>
      <c r="H16" s="67" t="s">
        <v>122</v>
      </c>
      <c r="I16" s="9">
        <v>81804</v>
      </c>
      <c r="J16" s="69">
        <v>44.69</v>
      </c>
      <c r="K16" s="69" t="s">
        <v>125</v>
      </c>
      <c r="L16" s="69" t="s">
        <v>125</v>
      </c>
      <c r="Q16" s="179"/>
      <c r="R16" s="186"/>
      <c r="S16" s="187"/>
      <c r="T16" s="187"/>
      <c r="U16" s="187"/>
      <c r="V16" s="187"/>
      <c r="W16" s="187"/>
      <c r="X16" s="187"/>
      <c r="Y16" s="187"/>
      <c r="Z16" s="188"/>
    </row>
    <row r="17" spans="1:16" ht="15.75" x14ac:dyDescent="0.25">
      <c r="A17" s="67" t="s">
        <v>122</v>
      </c>
      <c r="B17" s="68">
        <v>81671</v>
      </c>
      <c r="C17" s="4">
        <v>21.35</v>
      </c>
      <c r="D17" s="4" t="s">
        <v>128</v>
      </c>
      <c r="E17" s="4" t="s">
        <v>128</v>
      </c>
      <c r="H17" s="67" t="s">
        <v>122</v>
      </c>
      <c r="I17" s="9">
        <v>82294</v>
      </c>
      <c r="J17" s="69">
        <v>34.270000000000003</v>
      </c>
      <c r="K17" s="69" t="s">
        <v>125</v>
      </c>
      <c r="L17" s="69" t="s">
        <v>125</v>
      </c>
    </row>
    <row r="18" spans="1:16" ht="15.75" x14ac:dyDescent="0.25">
      <c r="A18" s="67" t="s">
        <v>122</v>
      </c>
      <c r="B18" s="68">
        <v>81228</v>
      </c>
      <c r="C18" s="4">
        <v>67.540000000000006</v>
      </c>
      <c r="D18" s="4" t="s">
        <v>128</v>
      </c>
      <c r="E18" s="4" t="s">
        <v>128</v>
      </c>
      <c r="H18" s="67" t="s">
        <v>122</v>
      </c>
      <c r="I18" s="9">
        <v>81329</v>
      </c>
      <c r="J18" s="69">
        <v>23.68</v>
      </c>
      <c r="K18" s="69" t="s">
        <v>125</v>
      </c>
      <c r="L18" s="69" t="s">
        <v>125</v>
      </c>
    </row>
    <row r="19" spans="1:16" ht="15.75" x14ac:dyDescent="0.25">
      <c r="A19" s="67" t="s">
        <v>122</v>
      </c>
      <c r="B19" s="68">
        <v>81441</v>
      </c>
      <c r="C19" s="4">
        <v>113.67</v>
      </c>
      <c r="D19" s="4" t="s">
        <v>128</v>
      </c>
      <c r="E19" s="4" t="s">
        <v>128</v>
      </c>
      <c r="H19" s="67" t="s">
        <v>122</v>
      </c>
      <c r="I19" s="9">
        <v>81121</v>
      </c>
      <c r="J19" s="69">
        <v>61.74</v>
      </c>
      <c r="K19" s="69" t="s">
        <v>125</v>
      </c>
      <c r="L19" s="69" t="s">
        <v>126</v>
      </c>
    </row>
    <row r="20" spans="1:16" ht="15.75" x14ac:dyDescent="0.25">
      <c r="A20" s="67" t="s">
        <v>122</v>
      </c>
      <c r="B20" s="68">
        <v>82957</v>
      </c>
      <c r="C20" s="4">
        <v>139.84</v>
      </c>
      <c r="D20" s="4" t="s">
        <v>128</v>
      </c>
      <c r="E20" s="4" t="s">
        <v>128</v>
      </c>
      <c r="H20" s="67" t="s">
        <v>122</v>
      </c>
      <c r="I20" s="9">
        <v>81708</v>
      </c>
      <c r="J20" s="69">
        <v>21.09</v>
      </c>
      <c r="K20" s="69" t="s">
        <v>125</v>
      </c>
      <c r="L20" s="69" t="s">
        <v>125</v>
      </c>
      <c r="P20" s="142"/>
    </row>
    <row r="21" spans="1:16" ht="15.75" x14ac:dyDescent="0.25">
      <c r="A21" s="67" t="s">
        <v>122</v>
      </c>
      <c r="B21" s="68">
        <v>81177</v>
      </c>
      <c r="C21" s="4">
        <v>100.02000000000001</v>
      </c>
      <c r="D21" s="4" t="s">
        <v>128</v>
      </c>
      <c r="E21" s="4" t="s">
        <v>128</v>
      </c>
      <c r="H21" s="67" t="s">
        <v>122</v>
      </c>
      <c r="I21" s="9">
        <v>81904</v>
      </c>
      <c r="J21" s="69">
        <v>35.36</v>
      </c>
      <c r="K21" s="69" t="s">
        <v>125</v>
      </c>
      <c r="L21" s="69" t="s">
        <v>126</v>
      </c>
    </row>
    <row r="22" spans="1:16" ht="15.75" x14ac:dyDescent="0.25">
      <c r="A22" s="67" t="s">
        <v>122</v>
      </c>
      <c r="B22" s="68">
        <v>81881</v>
      </c>
      <c r="C22" s="4">
        <v>57.06</v>
      </c>
      <c r="D22" s="4" t="s">
        <v>128</v>
      </c>
      <c r="E22" s="4" t="s">
        <v>128</v>
      </c>
      <c r="H22" s="67" t="s">
        <v>122</v>
      </c>
      <c r="I22" s="9">
        <v>72970</v>
      </c>
      <c r="J22" s="69">
        <v>53.78</v>
      </c>
      <c r="K22" s="69" t="s">
        <v>125</v>
      </c>
      <c r="L22" s="69" t="s">
        <v>125</v>
      </c>
    </row>
    <row r="23" spans="1:16" ht="15.75" x14ac:dyDescent="0.25">
      <c r="A23" s="67" t="s">
        <v>122</v>
      </c>
      <c r="B23" s="68">
        <v>81381</v>
      </c>
      <c r="C23" s="4">
        <v>25.24</v>
      </c>
      <c r="D23" s="4" t="s">
        <v>128</v>
      </c>
      <c r="E23" s="4" t="s">
        <v>128</v>
      </c>
      <c r="H23" s="67" t="s">
        <v>122</v>
      </c>
      <c r="I23" s="9">
        <v>81827</v>
      </c>
      <c r="J23" s="69">
        <v>39.75</v>
      </c>
      <c r="K23" s="69" t="s">
        <v>125</v>
      </c>
      <c r="L23" s="69" t="s">
        <v>126</v>
      </c>
    </row>
    <row r="24" spans="1:16" ht="15.75" x14ac:dyDescent="0.25">
      <c r="A24" s="67" t="s">
        <v>122</v>
      </c>
      <c r="B24" s="68">
        <v>81929</v>
      </c>
      <c r="C24" s="4">
        <v>62.74</v>
      </c>
      <c r="D24" s="4" t="s">
        <v>128</v>
      </c>
      <c r="E24" s="4" t="s">
        <v>128</v>
      </c>
      <c r="H24" s="67" t="s">
        <v>122</v>
      </c>
      <c r="I24" s="9">
        <v>81644</v>
      </c>
      <c r="J24" s="69">
        <v>28.77</v>
      </c>
      <c r="K24" s="69" t="s">
        <v>125</v>
      </c>
      <c r="L24" s="69" t="s">
        <v>125</v>
      </c>
    </row>
    <row r="25" spans="1:16" ht="15.75" x14ac:dyDescent="0.25">
      <c r="A25" s="67" t="s">
        <v>122</v>
      </c>
      <c r="B25" s="68">
        <v>81838</v>
      </c>
      <c r="C25" s="4">
        <v>27.17</v>
      </c>
      <c r="D25" s="4" t="s">
        <v>128</v>
      </c>
      <c r="E25" s="4" t="s">
        <v>128</v>
      </c>
      <c r="H25" s="67" t="s">
        <v>122</v>
      </c>
      <c r="I25" s="9">
        <v>72980</v>
      </c>
      <c r="J25" s="69">
        <v>65.400000000000006</v>
      </c>
      <c r="K25" s="69" t="s">
        <v>125</v>
      </c>
      <c r="L25" s="69" t="s">
        <v>126</v>
      </c>
    </row>
    <row r="26" spans="1:16" ht="15.75" x14ac:dyDescent="0.25">
      <c r="A26" s="67" t="s">
        <v>122</v>
      </c>
      <c r="B26" s="68">
        <v>81147</v>
      </c>
      <c r="C26" s="4">
        <v>72</v>
      </c>
      <c r="D26" s="4" t="s">
        <v>128</v>
      </c>
      <c r="E26" s="4" t="s">
        <v>128</v>
      </c>
      <c r="H26" s="67" t="s">
        <v>122</v>
      </c>
      <c r="I26" s="9">
        <v>81919</v>
      </c>
      <c r="J26" s="69">
        <v>106</v>
      </c>
      <c r="K26" s="69" t="s">
        <v>125</v>
      </c>
      <c r="L26" s="69" t="s">
        <v>126</v>
      </c>
    </row>
    <row r="27" spans="1:16" ht="15.75" x14ac:dyDescent="0.25">
      <c r="A27" s="67" t="s">
        <v>122</v>
      </c>
      <c r="B27" s="68">
        <v>81682</v>
      </c>
      <c r="C27" s="4">
        <v>19.54</v>
      </c>
      <c r="D27" s="4" t="s">
        <v>128</v>
      </c>
      <c r="E27" s="4" t="s">
        <v>128</v>
      </c>
      <c r="H27" s="67" t="s">
        <v>122</v>
      </c>
      <c r="I27" s="9">
        <v>81202</v>
      </c>
      <c r="J27" s="69">
        <v>27.97</v>
      </c>
      <c r="K27" s="69" t="s">
        <v>125</v>
      </c>
      <c r="L27" s="69" t="s">
        <v>125</v>
      </c>
    </row>
    <row r="28" spans="1:16" ht="15.75" x14ac:dyDescent="0.25">
      <c r="A28" s="67" t="s">
        <v>122</v>
      </c>
      <c r="B28" s="68">
        <v>81939</v>
      </c>
      <c r="C28" s="4">
        <v>29.34</v>
      </c>
      <c r="D28" s="4" t="s">
        <v>128</v>
      </c>
      <c r="E28" s="4" t="s">
        <v>128</v>
      </c>
      <c r="H28" s="67" t="s">
        <v>122</v>
      </c>
      <c r="I28" s="9">
        <v>82211</v>
      </c>
      <c r="J28" s="69">
        <v>41.17</v>
      </c>
      <c r="K28" s="69" t="s">
        <v>125</v>
      </c>
      <c r="L28" s="69" t="s">
        <v>125</v>
      </c>
    </row>
    <row r="29" spans="1:16" ht="15.75" x14ac:dyDescent="0.25">
      <c r="A29" s="67" t="s">
        <v>122</v>
      </c>
      <c r="B29" s="68">
        <v>81716</v>
      </c>
      <c r="C29" s="4">
        <v>55.7</v>
      </c>
      <c r="D29" s="4" t="s">
        <v>128</v>
      </c>
      <c r="E29" s="4" t="s">
        <v>128</v>
      </c>
      <c r="H29" s="67" t="s">
        <v>122</v>
      </c>
      <c r="I29" s="9">
        <v>81197</v>
      </c>
      <c r="J29" s="69">
        <v>29.14</v>
      </c>
      <c r="K29" s="69" t="s">
        <v>125</v>
      </c>
      <c r="L29" s="69" t="s">
        <v>125</v>
      </c>
    </row>
    <row r="30" spans="1:16" ht="15.75" x14ac:dyDescent="0.25">
      <c r="A30" s="67" t="s">
        <v>122</v>
      </c>
      <c r="B30" s="68">
        <v>81811</v>
      </c>
      <c r="C30" s="4">
        <v>56.29</v>
      </c>
      <c r="D30" s="4" t="s">
        <v>128</v>
      </c>
      <c r="E30" s="4" t="s">
        <v>128</v>
      </c>
      <c r="H30" s="67" t="s">
        <v>122</v>
      </c>
      <c r="I30" s="9">
        <v>72606</v>
      </c>
      <c r="J30" s="69">
        <v>55.53</v>
      </c>
      <c r="K30" s="69" t="s">
        <v>125</v>
      </c>
      <c r="L30" s="69" t="s">
        <v>126</v>
      </c>
    </row>
    <row r="31" spans="1:16" ht="15.75" x14ac:dyDescent="0.25">
      <c r="A31" s="67" t="s">
        <v>122</v>
      </c>
      <c r="B31" s="68">
        <v>81822</v>
      </c>
      <c r="C31" s="4">
        <v>33.340000000000003</v>
      </c>
      <c r="D31" s="4" t="s">
        <v>128</v>
      </c>
      <c r="E31" s="4" t="s">
        <v>128</v>
      </c>
      <c r="H31" s="67" t="s">
        <v>122</v>
      </c>
      <c r="I31" s="9">
        <v>81208</v>
      </c>
      <c r="J31" s="69">
        <v>58.62</v>
      </c>
      <c r="K31" s="69" t="s">
        <v>125</v>
      </c>
      <c r="L31" s="69" t="s">
        <v>126</v>
      </c>
    </row>
    <row r="32" spans="1:16" ht="15.75" x14ac:dyDescent="0.25">
      <c r="A32" s="67" t="s">
        <v>122</v>
      </c>
      <c r="B32" s="68">
        <v>81065</v>
      </c>
      <c r="C32" s="4">
        <v>36.04</v>
      </c>
      <c r="D32" s="4" t="s">
        <v>128</v>
      </c>
      <c r="E32" s="4" t="s">
        <v>128</v>
      </c>
      <c r="H32" s="67" t="s">
        <v>122</v>
      </c>
      <c r="I32" s="9">
        <v>82293</v>
      </c>
      <c r="J32" s="69">
        <v>59.78</v>
      </c>
      <c r="K32" s="69" t="s">
        <v>125</v>
      </c>
      <c r="L32" s="69" t="s">
        <v>126</v>
      </c>
    </row>
    <row r="33" spans="1:12" ht="15.75" x14ac:dyDescent="0.25">
      <c r="A33" s="67" t="s">
        <v>122</v>
      </c>
      <c r="B33" s="68">
        <v>72888</v>
      </c>
      <c r="C33" s="4">
        <v>28.66</v>
      </c>
      <c r="D33" s="4" t="s">
        <v>128</v>
      </c>
      <c r="E33" s="4" t="s">
        <v>128</v>
      </c>
      <c r="H33" s="67" t="s">
        <v>122</v>
      </c>
      <c r="I33" s="9">
        <v>82102</v>
      </c>
      <c r="J33" s="69">
        <v>43.78</v>
      </c>
      <c r="K33" s="69" t="s">
        <v>125</v>
      </c>
      <c r="L33" s="69" t="s">
        <v>126</v>
      </c>
    </row>
    <row r="34" spans="1:12" ht="15.75" x14ac:dyDescent="0.25">
      <c r="A34" s="67" t="s">
        <v>122</v>
      </c>
      <c r="B34" s="68">
        <v>81668</v>
      </c>
      <c r="C34" s="4">
        <v>26.4</v>
      </c>
      <c r="D34" s="4" t="s">
        <v>128</v>
      </c>
      <c r="E34" s="4" t="s">
        <v>128</v>
      </c>
      <c r="H34" s="67" t="s">
        <v>122</v>
      </c>
      <c r="I34" s="9">
        <v>81044</v>
      </c>
      <c r="J34" s="69">
        <v>60.06</v>
      </c>
      <c r="K34" s="69" t="s">
        <v>125</v>
      </c>
      <c r="L34" s="69" t="s">
        <v>126</v>
      </c>
    </row>
    <row r="35" spans="1:12" ht="15.75" x14ac:dyDescent="0.25">
      <c r="A35" s="67" t="s">
        <v>122</v>
      </c>
      <c r="B35" s="68">
        <v>82421</v>
      </c>
      <c r="C35" s="4">
        <v>62.36</v>
      </c>
      <c r="D35" s="4" t="s">
        <v>128</v>
      </c>
      <c r="E35" s="4" t="s">
        <v>128</v>
      </c>
      <c r="H35" s="67" t="s">
        <v>122</v>
      </c>
      <c r="I35" s="9">
        <v>81888</v>
      </c>
      <c r="J35" s="69">
        <v>45.07</v>
      </c>
      <c r="K35" s="69" t="s">
        <v>125</v>
      </c>
      <c r="L35" s="69" t="s">
        <v>125</v>
      </c>
    </row>
    <row r="36" spans="1:12" ht="15.75" x14ac:dyDescent="0.25">
      <c r="A36" s="67" t="s">
        <v>122</v>
      </c>
      <c r="B36" s="68">
        <v>81720</v>
      </c>
      <c r="C36" s="4">
        <v>23.36</v>
      </c>
      <c r="D36" s="4" t="s">
        <v>128</v>
      </c>
      <c r="E36" s="4" t="s">
        <v>128</v>
      </c>
      <c r="H36" s="67" t="s">
        <v>122</v>
      </c>
      <c r="I36" s="9">
        <v>81922</v>
      </c>
      <c r="J36" s="69">
        <v>19.760000000000002</v>
      </c>
      <c r="K36" s="69" t="s">
        <v>125</v>
      </c>
      <c r="L36" s="69" t="s">
        <v>125</v>
      </c>
    </row>
    <row r="37" spans="1:12" ht="15.75" x14ac:dyDescent="0.25">
      <c r="A37" s="67" t="s">
        <v>122</v>
      </c>
      <c r="B37" s="68">
        <v>76862</v>
      </c>
      <c r="C37" s="4">
        <v>54.6</v>
      </c>
      <c r="D37" s="4" t="s">
        <v>128</v>
      </c>
      <c r="E37" s="4" t="s">
        <v>128</v>
      </c>
      <c r="H37" s="67" t="s">
        <v>122</v>
      </c>
      <c r="I37" s="9">
        <v>81922</v>
      </c>
      <c r="J37" s="69">
        <v>38.96</v>
      </c>
      <c r="K37" s="69" t="s">
        <v>125</v>
      </c>
      <c r="L37" s="69" t="s">
        <v>125</v>
      </c>
    </row>
    <row r="38" spans="1:12" ht="15.75" x14ac:dyDescent="0.25">
      <c r="A38" s="67" t="s">
        <v>122</v>
      </c>
      <c r="B38" s="68">
        <v>81376</v>
      </c>
      <c r="C38" s="4">
        <v>60</v>
      </c>
      <c r="D38" s="4" t="s">
        <v>128</v>
      </c>
      <c r="E38" s="4" t="s">
        <v>128</v>
      </c>
      <c r="H38" s="67" t="s">
        <v>122</v>
      </c>
      <c r="I38" s="9">
        <v>81915</v>
      </c>
      <c r="J38" s="69">
        <v>67.05</v>
      </c>
      <c r="K38" s="69" t="s">
        <v>125</v>
      </c>
      <c r="L38" s="69" t="s">
        <v>126</v>
      </c>
    </row>
    <row r="39" spans="1:12" ht="15.75" x14ac:dyDescent="0.25">
      <c r="A39" s="67" t="s">
        <v>122</v>
      </c>
      <c r="B39" s="68">
        <v>82418</v>
      </c>
      <c r="C39" s="4">
        <v>74.27</v>
      </c>
      <c r="D39" s="4" t="s">
        <v>128</v>
      </c>
      <c r="E39" s="4" t="s">
        <v>128</v>
      </c>
      <c r="H39" s="67" t="s">
        <v>122</v>
      </c>
      <c r="I39" s="9">
        <v>81032</v>
      </c>
      <c r="J39" s="69">
        <v>28.25</v>
      </c>
      <c r="K39" s="69" t="s">
        <v>125</v>
      </c>
      <c r="L39" s="69" t="s">
        <v>125</v>
      </c>
    </row>
    <row r="40" spans="1:12" ht="15.75" x14ac:dyDescent="0.25">
      <c r="A40" s="67" t="s">
        <v>122</v>
      </c>
      <c r="B40" s="68">
        <v>72606</v>
      </c>
      <c r="C40" s="4">
        <v>39.53</v>
      </c>
      <c r="D40" s="4" t="s">
        <v>128</v>
      </c>
      <c r="E40" s="4" t="s">
        <v>128</v>
      </c>
      <c r="H40" s="67" t="s">
        <v>122</v>
      </c>
      <c r="I40" s="9">
        <v>81907</v>
      </c>
      <c r="J40" s="69">
        <v>25.22</v>
      </c>
      <c r="K40" s="69" t="s">
        <v>125</v>
      </c>
      <c r="L40" s="69" t="s">
        <v>125</v>
      </c>
    </row>
    <row r="41" spans="1:12" ht="15.75" x14ac:dyDescent="0.25">
      <c r="A41" s="67" t="s">
        <v>122</v>
      </c>
      <c r="B41" s="68">
        <v>81848</v>
      </c>
      <c r="C41" s="4">
        <v>24.1</v>
      </c>
      <c r="D41" s="4" t="s">
        <v>128</v>
      </c>
      <c r="E41" s="4" t="s">
        <v>128</v>
      </c>
      <c r="H41" s="67" t="s">
        <v>122</v>
      </c>
      <c r="I41" s="9">
        <v>81817</v>
      </c>
      <c r="J41" s="69">
        <v>51.26</v>
      </c>
      <c r="K41" s="69" t="s">
        <v>125</v>
      </c>
      <c r="L41" s="69" t="s">
        <v>126</v>
      </c>
    </row>
    <row r="42" spans="1:12" ht="15.75" x14ac:dyDescent="0.25">
      <c r="A42" s="67" t="s">
        <v>122</v>
      </c>
      <c r="B42" s="68">
        <v>81946</v>
      </c>
      <c r="C42" s="4">
        <v>62.48</v>
      </c>
      <c r="D42" s="4" t="s">
        <v>128</v>
      </c>
      <c r="E42" s="4" t="s">
        <v>128</v>
      </c>
      <c r="H42" s="67" t="s">
        <v>122</v>
      </c>
      <c r="I42" s="9">
        <v>76019</v>
      </c>
      <c r="J42" s="69">
        <v>105.35</v>
      </c>
      <c r="K42" s="69" t="s">
        <v>125</v>
      </c>
      <c r="L42" s="69" t="s">
        <v>126</v>
      </c>
    </row>
    <row r="43" spans="1:12" ht="15.75" x14ac:dyDescent="0.25">
      <c r="A43" s="67" t="s">
        <v>122</v>
      </c>
      <c r="B43" s="68">
        <v>81334</v>
      </c>
      <c r="C43" s="4">
        <v>44.45</v>
      </c>
      <c r="D43" s="4" t="s">
        <v>128</v>
      </c>
      <c r="E43" s="4" t="s">
        <v>128</v>
      </c>
      <c r="H43" s="67" t="s">
        <v>122</v>
      </c>
      <c r="I43" s="70">
        <v>81190</v>
      </c>
      <c r="J43" s="69">
        <v>35.880000000000003</v>
      </c>
      <c r="K43" s="9" t="s">
        <v>126</v>
      </c>
      <c r="L43" s="9" t="s">
        <v>125</v>
      </c>
    </row>
    <row r="44" spans="1:12" ht="15.75" x14ac:dyDescent="0.25">
      <c r="A44" s="71" t="s">
        <v>127</v>
      </c>
      <c r="B44" s="9">
        <v>81684</v>
      </c>
      <c r="C44" s="72">
        <v>20.16</v>
      </c>
      <c r="D44" s="4" t="s">
        <v>128</v>
      </c>
      <c r="E44" s="4" t="s">
        <v>128</v>
      </c>
      <c r="H44" s="67" t="s">
        <v>122</v>
      </c>
      <c r="I44" s="9">
        <v>81704</v>
      </c>
      <c r="J44" s="69">
        <v>71.510000000000005</v>
      </c>
      <c r="K44" s="9" t="s">
        <v>126</v>
      </c>
      <c r="L44" s="9" t="s">
        <v>125</v>
      </c>
    </row>
    <row r="45" spans="1:12" ht="15.75" x14ac:dyDescent="0.25">
      <c r="A45" s="71" t="s">
        <v>127</v>
      </c>
      <c r="B45" s="9">
        <v>81649</v>
      </c>
      <c r="C45" s="72">
        <v>79.430000000000007</v>
      </c>
      <c r="D45" s="4" t="s">
        <v>128</v>
      </c>
      <c r="E45" s="4" t="s">
        <v>128</v>
      </c>
      <c r="H45" s="67" t="s">
        <v>122</v>
      </c>
      <c r="I45" s="9">
        <v>72979</v>
      </c>
      <c r="J45" s="69">
        <v>78.09</v>
      </c>
      <c r="K45" s="9" t="s">
        <v>126</v>
      </c>
      <c r="L45" s="9" t="s">
        <v>126</v>
      </c>
    </row>
    <row r="46" spans="1:12" ht="15.75" x14ac:dyDescent="0.25">
      <c r="A46" s="71" t="s">
        <v>127</v>
      </c>
      <c r="B46" s="9">
        <v>82416</v>
      </c>
      <c r="C46" s="72">
        <v>61.88</v>
      </c>
      <c r="D46" s="4" t="s">
        <v>128</v>
      </c>
      <c r="E46" s="4" t="s">
        <v>128</v>
      </c>
      <c r="H46" s="67" t="s">
        <v>122</v>
      </c>
      <c r="I46" s="9">
        <v>81663</v>
      </c>
      <c r="J46" s="69">
        <v>84.67</v>
      </c>
      <c r="K46" s="9" t="s">
        <v>126</v>
      </c>
      <c r="L46" s="9" t="s">
        <v>126</v>
      </c>
    </row>
    <row r="47" spans="1:12" ht="15.75" x14ac:dyDescent="0.25">
      <c r="A47" s="71" t="s">
        <v>127</v>
      </c>
      <c r="B47" s="9">
        <v>82847</v>
      </c>
      <c r="C47" s="72">
        <v>23.37</v>
      </c>
      <c r="D47" s="4" t="s">
        <v>128</v>
      </c>
      <c r="E47" s="4" t="s">
        <v>128</v>
      </c>
      <c r="H47" s="67" t="s">
        <v>122</v>
      </c>
      <c r="I47" s="9">
        <v>81722</v>
      </c>
      <c r="J47" s="69">
        <v>98.22</v>
      </c>
      <c r="K47" s="9" t="s">
        <v>126</v>
      </c>
      <c r="L47" s="9" t="s">
        <v>126</v>
      </c>
    </row>
    <row r="48" spans="1:12" ht="15.75" x14ac:dyDescent="0.25">
      <c r="A48" s="71" t="s">
        <v>127</v>
      </c>
      <c r="B48" s="9">
        <v>81818</v>
      </c>
      <c r="C48" s="72">
        <v>31.58</v>
      </c>
      <c r="D48" s="4" t="s">
        <v>128</v>
      </c>
      <c r="E48" s="4" t="s">
        <v>128</v>
      </c>
      <c r="H48" s="67" t="s">
        <v>122</v>
      </c>
      <c r="I48" s="9">
        <v>81219</v>
      </c>
      <c r="J48" s="69">
        <v>62.44</v>
      </c>
      <c r="K48" s="9" t="s">
        <v>125</v>
      </c>
      <c r="L48" s="9" t="s">
        <v>126</v>
      </c>
    </row>
    <row r="49" spans="1:12" ht="15.75" x14ac:dyDescent="0.25">
      <c r="A49" s="71" t="s">
        <v>127</v>
      </c>
      <c r="B49" s="9">
        <v>81058</v>
      </c>
      <c r="C49" s="72">
        <v>29.5</v>
      </c>
      <c r="D49" s="4" t="s">
        <v>128</v>
      </c>
      <c r="E49" s="4" t="s">
        <v>128</v>
      </c>
      <c r="H49" s="67" t="s">
        <v>122</v>
      </c>
      <c r="I49" s="68">
        <v>72957</v>
      </c>
      <c r="J49" s="69">
        <v>78.289999999999992</v>
      </c>
      <c r="K49" s="68" t="s">
        <v>126</v>
      </c>
      <c r="L49" s="68" t="s">
        <v>126</v>
      </c>
    </row>
    <row r="50" spans="1:12" ht="15.75" x14ac:dyDescent="0.25">
      <c r="A50" s="71" t="s">
        <v>127</v>
      </c>
      <c r="B50" s="9">
        <v>82212</v>
      </c>
      <c r="C50" s="72">
        <v>79.760000000000005</v>
      </c>
      <c r="D50" s="4" t="s">
        <v>128</v>
      </c>
      <c r="E50" s="4" t="s">
        <v>128</v>
      </c>
      <c r="H50" s="71" t="s">
        <v>127</v>
      </c>
      <c r="I50" s="9">
        <v>81816</v>
      </c>
      <c r="J50" s="69">
        <v>58.006108333333337</v>
      </c>
      <c r="K50" s="69" t="s">
        <v>125</v>
      </c>
      <c r="L50" s="69" t="s">
        <v>126</v>
      </c>
    </row>
    <row r="51" spans="1:12" ht="15.75" x14ac:dyDescent="0.25">
      <c r="A51" s="71" t="s">
        <v>127</v>
      </c>
      <c r="B51" s="9">
        <v>81815</v>
      </c>
      <c r="C51" s="72">
        <v>53.67</v>
      </c>
      <c r="D51" s="4" t="s">
        <v>128</v>
      </c>
      <c r="E51" s="4" t="s">
        <v>128</v>
      </c>
      <c r="H51" s="71" t="s">
        <v>127</v>
      </c>
      <c r="I51" s="9">
        <v>72585</v>
      </c>
      <c r="J51" s="69">
        <v>45.689349999999997</v>
      </c>
      <c r="K51" s="69" t="s">
        <v>125</v>
      </c>
      <c r="L51" s="69" t="s">
        <v>126</v>
      </c>
    </row>
    <row r="52" spans="1:12" ht="15.75" x14ac:dyDescent="0.25">
      <c r="A52" s="71" t="s">
        <v>127</v>
      </c>
      <c r="B52" s="9">
        <v>81196</v>
      </c>
      <c r="C52" s="72">
        <v>63.12</v>
      </c>
      <c r="D52" s="4" t="s">
        <v>128</v>
      </c>
      <c r="E52" s="4" t="s">
        <v>128</v>
      </c>
      <c r="H52" s="71" t="s">
        <v>127</v>
      </c>
      <c r="I52" s="9">
        <v>81073</v>
      </c>
      <c r="J52" s="69">
        <v>14.130586111111111</v>
      </c>
      <c r="K52" s="69" t="s">
        <v>125</v>
      </c>
      <c r="L52" s="69" t="s">
        <v>126</v>
      </c>
    </row>
    <row r="53" spans="1:12" ht="15.75" x14ac:dyDescent="0.25">
      <c r="A53" s="71" t="s">
        <v>127</v>
      </c>
      <c r="B53" s="9">
        <v>81843</v>
      </c>
      <c r="C53" s="72">
        <v>101</v>
      </c>
      <c r="D53" s="4" t="s">
        <v>128</v>
      </c>
      <c r="E53" s="4" t="s">
        <v>128</v>
      </c>
      <c r="H53" s="71" t="s">
        <v>127</v>
      </c>
      <c r="I53" s="9">
        <v>82298</v>
      </c>
      <c r="J53" s="69">
        <v>10.529586111111112</v>
      </c>
      <c r="K53" s="69" t="s">
        <v>125</v>
      </c>
      <c r="L53" s="69" t="s">
        <v>125</v>
      </c>
    </row>
    <row r="54" spans="1:12" ht="15.75" x14ac:dyDescent="0.25">
      <c r="A54" s="71" t="s">
        <v>127</v>
      </c>
      <c r="B54" s="9">
        <v>76864</v>
      </c>
      <c r="C54" s="72">
        <v>22.48</v>
      </c>
      <c r="D54" s="4" t="s">
        <v>128</v>
      </c>
      <c r="E54" s="4" t="s">
        <v>128</v>
      </c>
      <c r="H54" s="71" t="s">
        <v>127</v>
      </c>
      <c r="I54" s="9">
        <v>81006</v>
      </c>
      <c r="J54" s="69">
        <v>56.565708333333333</v>
      </c>
      <c r="K54" s="69" t="s">
        <v>125</v>
      </c>
      <c r="L54" s="69" t="s">
        <v>126</v>
      </c>
    </row>
    <row r="55" spans="1:12" ht="15.75" x14ac:dyDescent="0.25">
      <c r="A55" s="71" t="s">
        <v>127</v>
      </c>
      <c r="B55" s="9">
        <v>82299</v>
      </c>
      <c r="C55" s="72">
        <v>63.87</v>
      </c>
      <c r="D55" s="4" t="s">
        <v>128</v>
      </c>
      <c r="E55" s="4" t="s">
        <v>128</v>
      </c>
      <c r="H55" s="71" t="s">
        <v>127</v>
      </c>
      <c r="I55" s="9">
        <v>81379</v>
      </c>
      <c r="J55" s="69">
        <v>34.999719444444445</v>
      </c>
      <c r="K55" s="69" t="s">
        <v>125</v>
      </c>
      <c r="L55" s="69" t="s">
        <v>125</v>
      </c>
    </row>
    <row r="56" spans="1:12" ht="15.75" x14ac:dyDescent="0.25">
      <c r="A56" s="71" t="s">
        <v>127</v>
      </c>
      <c r="B56" s="9">
        <v>81858</v>
      </c>
      <c r="C56" s="72">
        <v>144.92000000000002</v>
      </c>
      <c r="D56" s="4" t="s">
        <v>128</v>
      </c>
      <c r="E56" s="4" t="s">
        <v>128</v>
      </c>
      <c r="H56" s="71" t="s">
        <v>127</v>
      </c>
      <c r="I56" s="9">
        <v>81698</v>
      </c>
      <c r="J56" s="69">
        <v>54.835227777777781</v>
      </c>
      <c r="K56" s="69" t="s">
        <v>125</v>
      </c>
      <c r="L56" s="69" t="s">
        <v>126</v>
      </c>
    </row>
    <row r="57" spans="1:12" ht="15.75" x14ac:dyDescent="0.25">
      <c r="A57" s="71" t="s">
        <v>127</v>
      </c>
      <c r="B57" s="9">
        <v>81117</v>
      </c>
      <c r="C57" s="72">
        <v>221.93</v>
      </c>
      <c r="D57" s="4" t="s">
        <v>128</v>
      </c>
      <c r="E57" s="4" t="s">
        <v>128</v>
      </c>
      <c r="H57" s="71" t="s">
        <v>127</v>
      </c>
      <c r="I57" s="9">
        <v>81811</v>
      </c>
      <c r="J57" s="69">
        <v>43.772155555555557</v>
      </c>
      <c r="K57" s="69" t="s">
        <v>125</v>
      </c>
      <c r="L57" s="69" t="s">
        <v>125</v>
      </c>
    </row>
    <row r="58" spans="1:12" ht="15.75" x14ac:dyDescent="0.25">
      <c r="A58" s="71" t="s">
        <v>127</v>
      </c>
      <c r="B58" s="9">
        <v>81204</v>
      </c>
      <c r="C58" s="72">
        <v>98.75</v>
      </c>
      <c r="D58" s="4" t="s">
        <v>128</v>
      </c>
      <c r="E58" s="4" t="s">
        <v>128</v>
      </c>
      <c r="H58" s="71" t="s">
        <v>127</v>
      </c>
      <c r="I58" s="9">
        <v>81218</v>
      </c>
      <c r="J58" s="69">
        <v>30.318419444444444</v>
      </c>
      <c r="K58" s="69" t="s">
        <v>125</v>
      </c>
      <c r="L58" s="69" t="s">
        <v>125</v>
      </c>
    </row>
    <row r="59" spans="1:12" ht="15.75" x14ac:dyDescent="0.25">
      <c r="A59" s="71" t="s">
        <v>127</v>
      </c>
      <c r="B59" s="9">
        <v>81905</v>
      </c>
      <c r="C59" s="72">
        <v>44.79</v>
      </c>
      <c r="D59" s="4" t="s">
        <v>128</v>
      </c>
      <c r="E59" s="4" t="s">
        <v>128</v>
      </c>
      <c r="H59" s="71" t="s">
        <v>127</v>
      </c>
      <c r="I59" s="9">
        <v>81054</v>
      </c>
      <c r="J59" s="69">
        <v>58.216166666666666</v>
      </c>
      <c r="K59" s="69" t="s">
        <v>125</v>
      </c>
      <c r="L59" s="69" t="s">
        <v>126</v>
      </c>
    </row>
    <row r="60" spans="1:12" ht="15.75" x14ac:dyDescent="0.25">
      <c r="A60" s="71" t="s">
        <v>127</v>
      </c>
      <c r="B60" s="9">
        <v>81839</v>
      </c>
      <c r="C60" s="72">
        <v>46.45</v>
      </c>
      <c r="D60" s="4" t="s">
        <v>128</v>
      </c>
      <c r="E60" s="4" t="s">
        <v>128</v>
      </c>
      <c r="H60" s="71" t="s">
        <v>127</v>
      </c>
      <c r="I60" s="9">
        <v>81555</v>
      </c>
      <c r="J60" s="69">
        <v>29.578213888888889</v>
      </c>
      <c r="K60" s="69" t="s">
        <v>125</v>
      </c>
      <c r="L60" s="69" t="s">
        <v>125</v>
      </c>
    </row>
    <row r="61" spans="1:12" ht="15.75" x14ac:dyDescent="0.25">
      <c r="A61" s="71" t="s">
        <v>127</v>
      </c>
      <c r="B61" s="9">
        <v>81555</v>
      </c>
      <c r="C61" s="72">
        <v>37.43</v>
      </c>
      <c r="D61" s="4" t="s">
        <v>128</v>
      </c>
      <c r="E61" s="4" t="s">
        <v>128</v>
      </c>
      <c r="H61" s="71" t="s">
        <v>127</v>
      </c>
      <c r="I61" s="9">
        <v>81709</v>
      </c>
      <c r="J61" s="69">
        <v>56.915805555555551</v>
      </c>
      <c r="K61" s="69" t="s">
        <v>125</v>
      </c>
      <c r="L61" s="69" t="s">
        <v>126</v>
      </c>
    </row>
    <row r="62" spans="1:12" ht="15.75" x14ac:dyDescent="0.25">
      <c r="A62" s="71" t="s">
        <v>127</v>
      </c>
      <c r="B62" s="9">
        <v>82410</v>
      </c>
      <c r="C62" s="72">
        <v>63.77</v>
      </c>
      <c r="D62" s="4" t="s">
        <v>128</v>
      </c>
      <c r="E62" s="4" t="s">
        <v>128</v>
      </c>
      <c r="H62" s="71" t="s">
        <v>127</v>
      </c>
      <c r="I62" s="9">
        <v>81929</v>
      </c>
      <c r="J62" s="69">
        <v>2.3173055555555555</v>
      </c>
      <c r="K62" s="69" t="s">
        <v>125</v>
      </c>
      <c r="L62" s="69" t="s">
        <v>126</v>
      </c>
    </row>
    <row r="63" spans="1:12" ht="15.75" x14ac:dyDescent="0.25">
      <c r="A63" s="71" t="s">
        <v>127</v>
      </c>
      <c r="B63" s="9">
        <v>81851</v>
      </c>
      <c r="C63" s="72">
        <v>20.329999999999998</v>
      </c>
      <c r="D63" s="4" t="s">
        <v>128</v>
      </c>
      <c r="E63" s="4" t="s">
        <v>128</v>
      </c>
      <c r="H63" s="71" t="s">
        <v>127</v>
      </c>
      <c r="I63" s="9">
        <v>82410</v>
      </c>
      <c r="J63" s="69">
        <v>22.186161111111112</v>
      </c>
      <c r="K63" s="69" t="s">
        <v>125</v>
      </c>
      <c r="L63" s="69" t="s">
        <v>125</v>
      </c>
    </row>
    <row r="64" spans="1:12" ht="15.75" x14ac:dyDescent="0.25">
      <c r="A64" s="71" t="s">
        <v>127</v>
      </c>
      <c r="B64" s="9">
        <v>82984</v>
      </c>
      <c r="C64" s="72">
        <v>55.49</v>
      </c>
      <c r="D64" s="4" t="s">
        <v>128</v>
      </c>
      <c r="E64" s="4" t="s">
        <v>128</v>
      </c>
      <c r="H64" s="71" t="s">
        <v>127</v>
      </c>
      <c r="I64" s="9">
        <v>81803</v>
      </c>
      <c r="J64" s="69">
        <v>55.935533333333332</v>
      </c>
      <c r="K64" s="69" t="s">
        <v>125</v>
      </c>
      <c r="L64" s="69" t="s">
        <v>126</v>
      </c>
    </row>
    <row r="65" spans="1:12" ht="15.75" x14ac:dyDescent="0.25">
      <c r="A65" s="71" t="s">
        <v>127</v>
      </c>
      <c r="B65" s="9">
        <v>81893</v>
      </c>
      <c r="C65" s="72">
        <v>50.23</v>
      </c>
      <c r="D65" s="4" t="s">
        <v>128</v>
      </c>
      <c r="E65" s="4" t="s">
        <v>128</v>
      </c>
      <c r="H65" s="71" t="s">
        <v>127</v>
      </c>
      <c r="I65" s="9">
        <v>81881</v>
      </c>
      <c r="J65" s="69">
        <v>32.368988888888886</v>
      </c>
      <c r="K65" s="69" t="s">
        <v>125</v>
      </c>
      <c r="L65" s="69" t="s">
        <v>125</v>
      </c>
    </row>
    <row r="66" spans="1:12" ht="15.75" x14ac:dyDescent="0.25">
      <c r="A66" s="71" t="s">
        <v>127</v>
      </c>
      <c r="B66" s="9">
        <v>81222</v>
      </c>
      <c r="C66" s="72">
        <v>38.71</v>
      </c>
      <c r="D66" s="4" t="s">
        <v>128</v>
      </c>
      <c r="E66" s="4" t="s">
        <v>128</v>
      </c>
      <c r="H66" s="71" t="s">
        <v>127</v>
      </c>
      <c r="I66" s="9">
        <v>82424</v>
      </c>
      <c r="J66" s="69">
        <v>57.595994444444443</v>
      </c>
      <c r="K66" s="69" t="s">
        <v>125</v>
      </c>
      <c r="L66" s="69" t="s">
        <v>126</v>
      </c>
    </row>
    <row r="67" spans="1:12" ht="15.75" x14ac:dyDescent="0.25">
      <c r="A67" s="71" t="s">
        <v>127</v>
      </c>
      <c r="B67" s="9">
        <v>72600</v>
      </c>
      <c r="C67" s="72">
        <v>29.12</v>
      </c>
      <c r="D67" s="4" t="s">
        <v>128</v>
      </c>
      <c r="E67" s="4" t="s">
        <v>128</v>
      </c>
      <c r="H67" s="71" t="s">
        <v>127</v>
      </c>
      <c r="I67" s="9">
        <v>81372</v>
      </c>
      <c r="J67" s="69">
        <v>25.056958333333334</v>
      </c>
      <c r="K67" s="69" t="s">
        <v>125</v>
      </c>
      <c r="L67" s="69" t="s">
        <v>125</v>
      </c>
    </row>
    <row r="68" spans="1:12" ht="15.75" x14ac:dyDescent="0.25">
      <c r="A68" s="71" t="s">
        <v>127</v>
      </c>
      <c r="B68" s="9">
        <v>81072</v>
      </c>
      <c r="C68" s="72">
        <v>62.33</v>
      </c>
      <c r="D68" s="4" t="s">
        <v>128</v>
      </c>
      <c r="E68" s="4" t="s">
        <v>128</v>
      </c>
      <c r="H68" s="71" t="s">
        <v>127</v>
      </c>
      <c r="I68" s="9">
        <v>81353</v>
      </c>
      <c r="J68" s="69">
        <v>27.13753611111111</v>
      </c>
      <c r="K68" s="69" t="s">
        <v>125</v>
      </c>
      <c r="L68" s="69" t="s">
        <v>125</v>
      </c>
    </row>
    <row r="69" spans="1:12" ht="15.75" x14ac:dyDescent="0.25">
      <c r="A69" s="71" t="s">
        <v>127</v>
      </c>
      <c r="B69" s="9">
        <v>81121</v>
      </c>
      <c r="C69" s="72">
        <v>21.5</v>
      </c>
      <c r="D69" s="4" t="s">
        <v>128</v>
      </c>
      <c r="E69" s="4" t="s">
        <v>128</v>
      </c>
      <c r="H69" s="71" t="s">
        <v>127</v>
      </c>
      <c r="I69" s="9">
        <v>81650</v>
      </c>
      <c r="J69" s="69">
        <v>57.87607222222222</v>
      </c>
      <c r="K69" s="69" t="s">
        <v>125</v>
      </c>
      <c r="L69" s="69" t="s">
        <v>126</v>
      </c>
    </row>
    <row r="70" spans="1:12" ht="15.75" x14ac:dyDescent="0.25">
      <c r="A70" s="71" t="s">
        <v>127</v>
      </c>
      <c r="B70" s="9">
        <v>81904</v>
      </c>
      <c r="C70" s="72">
        <v>37.58</v>
      </c>
      <c r="D70" s="4" t="s">
        <v>128</v>
      </c>
      <c r="E70" s="4" t="s">
        <v>128</v>
      </c>
      <c r="H70" s="71" t="s">
        <v>127</v>
      </c>
      <c r="I70" s="9">
        <v>81939</v>
      </c>
      <c r="J70" s="69">
        <v>20.122250000000001</v>
      </c>
      <c r="K70" s="69" t="s">
        <v>125</v>
      </c>
      <c r="L70" s="69" t="s">
        <v>126</v>
      </c>
    </row>
    <row r="71" spans="1:12" ht="15.75" x14ac:dyDescent="0.25">
      <c r="A71" s="71" t="s">
        <v>127</v>
      </c>
      <c r="B71" s="9">
        <v>81046</v>
      </c>
      <c r="C71" s="72">
        <v>41.16</v>
      </c>
      <c r="D71" s="4" t="s">
        <v>128</v>
      </c>
      <c r="E71" s="4" t="s">
        <v>128</v>
      </c>
      <c r="H71" s="71" t="s">
        <v>127</v>
      </c>
      <c r="I71" s="9">
        <v>81686</v>
      </c>
      <c r="J71" s="69">
        <v>29.978324999999998</v>
      </c>
      <c r="K71" s="69" t="s">
        <v>125</v>
      </c>
      <c r="L71" s="69" t="s">
        <v>125</v>
      </c>
    </row>
    <row r="72" spans="1:12" ht="15.75" x14ac:dyDescent="0.25">
      <c r="A72" s="71" t="s">
        <v>127</v>
      </c>
      <c r="B72" s="9">
        <v>81842</v>
      </c>
      <c r="C72" s="72">
        <v>65.87</v>
      </c>
      <c r="D72" s="4" t="s">
        <v>128</v>
      </c>
      <c r="E72" s="4" t="s">
        <v>128</v>
      </c>
      <c r="H72" s="71" t="s">
        <v>127</v>
      </c>
      <c r="I72" s="9">
        <v>81201</v>
      </c>
      <c r="J72" s="69">
        <v>54.495133333333328</v>
      </c>
      <c r="K72" s="69" t="s">
        <v>125</v>
      </c>
      <c r="L72" s="69" t="s">
        <v>126</v>
      </c>
    </row>
    <row r="73" spans="1:12" ht="15.75" x14ac:dyDescent="0.25">
      <c r="A73" s="71" t="s">
        <v>127</v>
      </c>
      <c r="B73" s="9">
        <v>82986</v>
      </c>
      <c r="C73" s="72">
        <v>16.100000000000001</v>
      </c>
      <c r="D73" s="4" t="s">
        <v>128</v>
      </c>
      <c r="E73" s="4" t="s">
        <v>128</v>
      </c>
      <c r="H73" s="71" t="s">
        <v>127</v>
      </c>
      <c r="I73" s="9">
        <v>81080</v>
      </c>
      <c r="J73" s="69">
        <v>57.375933333333336</v>
      </c>
      <c r="K73" s="69" t="s">
        <v>125</v>
      </c>
      <c r="L73" s="69" t="s">
        <v>126</v>
      </c>
    </row>
    <row r="74" spans="1:12" ht="15.75" x14ac:dyDescent="0.25">
      <c r="A74" s="71" t="s">
        <v>127</v>
      </c>
      <c r="B74" s="9">
        <v>81891</v>
      </c>
      <c r="C74" s="72">
        <v>92.41</v>
      </c>
      <c r="D74" s="4" t="s">
        <v>128</v>
      </c>
      <c r="E74" s="4" t="s">
        <v>128</v>
      </c>
      <c r="H74" s="71" t="s">
        <v>127</v>
      </c>
      <c r="I74" s="9">
        <v>81266</v>
      </c>
      <c r="J74" s="69">
        <v>57.545980555555559</v>
      </c>
      <c r="K74" s="69" t="s">
        <v>125</v>
      </c>
      <c r="L74" s="69" t="s">
        <v>126</v>
      </c>
    </row>
    <row r="75" spans="1:12" ht="15.75" x14ac:dyDescent="0.25">
      <c r="A75" s="71" t="s">
        <v>127</v>
      </c>
      <c r="B75" s="9">
        <v>76029</v>
      </c>
      <c r="C75" s="72">
        <v>2.02</v>
      </c>
      <c r="D75" s="4" t="s">
        <v>128</v>
      </c>
      <c r="E75" s="4" t="s">
        <v>128</v>
      </c>
      <c r="H75" s="71" t="s">
        <v>127</v>
      </c>
      <c r="I75" s="9">
        <v>81376</v>
      </c>
      <c r="J75" s="69">
        <v>41.84161944444444</v>
      </c>
      <c r="K75" s="69" t="s">
        <v>125</v>
      </c>
      <c r="L75" s="69" t="s">
        <v>125</v>
      </c>
    </row>
    <row r="76" spans="1:12" ht="15.75" x14ac:dyDescent="0.25">
      <c r="A76" s="71" t="s">
        <v>127</v>
      </c>
      <c r="B76" s="9">
        <v>81404</v>
      </c>
      <c r="C76" s="72">
        <v>50.62</v>
      </c>
      <c r="D76" s="4" t="s">
        <v>128</v>
      </c>
      <c r="E76" s="4" t="s">
        <v>128</v>
      </c>
      <c r="H76" s="71" t="s">
        <v>127</v>
      </c>
      <c r="I76" s="9">
        <v>82105</v>
      </c>
      <c r="J76" s="69">
        <v>57.385936111111107</v>
      </c>
      <c r="K76" s="69" t="s">
        <v>125</v>
      </c>
      <c r="L76" s="69" t="s">
        <v>126</v>
      </c>
    </row>
    <row r="77" spans="1:12" ht="15.75" x14ac:dyDescent="0.25">
      <c r="A77" s="71" t="s">
        <v>127</v>
      </c>
      <c r="B77" s="9">
        <v>81059</v>
      </c>
      <c r="C77" s="72">
        <v>28.23</v>
      </c>
      <c r="D77" s="4" t="s">
        <v>128</v>
      </c>
      <c r="E77" s="4" t="s">
        <v>128</v>
      </c>
      <c r="H77" s="71" t="s">
        <v>127</v>
      </c>
      <c r="I77" s="9">
        <v>81052</v>
      </c>
      <c r="J77" s="69">
        <v>2.2872972222222221</v>
      </c>
      <c r="K77" s="69" t="s">
        <v>125</v>
      </c>
      <c r="L77" s="69" t="s">
        <v>126</v>
      </c>
    </row>
    <row r="78" spans="1:12" ht="15.75" x14ac:dyDescent="0.25">
      <c r="A78" s="71" t="s">
        <v>127</v>
      </c>
      <c r="B78" s="9">
        <v>81852</v>
      </c>
      <c r="C78" s="72">
        <v>58.34</v>
      </c>
      <c r="D78" s="4" t="s">
        <v>128</v>
      </c>
      <c r="E78" s="4" t="s">
        <v>128</v>
      </c>
      <c r="H78" s="71" t="s">
        <v>127</v>
      </c>
      <c r="I78" s="9">
        <v>81877</v>
      </c>
      <c r="J78" s="69">
        <v>26.677408333333336</v>
      </c>
      <c r="K78" s="69" t="s">
        <v>125</v>
      </c>
      <c r="L78" s="69" t="s">
        <v>125</v>
      </c>
    </row>
    <row r="79" spans="1:12" ht="15.75" x14ac:dyDescent="0.25">
      <c r="A79" s="71" t="s">
        <v>127</v>
      </c>
      <c r="B79" s="9">
        <v>81052</v>
      </c>
      <c r="C79" s="72">
        <v>29.58</v>
      </c>
      <c r="D79" s="4" t="s">
        <v>128</v>
      </c>
      <c r="E79" s="4" t="s">
        <v>128</v>
      </c>
      <c r="H79" s="71" t="s">
        <v>127</v>
      </c>
      <c r="I79" s="9">
        <v>81199</v>
      </c>
      <c r="J79" s="69">
        <v>59.986658333333331</v>
      </c>
      <c r="K79" s="69" t="s">
        <v>125</v>
      </c>
      <c r="L79" s="69" t="s">
        <v>125</v>
      </c>
    </row>
    <row r="80" spans="1:12" ht="15.75" x14ac:dyDescent="0.25">
      <c r="A80" s="74" t="s">
        <v>130</v>
      </c>
      <c r="B80" s="68">
        <v>81373</v>
      </c>
      <c r="C80" s="69">
        <v>62</v>
      </c>
      <c r="D80" s="4" t="s">
        <v>128</v>
      </c>
      <c r="E80" s="4" t="s">
        <v>128</v>
      </c>
      <c r="H80" s="71" t="s">
        <v>127</v>
      </c>
      <c r="I80" s="9">
        <v>81824</v>
      </c>
      <c r="J80" s="69">
        <v>18.041672222222221</v>
      </c>
      <c r="K80" s="69" t="s">
        <v>125</v>
      </c>
      <c r="L80" s="69" t="s">
        <v>126</v>
      </c>
    </row>
    <row r="81" spans="1:12" ht="15.75" x14ac:dyDescent="0.25">
      <c r="A81" s="74" t="s">
        <v>130</v>
      </c>
      <c r="B81" s="68">
        <v>81370</v>
      </c>
      <c r="C81" s="69">
        <v>63</v>
      </c>
      <c r="D81" s="4" t="s">
        <v>128</v>
      </c>
      <c r="E81" s="4" t="s">
        <v>128</v>
      </c>
      <c r="H81" s="71" t="s">
        <v>127</v>
      </c>
      <c r="I81" s="9">
        <v>81389</v>
      </c>
      <c r="J81" s="69">
        <v>25.43706388888889</v>
      </c>
      <c r="K81" s="69" t="s">
        <v>125</v>
      </c>
      <c r="L81" s="69" t="s">
        <v>125</v>
      </c>
    </row>
    <row r="82" spans="1:12" ht="15.75" x14ac:dyDescent="0.25">
      <c r="A82" s="74" t="s">
        <v>130</v>
      </c>
      <c r="B82" s="68">
        <v>81049</v>
      </c>
      <c r="C82" s="69">
        <v>97</v>
      </c>
      <c r="D82" s="4" t="s">
        <v>128</v>
      </c>
      <c r="E82" s="4" t="s">
        <v>128</v>
      </c>
      <c r="H82" s="71" t="s">
        <v>127</v>
      </c>
      <c r="I82" s="9">
        <v>81887</v>
      </c>
      <c r="J82" s="69">
        <v>49.123641666666664</v>
      </c>
      <c r="K82" s="69" t="s">
        <v>125</v>
      </c>
      <c r="L82" s="69" t="s">
        <v>126</v>
      </c>
    </row>
    <row r="83" spans="1:12" ht="15.75" x14ac:dyDescent="0.25">
      <c r="A83" s="74" t="s">
        <v>130</v>
      </c>
      <c r="B83" s="68">
        <v>76853</v>
      </c>
      <c r="C83" s="69">
        <v>19</v>
      </c>
      <c r="D83" s="4" t="s">
        <v>128</v>
      </c>
      <c r="E83" s="4" t="s">
        <v>128</v>
      </c>
      <c r="H83" s="71" t="s">
        <v>127</v>
      </c>
      <c r="I83" s="9">
        <v>81126</v>
      </c>
      <c r="J83" s="69">
        <v>53.734922222222224</v>
      </c>
      <c r="K83" s="69" t="s">
        <v>125</v>
      </c>
      <c r="L83" s="69" t="s">
        <v>126</v>
      </c>
    </row>
    <row r="84" spans="1:12" ht="15.75" x14ac:dyDescent="0.25">
      <c r="A84" s="74" t="s">
        <v>130</v>
      </c>
      <c r="B84" s="68">
        <v>72583</v>
      </c>
      <c r="C84" s="69">
        <v>27</v>
      </c>
      <c r="D84" s="4" t="s">
        <v>128</v>
      </c>
      <c r="E84" s="4" t="s">
        <v>128</v>
      </c>
      <c r="H84" s="71" t="s">
        <v>127</v>
      </c>
      <c r="I84" s="9">
        <v>81125</v>
      </c>
      <c r="J84" s="69">
        <v>7.9488694444444441</v>
      </c>
      <c r="K84" s="69" t="s">
        <v>125</v>
      </c>
      <c r="L84" s="69" t="s">
        <v>126</v>
      </c>
    </row>
    <row r="85" spans="1:12" ht="15.75" x14ac:dyDescent="0.25">
      <c r="A85" s="74" t="s">
        <v>130</v>
      </c>
      <c r="B85" s="68">
        <v>81075</v>
      </c>
      <c r="C85" s="69">
        <v>35</v>
      </c>
      <c r="D85" s="4" t="s">
        <v>128</v>
      </c>
      <c r="E85" s="4" t="s">
        <v>128</v>
      </c>
      <c r="H85" s="71" t="s">
        <v>127</v>
      </c>
      <c r="I85" s="9">
        <v>81911</v>
      </c>
      <c r="J85" s="69">
        <v>46.052788888888891</v>
      </c>
      <c r="K85" s="69" t="s">
        <v>126</v>
      </c>
      <c r="L85" s="69" t="s">
        <v>126</v>
      </c>
    </row>
    <row r="86" spans="1:12" ht="15.75" x14ac:dyDescent="0.25">
      <c r="A86" s="74" t="s">
        <v>130</v>
      </c>
      <c r="B86" s="68">
        <v>81906</v>
      </c>
      <c r="C86" s="69">
        <v>65</v>
      </c>
      <c r="D86" s="4" t="s">
        <v>128</v>
      </c>
      <c r="E86" s="4" t="s">
        <v>128</v>
      </c>
      <c r="H86" s="71" t="s">
        <v>127</v>
      </c>
      <c r="I86" s="9">
        <v>81927</v>
      </c>
      <c r="J86" s="69">
        <v>32.338980555555551</v>
      </c>
      <c r="K86" s="69" t="s">
        <v>126</v>
      </c>
      <c r="L86" s="9" t="s">
        <v>125</v>
      </c>
    </row>
    <row r="87" spans="1:12" ht="15.75" x14ac:dyDescent="0.25">
      <c r="A87" s="74" t="s">
        <v>130</v>
      </c>
      <c r="B87" s="68">
        <v>72797</v>
      </c>
      <c r="C87" s="69">
        <v>40</v>
      </c>
      <c r="D87" s="4" t="s">
        <v>128</v>
      </c>
      <c r="E87" s="4" t="s">
        <v>128</v>
      </c>
      <c r="H87" s="71" t="s">
        <v>127</v>
      </c>
      <c r="I87" s="9">
        <v>82254</v>
      </c>
      <c r="J87" s="69">
        <v>30.155036111111109</v>
      </c>
      <c r="K87" s="69" t="s">
        <v>125</v>
      </c>
      <c r="L87" s="9" t="s">
        <v>126</v>
      </c>
    </row>
    <row r="88" spans="1:12" ht="15.75" x14ac:dyDescent="0.25">
      <c r="A88" s="74" t="s">
        <v>130</v>
      </c>
      <c r="B88" s="68">
        <v>81914</v>
      </c>
      <c r="C88" s="69">
        <v>57</v>
      </c>
      <c r="D88" s="4" t="s">
        <v>128</v>
      </c>
      <c r="E88" s="4" t="s">
        <v>128</v>
      </c>
      <c r="H88" s="71" t="s">
        <v>127</v>
      </c>
      <c r="I88" s="9">
        <v>81942</v>
      </c>
      <c r="J88" s="69">
        <v>18.025005555555556</v>
      </c>
      <c r="K88" s="69" t="s">
        <v>126</v>
      </c>
      <c r="L88" s="9" t="s">
        <v>125</v>
      </c>
    </row>
    <row r="89" spans="1:12" ht="15.75" x14ac:dyDescent="0.25">
      <c r="A89" s="74" t="s">
        <v>130</v>
      </c>
      <c r="B89" s="68">
        <v>81832</v>
      </c>
      <c r="C89" s="69">
        <v>53</v>
      </c>
      <c r="D89" s="4" t="s">
        <v>128</v>
      </c>
      <c r="E89" s="4" t="s">
        <v>128</v>
      </c>
      <c r="H89" s="71" t="s">
        <v>127</v>
      </c>
      <c r="I89" s="9">
        <v>81033</v>
      </c>
      <c r="J89" s="69">
        <v>32.965816666666662</v>
      </c>
      <c r="K89" s="69" t="s">
        <v>125</v>
      </c>
      <c r="L89" s="9" t="s">
        <v>126</v>
      </c>
    </row>
    <row r="90" spans="1:12" ht="15.75" x14ac:dyDescent="0.25">
      <c r="A90" s="74" t="s">
        <v>130</v>
      </c>
      <c r="B90" s="68">
        <v>81689</v>
      </c>
      <c r="C90" s="69">
        <v>53</v>
      </c>
      <c r="D90" s="4" t="s">
        <v>128</v>
      </c>
      <c r="E90" s="4" t="s">
        <v>128</v>
      </c>
      <c r="H90" s="71" t="s">
        <v>127</v>
      </c>
      <c r="I90" s="9">
        <v>81216</v>
      </c>
      <c r="J90" s="69">
        <v>20.795774999999999</v>
      </c>
      <c r="K90" s="69" t="s">
        <v>126</v>
      </c>
      <c r="L90" s="9" t="s">
        <v>125</v>
      </c>
    </row>
    <row r="91" spans="1:12" ht="15.75" x14ac:dyDescent="0.25">
      <c r="A91" s="74" t="s">
        <v>130</v>
      </c>
      <c r="B91" s="68">
        <v>81383</v>
      </c>
      <c r="C91" s="69">
        <v>43</v>
      </c>
      <c r="D91" s="4" t="s">
        <v>128</v>
      </c>
      <c r="E91" s="4" t="s">
        <v>128</v>
      </c>
      <c r="H91" s="71" t="s">
        <v>127</v>
      </c>
      <c r="I91" s="9">
        <v>81074</v>
      </c>
      <c r="J91" s="69">
        <v>50.474016666666671</v>
      </c>
      <c r="K91" s="9" t="s">
        <v>126</v>
      </c>
      <c r="L91" s="9" t="s">
        <v>126</v>
      </c>
    </row>
    <row r="92" spans="1:12" ht="15.75" x14ac:dyDescent="0.25">
      <c r="A92" s="74" t="s">
        <v>130</v>
      </c>
      <c r="B92" s="68">
        <v>81731</v>
      </c>
      <c r="C92" s="69">
        <v>118</v>
      </c>
      <c r="D92" s="4" t="s">
        <v>128</v>
      </c>
      <c r="E92" s="4" t="s">
        <v>128</v>
      </c>
      <c r="H92" s="74" t="s">
        <v>130</v>
      </c>
      <c r="I92" s="9">
        <v>81898</v>
      </c>
      <c r="J92" s="69">
        <v>19.005277777777778</v>
      </c>
      <c r="K92" s="69" t="s">
        <v>125</v>
      </c>
      <c r="L92" s="69" t="s">
        <v>125</v>
      </c>
    </row>
    <row r="93" spans="1:12" ht="15.75" x14ac:dyDescent="0.25">
      <c r="A93" s="74" t="s">
        <v>130</v>
      </c>
      <c r="B93" s="68" t="s">
        <v>129</v>
      </c>
      <c r="C93" s="69">
        <v>135</v>
      </c>
      <c r="D93" s="4" t="s">
        <v>128</v>
      </c>
      <c r="E93" s="4" t="s">
        <v>128</v>
      </c>
      <c r="H93" s="74" t="s">
        <v>130</v>
      </c>
      <c r="I93" s="9">
        <v>81731</v>
      </c>
      <c r="J93" s="69">
        <v>58.016111111111108</v>
      </c>
      <c r="K93" s="69" t="s">
        <v>125</v>
      </c>
      <c r="L93" s="69" t="s">
        <v>126</v>
      </c>
    </row>
    <row r="94" spans="1:12" ht="15.75" x14ac:dyDescent="0.25">
      <c r="A94" s="74" t="s">
        <v>130</v>
      </c>
      <c r="B94" s="68">
        <v>81192</v>
      </c>
      <c r="C94" s="69">
        <v>56</v>
      </c>
      <c r="D94" s="4" t="s">
        <v>128</v>
      </c>
      <c r="E94" s="4" t="s">
        <v>128</v>
      </c>
      <c r="H94" s="74" t="s">
        <v>130</v>
      </c>
      <c r="I94" s="9">
        <v>81142</v>
      </c>
      <c r="J94" s="69">
        <v>27.0075</v>
      </c>
      <c r="K94" s="69" t="s">
        <v>125</v>
      </c>
      <c r="L94" s="69" t="s">
        <v>125</v>
      </c>
    </row>
    <row r="95" spans="1:12" ht="15.75" x14ac:dyDescent="0.25">
      <c r="A95" s="74" t="s">
        <v>130</v>
      </c>
      <c r="B95" s="68">
        <v>81120</v>
      </c>
      <c r="C95" s="69">
        <v>27</v>
      </c>
      <c r="D95" s="4" t="s">
        <v>128</v>
      </c>
      <c r="E95" s="4" t="s">
        <v>128</v>
      </c>
      <c r="H95" s="74" t="s">
        <v>130</v>
      </c>
      <c r="I95" s="9">
        <v>81671</v>
      </c>
      <c r="J95" s="69">
        <v>57.015833333333333</v>
      </c>
      <c r="K95" s="69" t="s">
        <v>125</v>
      </c>
      <c r="L95" s="69" t="s">
        <v>126</v>
      </c>
    </row>
    <row r="96" spans="1:12" ht="15.75" x14ac:dyDescent="0.25">
      <c r="A96" s="74" t="s">
        <v>130</v>
      </c>
      <c r="B96" s="68">
        <v>81644</v>
      </c>
      <c r="C96" s="69">
        <v>24</v>
      </c>
      <c r="D96" s="4" t="s">
        <v>128</v>
      </c>
      <c r="E96" s="4" t="s">
        <v>128</v>
      </c>
      <c r="H96" s="74" t="s">
        <v>130</v>
      </c>
      <c r="I96" s="9">
        <v>81228</v>
      </c>
      <c r="J96" s="69">
        <v>10.019444444444444</v>
      </c>
      <c r="K96" s="69" t="s">
        <v>125</v>
      </c>
      <c r="L96" s="69" t="s">
        <v>126</v>
      </c>
    </row>
    <row r="97" spans="1:12" ht="15.75" x14ac:dyDescent="0.25">
      <c r="A97" s="74" t="s">
        <v>130</v>
      </c>
      <c r="B97" s="68">
        <v>81041</v>
      </c>
      <c r="C97" s="69">
        <v>50</v>
      </c>
      <c r="D97" s="4" t="s">
        <v>128</v>
      </c>
      <c r="E97" s="4" t="s">
        <v>128</v>
      </c>
      <c r="H97" s="74" t="s">
        <v>130</v>
      </c>
      <c r="I97" s="9">
        <v>81088</v>
      </c>
      <c r="J97" s="69">
        <v>1.6666666666666666E-2</v>
      </c>
      <c r="K97" s="69" t="s">
        <v>125</v>
      </c>
      <c r="L97" s="69" t="s">
        <v>126</v>
      </c>
    </row>
    <row r="98" spans="1:12" ht="15.75" x14ac:dyDescent="0.25">
      <c r="A98" s="74" t="s">
        <v>130</v>
      </c>
      <c r="B98" s="68">
        <v>72587</v>
      </c>
      <c r="C98" s="69">
        <v>25</v>
      </c>
      <c r="D98" s="4" t="s">
        <v>128</v>
      </c>
      <c r="E98" s="4" t="s">
        <v>128</v>
      </c>
      <c r="H98" s="74" t="s">
        <v>130</v>
      </c>
      <c r="I98" s="9">
        <v>81866</v>
      </c>
      <c r="J98" s="69">
        <v>55.015277777777776</v>
      </c>
      <c r="K98" s="69" t="s">
        <v>125</v>
      </c>
      <c r="L98" s="69" t="s">
        <v>126</v>
      </c>
    </row>
    <row r="99" spans="1:12" ht="15.75" x14ac:dyDescent="0.25">
      <c r="A99" s="74" t="s">
        <v>130</v>
      </c>
      <c r="B99" s="68">
        <v>82249</v>
      </c>
      <c r="C99" s="69">
        <v>60</v>
      </c>
      <c r="D99" s="4" t="s">
        <v>128</v>
      </c>
      <c r="E99" s="4" t="s">
        <v>128</v>
      </c>
      <c r="H99" s="74" t="s">
        <v>130</v>
      </c>
      <c r="I99" s="9">
        <v>72978</v>
      </c>
      <c r="J99" s="69">
        <v>56.015555555555558</v>
      </c>
      <c r="K99" s="69" t="s">
        <v>125</v>
      </c>
      <c r="L99" s="69" t="s">
        <v>125</v>
      </c>
    </row>
    <row r="100" spans="1:12" ht="15.75" x14ac:dyDescent="0.25">
      <c r="A100" s="74" t="s">
        <v>130</v>
      </c>
      <c r="B100" s="68">
        <v>81332</v>
      </c>
      <c r="C100" s="69">
        <v>89</v>
      </c>
      <c r="D100" s="4" t="s">
        <v>128</v>
      </c>
      <c r="E100" s="4" t="s">
        <v>128</v>
      </c>
      <c r="H100" s="74" t="s">
        <v>130</v>
      </c>
      <c r="I100" s="9">
        <v>81204</v>
      </c>
      <c r="J100" s="69">
        <v>28.007777777777779</v>
      </c>
      <c r="K100" s="69" t="s">
        <v>125</v>
      </c>
      <c r="L100" s="69" t="s">
        <v>125</v>
      </c>
    </row>
    <row r="101" spans="1:12" ht="15.75" x14ac:dyDescent="0.25">
      <c r="A101" s="74" t="s">
        <v>130</v>
      </c>
      <c r="B101" s="68">
        <v>81705</v>
      </c>
      <c r="C101" s="69">
        <v>52</v>
      </c>
      <c r="D101" s="4" t="s">
        <v>128</v>
      </c>
      <c r="E101" s="4" t="s">
        <v>128</v>
      </c>
      <c r="H101" s="74" t="s">
        <v>130</v>
      </c>
      <c r="I101" s="9">
        <v>72594</v>
      </c>
      <c r="J101" s="69">
        <v>23.006388888888889</v>
      </c>
      <c r="K101" s="69" t="s">
        <v>125</v>
      </c>
      <c r="L101" s="69" t="s">
        <v>125</v>
      </c>
    </row>
    <row r="102" spans="1:12" ht="15.75" x14ac:dyDescent="0.25">
      <c r="A102" s="74" t="s">
        <v>130</v>
      </c>
      <c r="B102" s="68">
        <v>72588</v>
      </c>
      <c r="C102" s="69">
        <v>31</v>
      </c>
      <c r="D102" s="4" t="s">
        <v>128</v>
      </c>
      <c r="E102" s="4" t="s">
        <v>128</v>
      </c>
      <c r="H102" s="74" t="s">
        <v>130</v>
      </c>
      <c r="I102" s="9">
        <v>81839</v>
      </c>
      <c r="J102" s="69">
        <v>31.008611111111112</v>
      </c>
      <c r="K102" s="69" t="s">
        <v>125</v>
      </c>
      <c r="L102" s="69" t="s">
        <v>125</v>
      </c>
    </row>
    <row r="103" spans="1:12" ht="15.75" x14ac:dyDescent="0.25">
      <c r="A103" s="74" t="s">
        <v>130</v>
      </c>
      <c r="B103" s="68">
        <v>81126</v>
      </c>
      <c r="C103" s="69">
        <v>24</v>
      </c>
      <c r="D103" s="4" t="s">
        <v>128</v>
      </c>
      <c r="E103" s="4" t="s">
        <v>128</v>
      </c>
      <c r="H103" s="74" t="s">
        <v>130</v>
      </c>
      <c r="I103" s="9">
        <v>81857</v>
      </c>
      <c r="J103" s="69">
        <v>21.005833333333332</v>
      </c>
      <c r="K103" s="69" t="s">
        <v>125</v>
      </c>
      <c r="L103" s="69" t="s">
        <v>125</v>
      </c>
    </row>
    <row r="104" spans="1:12" ht="15.75" x14ac:dyDescent="0.25">
      <c r="A104" s="74" t="s">
        <v>130</v>
      </c>
      <c r="B104" s="68">
        <v>82301</v>
      </c>
      <c r="C104" s="69">
        <v>47</v>
      </c>
      <c r="D104" s="4" t="s">
        <v>128</v>
      </c>
      <c r="E104" s="4" t="s">
        <v>128</v>
      </c>
      <c r="H104" s="74" t="s">
        <v>130</v>
      </c>
      <c r="I104" s="9">
        <v>76864</v>
      </c>
      <c r="J104" s="69">
        <v>50.013888888888886</v>
      </c>
      <c r="K104" s="69" t="s">
        <v>125</v>
      </c>
      <c r="L104" s="69" t="s">
        <v>125</v>
      </c>
    </row>
    <row r="105" spans="1:12" ht="15.75" x14ac:dyDescent="0.25">
      <c r="A105" s="74" t="s">
        <v>130</v>
      </c>
      <c r="B105" s="68">
        <v>81888</v>
      </c>
      <c r="C105" s="69">
        <v>53</v>
      </c>
      <c r="D105" s="4" t="s">
        <v>128</v>
      </c>
      <c r="E105" s="4" t="s">
        <v>128</v>
      </c>
      <c r="H105" s="74" t="s">
        <v>130</v>
      </c>
      <c r="I105" s="9">
        <v>81893</v>
      </c>
      <c r="J105" s="69">
        <v>1.0169444444444444</v>
      </c>
      <c r="K105" s="69" t="s">
        <v>125</v>
      </c>
      <c r="L105" s="69" t="s">
        <v>126</v>
      </c>
    </row>
    <row r="106" spans="1:12" ht="15.75" x14ac:dyDescent="0.25">
      <c r="A106" s="74" t="s">
        <v>130</v>
      </c>
      <c r="B106" s="68">
        <v>81028</v>
      </c>
      <c r="C106" s="69">
        <v>53</v>
      </c>
      <c r="D106" s="4" t="s">
        <v>128</v>
      </c>
      <c r="E106" s="4" t="s">
        <v>128</v>
      </c>
      <c r="H106" s="74" t="s">
        <v>130</v>
      </c>
      <c r="I106" s="9">
        <v>81108</v>
      </c>
      <c r="J106" s="69">
        <v>58.016111111111108</v>
      </c>
      <c r="K106" s="69" t="s">
        <v>125</v>
      </c>
      <c r="L106" s="69" t="s">
        <v>126</v>
      </c>
    </row>
    <row r="107" spans="1:12" ht="15.75" x14ac:dyDescent="0.25">
      <c r="A107" s="74" t="s">
        <v>130</v>
      </c>
      <c r="B107" s="68">
        <v>82293</v>
      </c>
      <c r="C107" s="69">
        <v>32</v>
      </c>
      <c r="D107" s="4" t="s">
        <v>128</v>
      </c>
      <c r="E107" s="4" t="s">
        <v>128</v>
      </c>
      <c r="H107" s="74" t="s">
        <v>130</v>
      </c>
      <c r="I107" s="9">
        <v>82984</v>
      </c>
      <c r="J107" s="69">
        <v>19.005277777777778</v>
      </c>
      <c r="K107" s="69" t="s">
        <v>125</v>
      </c>
      <c r="L107" s="69" t="s">
        <v>125</v>
      </c>
    </row>
    <row r="108" spans="1:12" ht="15.75" x14ac:dyDescent="0.25">
      <c r="A108" s="74" t="s">
        <v>130</v>
      </c>
      <c r="B108" s="68">
        <v>81928</v>
      </c>
      <c r="C108" s="69">
        <v>36</v>
      </c>
      <c r="D108" s="4" t="s">
        <v>128</v>
      </c>
      <c r="E108" s="4" t="s">
        <v>128</v>
      </c>
      <c r="H108" s="74" t="s">
        <v>130</v>
      </c>
      <c r="I108" s="9">
        <v>81402</v>
      </c>
      <c r="J108" s="69">
        <v>52.014444444444443</v>
      </c>
      <c r="K108" s="69" t="s">
        <v>125</v>
      </c>
      <c r="L108" s="69" t="s">
        <v>126</v>
      </c>
    </row>
    <row r="109" spans="1:12" ht="15.75" x14ac:dyDescent="0.25">
      <c r="A109" s="74" t="s">
        <v>130</v>
      </c>
      <c r="B109" s="68">
        <v>81862</v>
      </c>
      <c r="C109" s="69">
        <v>71</v>
      </c>
      <c r="D109" s="4" t="s">
        <v>128</v>
      </c>
      <c r="E109" s="4" t="s">
        <v>128</v>
      </c>
      <c r="H109" s="74" t="s">
        <v>130</v>
      </c>
      <c r="I109" s="9">
        <v>81065</v>
      </c>
      <c r="J109" s="69">
        <v>30.008333333333333</v>
      </c>
      <c r="K109" s="69" t="s">
        <v>125</v>
      </c>
      <c r="L109" s="69" t="s">
        <v>125</v>
      </c>
    </row>
    <row r="110" spans="1:12" ht="15.75" x14ac:dyDescent="0.25">
      <c r="A110" s="74" t="s">
        <v>130</v>
      </c>
      <c r="B110" s="68">
        <v>82414</v>
      </c>
      <c r="C110" s="69">
        <v>96</v>
      </c>
      <c r="D110" s="4" t="s">
        <v>128</v>
      </c>
      <c r="E110" s="4" t="s">
        <v>128</v>
      </c>
      <c r="H110" s="74" t="s">
        <v>130</v>
      </c>
      <c r="I110" s="9">
        <v>81153</v>
      </c>
      <c r="J110" s="69">
        <v>57.015833333333333</v>
      </c>
      <c r="K110" s="69" t="s">
        <v>125</v>
      </c>
      <c r="L110" s="69" t="s">
        <v>126</v>
      </c>
    </row>
    <row r="111" spans="1:12" ht="15.75" x14ac:dyDescent="0.25">
      <c r="A111" s="74" t="s">
        <v>130</v>
      </c>
      <c r="B111" s="68">
        <v>81353</v>
      </c>
      <c r="C111" s="69">
        <v>123</v>
      </c>
      <c r="D111" s="4" t="s">
        <v>128</v>
      </c>
      <c r="E111" s="4" t="s">
        <v>128</v>
      </c>
      <c r="H111" s="74" t="s">
        <v>130</v>
      </c>
      <c r="I111" s="9">
        <v>82421</v>
      </c>
      <c r="J111" s="69">
        <v>50.013888888888886</v>
      </c>
      <c r="K111" s="69" t="s">
        <v>125</v>
      </c>
      <c r="L111" s="69" t="s">
        <v>125</v>
      </c>
    </row>
    <row r="112" spans="1:12" ht="15.75" x14ac:dyDescent="0.25">
      <c r="A112" s="74" t="s">
        <v>130</v>
      </c>
      <c r="B112" s="68">
        <v>81879</v>
      </c>
      <c r="C112" s="69">
        <v>70</v>
      </c>
      <c r="D112" s="4" t="s">
        <v>128</v>
      </c>
      <c r="E112" s="4" t="s">
        <v>128</v>
      </c>
      <c r="H112" s="74" t="s">
        <v>130</v>
      </c>
      <c r="I112" s="9">
        <v>81687</v>
      </c>
      <c r="J112" s="69">
        <v>22.00611111111111</v>
      </c>
      <c r="K112" s="69" t="s">
        <v>125</v>
      </c>
      <c r="L112" s="69" t="s">
        <v>125</v>
      </c>
    </row>
    <row r="113" spans="1:12" ht="15.75" x14ac:dyDescent="0.25">
      <c r="A113" s="74" t="s">
        <v>130</v>
      </c>
      <c r="B113" s="68">
        <v>81208</v>
      </c>
      <c r="C113" s="69">
        <v>50</v>
      </c>
      <c r="D113" s="4" t="s">
        <v>128</v>
      </c>
      <c r="E113" s="4" t="s">
        <v>128</v>
      </c>
      <c r="H113" s="74" t="s">
        <v>130</v>
      </c>
      <c r="I113" s="9">
        <v>81046</v>
      </c>
      <c r="J113" s="69">
        <v>47.013055555555553</v>
      </c>
      <c r="K113" s="69" t="s">
        <v>125</v>
      </c>
      <c r="L113" s="69" t="s">
        <v>126</v>
      </c>
    </row>
    <row r="114" spans="1:12" ht="15.75" x14ac:dyDescent="0.25">
      <c r="A114" s="74" t="s">
        <v>130</v>
      </c>
      <c r="B114" s="68">
        <v>81913</v>
      </c>
      <c r="C114" s="69">
        <v>46</v>
      </c>
      <c r="D114" s="4" t="s">
        <v>128</v>
      </c>
      <c r="E114" s="4" t="s">
        <v>128</v>
      </c>
      <c r="H114" s="74" t="s">
        <v>130</v>
      </c>
      <c r="I114" s="9">
        <v>82986</v>
      </c>
      <c r="J114" s="69">
        <v>57.015833333333333</v>
      </c>
      <c r="K114" s="69" t="s">
        <v>125</v>
      </c>
      <c r="L114" s="69" t="s">
        <v>126</v>
      </c>
    </row>
    <row r="115" spans="1:12" ht="15.75" x14ac:dyDescent="0.25">
      <c r="A115" s="74" t="s">
        <v>130</v>
      </c>
      <c r="B115" s="68">
        <v>81116</v>
      </c>
      <c r="C115" s="69">
        <v>74</v>
      </c>
      <c r="D115" s="4" t="s">
        <v>128</v>
      </c>
      <c r="E115" s="4" t="s">
        <v>128</v>
      </c>
      <c r="H115" s="74" t="s">
        <v>130</v>
      </c>
      <c r="I115" s="9">
        <v>81666</v>
      </c>
      <c r="J115" s="69">
        <v>54.015000000000001</v>
      </c>
      <c r="K115" s="69" t="s">
        <v>125</v>
      </c>
      <c r="L115" s="69" t="s">
        <v>126</v>
      </c>
    </row>
    <row r="116" spans="1:12" ht="15.75" x14ac:dyDescent="0.25">
      <c r="H116" s="74" t="s">
        <v>130</v>
      </c>
      <c r="I116" s="9">
        <v>81891</v>
      </c>
      <c r="J116" s="69">
        <v>18.004999999999999</v>
      </c>
      <c r="K116" s="69" t="s">
        <v>125</v>
      </c>
      <c r="L116" s="69" t="s">
        <v>125</v>
      </c>
    </row>
    <row r="117" spans="1:12" ht="15.75" x14ac:dyDescent="0.25">
      <c r="H117" s="74" t="s">
        <v>130</v>
      </c>
      <c r="I117" s="9">
        <v>81667</v>
      </c>
      <c r="J117" s="69">
        <v>55.015277777777776</v>
      </c>
      <c r="K117" s="69" t="s">
        <v>125</v>
      </c>
      <c r="L117" s="69" t="s">
        <v>126</v>
      </c>
    </row>
    <row r="118" spans="1:12" ht="15.75" x14ac:dyDescent="0.25">
      <c r="H118" s="74" t="s">
        <v>130</v>
      </c>
      <c r="I118" s="9">
        <v>81072</v>
      </c>
      <c r="J118" s="69">
        <v>22.00611111111111</v>
      </c>
      <c r="K118" s="69" t="s">
        <v>125</v>
      </c>
      <c r="L118" s="69" t="s">
        <v>125</v>
      </c>
    </row>
    <row r="119" spans="1:12" ht="15.75" x14ac:dyDescent="0.25">
      <c r="H119" s="74" t="s">
        <v>130</v>
      </c>
      <c r="I119" s="9">
        <v>76872</v>
      </c>
      <c r="J119" s="69">
        <v>40.027777777777779</v>
      </c>
      <c r="K119" s="69" t="s">
        <v>125</v>
      </c>
      <c r="L119" s="69" t="s">
        <v>126</v>
      </c>
    </row>
    <row r="120" spans="1:12" ht="15.75" x14ac:dyDescent="0.25">
      <c r="H120" s="74" t="s">
        <v>130</v>
      </c>
      <c r="I120" s="9">
        <v>72607</v>
      </c>
      <c r="J120" s="69">
        <v>21.005833333333332</v>
      </c>
      <c r="K120" s="69" t="s">
        <v>125</v>
      </c>
      <c r="L120" s="69" t="s">
        <v>125</v>
      </c>
    </row>
    <row r="121" spans="1:12" ht="15.75" x14ac:dyDescent="0.25">
      <c r="H121" s="74" t="s">
        <v>130</v>
      </c>
      <c r="I121" s="9">
        <v>81878</v>
      </c>
      <c r="J121" s="69">
        <v>54.015000000000001</v>
      </c>
      <c r="K121" s="69" t="s">
        <v>125</v>
      </c>
      <c r="L121" s="69" t="s">
        <v>126</v>
      </c>
    </row>
    <row r="122" spans="1:12" ht="15.75" x14ac:dyDescent="0.25">
      <c r="H122" s="74" t="s">
        <v>130</v>
      </c>
      <c r="I122" s="9">
        <v>72898</v>
      </c>
      <c r="J122" s="69">
        <v>40.011111111111113</v>
      </c>
      <c r="K122" s="69" t="s">
        <v>125</v>
      </c>
      <c r="L122" s="69" t="s">
        <v>125</v>
      </c>
    </row>
    <row r="123" spans="1:12" ht="15.75" x14ac:dyDescent="0.25">
      <c r="H123" s="74" t="s">
        <v>130</v>
      </c>
      <c r="I123" s="9">
        <v>82422</v>
      </c>
      <c r="J123" s="69">
        <v>28.007777777777779</v>
      </c>
      <c r="K123" s="69" t="s">
        <v>125</v>
      </c>
      <c r="L123" s="69" t="s">
        <v>125</v>
      </c>
    </row>
    <row r="124" spans="1:12" ht="15.75" x14ac:dyDescent="0.25">
      <c r="H124" s="74" t="s">
        <v>130</v>
      </c>
      <c r="I124" s="9">
        <v>82273</v>
      </c>
      <c r="J124" s="69">
        <v>45.029166666666669</v>
      </c>
      <c r="K124" s="69" t="s">
        <v>125</v>
      </c>
      <c r="L124" s="69" t="s">
        <v>126</v>
      </c>
    </row>
    <row r="125" spans="1:12" ht="15.75" x14ac:dyDescent="0.25">
      <c r="H125" s="74" t="s">
        <v>130</v>
      </c>
      <c r="I125" s="9">
        <v>81832</v>
      </c>
      <c r="J125" s="69">
        <v>22.00611111111111</v>
      </c>
      <c r="K125" s="69" t="s">
        <v>125</v>
      </c>
      <c r="L125" s="69" t="s">
        <v>125</v>
      </c>
    </row>
    <row r="126" spans="1:12" ht="15.75" x14ac:dyDescent="0.25">
      <c r="H126" s="74" t="s">
        <v>130</v>
      </c>
      <c r="I126" s="9">
        <v>81831</v>
      </c>
      <c r="J126" s="69">
        <v>57.015833333333333</v>
      </c>
      <c r="K126" s="69" t="s">
        <v>125</v>
      </c>
      <c r="L126" s="69" t="s">
        <v>126</v>
      </c>
    </row>
    <row r="127" spans="1:12" ht="15.75" x14ac:dyDescent="0.25">
      <c r="H127" s="74" t="s">
        <v>130</v>
      </c>
      <c r="I127" s="9">
        <v>81807</v>
      </c>
      <c r="J127" s="69">
        <v>24.006666666666668</v>
      </c>
      <c r="K127" s="69" t="s">
        <v>125</v>
      </c>
      <c r="L127" s="69" t="s">
        <v>125</v>
      </c>
    </row>
    <row r="128" spans="1:12" ht="15.75" x14ac:dyDescent="0.25">
      <c r="H128" s="74" t="s">
        <v>130</v>
      </c>
      <c r="I128" s="70">
        <v>82245</v>
      </c>
      <c r="J128" s="69">
        <v>53.014722222222225</v>
      </c>
      <c r="K128" s="9" t="s">
        <v>125</v>
      </c>
      <c r="L128" s="9" t="s">
        <v>125</v>
      </c>
    </row>
    <row r="129" spans="8:12" ht="15.75" x14ac:dyDescent="0.25">
      <c r="H129" s="74" t="s">
        <v>130</v>
      </c>
      <c r="I129" s="9">
        <v>81912</v>
      </c>
      <c r="J129" s="69">
        <v>20.005555555555556</v>
      </c>
      <c r="K129" s="9" t="s">
        <v>125</v>
      </c>
      <c r="L129" s="9" t="s">
        <v>125</v>
      </c>
    </row>
    <row r="130" spans="8:12" ht="15.75" x14ac:dyDescent="0.25">
      <c r="H130" s="74" t="s">
        <v>130</v>
      </c>
      <c r="I130" s="9">
        <v>81384</v>
      </c>
      <c r="J130" s="69">
        <v>48.013333333333335</v>
      </c>
      <c r="K130" s="9" t="s">
        <v>126</v>
      </c>
      <c r="L130" s="9" t="s">
        <v>126</v>
      </c>
    </row>
    <row r="131" spans="8:12" ht="15.75" x14ac:dyDescent="0.25">
      <c r="H131" s="74" t="s">
        <v>130</v>
      </c>
      <c r="I131" s="9">
        <v>82997</v>
      </c>
      <c r="J131" s="69">
        <v>42.011666666666663</v>
      </c>
      <c r="K131" s="9" t="s">
        <v>126</v>
      </c>
      <c r="L131" s="9" t="s">
        <v>126</v>
      </c>
    </row>
    <row r="132" spans="8:12" ht="15.75" x14ac:dyDescent="0.25">
      <c r="H132" s="74" t="s">
        <v>130</v>
      </c>
      <c r="I132" s="9">
        <v>81854</v>
      </c>
      <c r="J132" s="69">
        <v>3.0175000000000001</v>
      </c>
      <c r="K132" s="9" t="s">
        <v>126</v>
      </c>
      <c r="L132" s="9" t="s">
        <v>125</v>
      </c>
    </row>
    <row r="133" spans="8:12" ht="15.75" x14ac:dyDescent="0.25">
      <c r="H133" s="74" t="s">
        <v>130</v>
      </c>
      <c r="I133" s="9">
        <v>81938</v>
      </c>
      <c r="J133" s="69">
        <v>34.009444444444448</v>
      </c>
      <c r="K133" s="9" t="s">
        <v>126</v>
      </c>
      <c r="L133" s="9" t="s">
        <v>125</v>
      </c>
    </row>
    <row r="134" spans="8:12" ht="15.75" x14ac:dyDescent="0.25">
      <c r="H134" s="74" t="s">
        <v>130</v>
      </c>
      <c r="I134" s="68">
        <v>81118</v>
      </c>
      <c r="J134" s="69">
        <v>38.027222222222221</v>
      </c>
      <c r="K134" s="68" t="s">
        <v>126</v>
      </c>
      <c r="L134" s="68" t="s">
        <v>126</v>
      </c>
    </row>
    <row r="135" spans="8:12" ht="15.75" x14ac:dyDescent="0.25">
      <c r="H135" s="74" t="s">
        <v>130</v>
      </c>
      <c r="I135" s="68">
        <v>81909</v>
      </c>
      <c r="J135" s="69">
        <v>21.005833333333332</v>
      </c>
      <c r="K135" s="68" t="s">
        <v>126</v>
      </c>
      <c r="L135" s="68" t="s">
        <v>125</v>
      </c>
    </row>
  </sheetData>
  <mergeCells count="7">
    <mergeCell ref="Q14:Q16"/>
    <mergeCell ref="R14:Z16"/>
    <mergeCell ref="Q7:Z7"/>
    <mergeCell ref="Q8:Q10"/>
    <mergeCell ref="R8:Z10"/>
    <mergeCell ref="Q11:Q13"/>
    <mergeCell ref="R11:Z1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D10"/>
  <sheetViews>
    <sheetView workbookViewId="0">
      <selection activeCell="E27" sqref="E27"/>
    </sheetView>
  </sheetViews>
  <sheetFormatPr defaultRowHeight="15" x14ac:dyDescent="0.25"/>
  <cols>
    <col min="2" max="2" width="10.140625" customWidth="1"/>
    <col min="3" max="3" width="10" bestFit="1" customWidth="1"/>
    <col min="4" max="4" width="13.5703125" bestFit="1" customWidth="1"/>
  </cols>
  <sheetData>
    <row r="1" spans="1:4" ht="15.75" x14ac:dyDescent="0.25">
      <c r="A1" s="62" t="s">
        <v>86</v>
      </c>
      <c r="B1" s="2"/>
      <c r="C1" s="2"/>
      <c r="D1" s="2"/>
    </row>
    <row r="2" spans="1:4" ht="15.75" x14ac:dyDescent="0.25">
      <c r="A2" s="73" t="s">
        <v>120</v>
      </c>
      <c r="B2" s="2" t="s">
        <v>203</v>
      </c>
      <c r="C2" s="2"/>
      <c r="D2" s="2"/>
    </row>
    <row r="3" spans="1:4" ht="15.75" x14ac:dyDescent="0.25">
      <c r="A3" s="73" t="s">
        <v>11</v>
      </c>
      <c r="B3" s="2" t="s">
        <v>113</v>
      </c>
      <c r="C3" s="2"/>
      <c r="D3" s="2"/>
    </row>
    <row r="4" spans="1:4" ht="15.75" x14ac:dyDescent="0.25">
      <c r="A4" s="73" t="s">
        <v>14</v>
      </c>
      <c r="B4" s="2" t="s">
        <v>204</v>
      </c>
      <c r="C4" s="2"/>
      <c r="D4" s="2"/>
    </row>
    <row r="5" spans="1:4" x14ac:dyDescent="0.25">
      <c r="A5" s="2"/>
      <c r="B5" s="2"/>
      <c r="C5" s="2"/>
      <c r="D5" s="2"/>
    </row>
    <row r="6" spans="1:4" x14ac:dyDescent="0.25">
      <c r="A6" s="165" t="s">
        <v>207</v>
      </c>
      <c r="B6" s="165"/>
      <c r="C6" s="143" t="s">
        <v>205</v>
      </c>
      <c r="D6" s="143" t="s">
        <v>206</v>
      </c>
    </row>
    <row r="7" spans="1:4" x14ac:dyDescent="0.25">
      <c r="A7" s="196">
        <v>0.31805555555555554</v>
      </c>
      <c r="B7" s="196">
        <v>0.32500000000000001</v>
      </c>
      <c r="C7" s="143">
        <v>10</v>
      </c>
      <c r="D7" s="143">
        <f>26+59</f>
        <v>85</v>
      </c>
    </row>
    <row r="8" spans="1:4" x14ac:dyDescent="0.25">
      <c r="A8" s="196">
        <f>B7</f>
        <v>0.32500000000000001</v>
      </c>
      <c r="B8" s="196">
        <v>0.33194444444444443</v>
      </c>
      <c r="C8" s="143">
        <v>23</v>
      </c>
      <c r="D8" s="143">
        <f>83+66</f>
        <v>149</v>
      </c>
    </row>
    <row r="9" spans="1:4" x14ac:dyDescent="0.25">
      <c r="A9" s="196">
        <f t="shared" ref="A9:A10" si="0">B8</f>
        <v>0.33194444444444443</v>
      </c>
      <c r="B9" s="196">
        <v>0.33888888888888885</v>
      </c>
      <c r="C9" s="143">
        <v>17</v>
      </c>
      <c r="D9" s="143">
        <f>51+46</f>
        <v>97</v>
      </c>
    </row>
    <row r="10" spans="1:4" x14ac:dyDescent="0.25">
      <c r="A10" s="196">
        <f t="shared" si="0"/>
        <v>0.33888888888888885</v>
      </c>
      <c r="B10" s="196">
        <v>0.34583333333333338</v>
      </c>
      <c r="C10" s="143">
        <v>23</v>
      </c>
      <c r="D10" s="143">
        <f>41+62</f>
        <v>103</v>
      </c>
    </row>
  </sheetData>
  <mergeCells count="1">
    <mergeCell ref="A6:B6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41"/>
  <sheetViews>
    <sheetView workbookViewId="0">
      <selection activeCell="M40" sqref="M40"/>
    </sheetView>
  </sheetViews>
  <sheetFormatPr defaultRowHeight="15" x14ac:dyDescent="0.25"/>
  <cols>
    <col min="5" max="5" width="11.7109375" bestFit="1" customWidth="1"/>
    <col min="6" max="6" width="12.28515625" bestFit="1" customWidth="1"/>
    <col min="15" max="15" width="11.7109375" bestFit="1" customWidth="1"/>
    <col min="16" max="16" width="12.28515625" bestFit="1" customWidth="1"/>
  </cols>
  <sheetData>
    <row r="1" spans="1:20" ht="18.75" x14ac:dyDescent="0.3">
      <c r="B1" s="168" t="s">
        <v>83</v>
      </c>
      <c r="C1" s="168"/>
      <c r="D1" s="168"/>
      <c r="E1" s="168"/>
      <c r="F1" s="168"/>
      <c r="L1" s="2"/>
      <c r="M1" s="2"/>
      <c r="N1" s="168" t="s">
        <v>84</v>
      </c>
      <c r="O1" s="168"/>
      <c r="P1" s="168"/>
      <c r="Q1" s="168"/>
      <c r="R1" s="168"/>
      <c r="S1" s="2"/>
      <c r="T1" s="2"/>
    </row>
    <row r="2" spans="1:20" ht="18.75" x14ac:dyDescent="0.3">
      <c r="A2" s="21"/>
      <c r="B2" s="176" t="s">
        <v>87</v>
      </c>
      <c r="C2" s="176"/>
      <c r="D2" s="176"/>
      <c r="E2" s="176"/>
      <c r="F2" s="176"/>
      <c r="G2" s="22"/>
      <c r="L2" s="2"/>
      <c r="M2" s="2"/>
      <c r="N2" s="176" t="s">
        <v>87</v>
      </c>
      <c r="O2" s="176"/>
      <c r="P2" s="176"/>
      <c r="Q2" s="176"/>
      <c r="R2" s="176"/>
      <c r="S2" s="52"/>
      <c r="T2" s="2"/>
    </row>
    <row r="3" spans="1:20" ht="18.75" x14ac:dyDescent="0.3">
      <c r="A3" s="168" t="s">
        <v>91</v>
      </c>
      <c r="B3" s="169"/>
      <c r="C3" s="169"/>
      <c r="D3" s="169"/>
      <c r="E3" s="169"/>
      <c r="F3" s="169"/>
      <c r="G3" s="169"/>
      <c r="L3" s="168" t="s">
        <v>90</v>
      </c>
      <c r="M3" s="169"/>
      <c r="N3" s="169"/>
      <c r="O3" s="169"/>
      <c r="P3" s="169"/>
      <c r="Q3" s="169"/>
      <c r="R3" s="169"/>
      <c r="S3" s="169"/>
      <c r="T3" s="169"/>
    </row>
    <row r="4" spans="1:20" ht="18.75" x14ac:dyDescent="0.3">
      <c r="L4" s="39"/>
      <c r="M4" s="40"/>
      <c r="N4" s="40"/>
      <c r="O4" s="40"/>
      <c r="P4" s="40"/>
      <c r="Q4" s="40"/>
      <c r="R4" s="40"/>
      <c r="S4" s="40"/>
      <c r="T4" s="40"/>
    </row>
    <row r="5" spans="1:20" ht="19.5" customHeight="1" x14ac:dyDescent="0.3">
      <c r="A5" s="21" t="s">
        <v>11</v>
      </c>
      <c r="B5" s="189" t="s">
        <v>89</v>
      </c>
      <c r="C5" s="189"/>
      <c r="D5" s="189"/>
      <c r="E5" s="189"/>
      <c r="F5" s="189"/>
      <c r="G5" s="189"/>
      <c r="L5" s="51" t="s">
        <v>82</v>
      </c>
      <c r="M5" s="175" t="s">
        <v>89</v>
      </c>
      <c r="N5" s="175"/>
      <c r="O5" s="175"/>
      <c r="P5" s="175"/>
      <c r="Q5" s="175"/>
      <c r="R5" s="175"/>
      <c r="S5" s="175"/>
      <c r="T5" s="175"/>
    </row>
    <row r="6" spans="1:20" ht="19.5" thickBot="1" x14ac:dyDescent="0.35">
      <c r="A6" s="2" t="s">
        <v>78</v>
      </c>
      <c r="B6" s="2" t="s">
        <v>88</v>
      </c>
      <c r="C6" s="2"/>
      <c r="D6" s="2"/>
      <c r="E6" s="2"/>
      <c r="F6" s="2"/>
      <c r="G6" s="2"/>
      <c r="L6" s="41" t="s">
        <v>78</v>
      </c>
      <c r="M6" s="41" t="s">
        <v>88</v>
      </c>
      <c r="N6" s="41"/>
      <c r="O6" s="41"/>
      <c r="P6" s="2"/>
      <c r="Q6" s="41"/>
      <c r="R6" s="41"/>
      <c r="S6" s="41"/>
      <c r="T6" s="2"/>
    </row>
    <row r="7" spans="1:20" ht="15.75" thickBot="1" x14ac:dyDescent="0.3">
      <c r="A7" s="162" t="s">
        <v>8</v>
      </c>
      <c r="B7" s="163"/>
      <c r="C7" s="163"/>
      <c r="D7" s="163"/>
      <c r="E7" s="163"/>
      <c r="F7" s="163"/>
      <c r="G7" s="164"/>
      <c r="L7" s="162" t="s">
        <v>8</v>
      </c>
      <c r="M7" s="163"/>
      <c r="N7" s="163"/>
      <c r="O7" s="163"/>
      <c r="P7" s="163"/>
      <c r="Q7" s="163"/>
      <c r="R7" s="163"/>
      <c r="S7" s="163"/>
      <c r="T7" s="164"/>
    </row>
    <row r="8" spans="1:20" x14ac:dyDescent="0.25">
      <c r="A8" s="177" t="s">
        <v>28</v>
      </c>
      <c r="B8" s="177"/>
      <c r="C8" s="177"/>
      <c r="D8" s="177"/>
      <c r="E8" s="177"/>
      <c r="F8" s="177"/>
      <c r="G8" s="177"/>
      <c r="L8" s="160" t="s">
        <v>54</v>
      </c>
      <c r="M8" s="160"/>
      <c r="N8" s="160"/>
      <c r="O8" s="160"/>
      <c r="P8" s="160"/>
      <c r="Q8" s="160"/>
      <c r="R8" s="160"/>
      <c r="S8" s="160"/>
      <c r="T8" s="160"/>
    </row>
    <row r="9" spans="1:20" x14ac:dyDescent="0.25">
      <c r="A9" s="33"/>
      <c r="B9" s="33"/>
      <c r="C9" s="33"/>
      <c r="D9" s="33"/>
      <c r="E9" s="33"/>
      <c r="F9" s="33"/>
      <c r="G9" s="33"/>
      <c r="L9" s="33"/>
      <c r="M9" s="33"/>
      <c r="N9" s="33"/>
      <c r="O9" s="33"/>
      <c r="P9" s="33"/>
      <c r="Q9" s="33"/>
      <c r="R9" s="33"/>
      <c r="S9" s="33"/>
      <c r="T9" s="33"/>
    </row>
    <row r="10" spans="1:20" x14ac:dyDescent="0.25">
      <c r="A10" s="37" t="s">
        <v>0</v>
      </c>
      <c r="B10" s="42"/>
      <c r="C10" s="3"/>
      <c r="D10" s="38" t="s">
        <v>3</v>
      </c>
      <c r="E10" s="37"/>
      <c r="F10" s="37"/>
      <c r="G10" s="37"/>
      <c r="L10" s="165" t="s">
        <v>0</v>
      </c>
      <c r="M10" s="165"/>
      <c r="N10" s="165"/>
      <c r="O10" s="165"/>
      <c r="P10" s="3"/>
      <c r="Q10" s="166" t="s">
        <v>3</v>
      </c>
      <c r="R10" s="165"/>
      <c r="S10" s="165"/>
      <c r="T10" s="165"/>
    </row>
    <row r="11" spans="1:20" x14ac:dyDescent="0.25">
      <c r="A11" s="37" t="s">
        <v>1</v>
      </c>
      <c r="B11" s="42" t="s">
        <v>2</v>
      </c>
      <c r="C11" s="3"/>
      <c r="D11" s="38" t="s">
        <v>4</v>
      </c>
      <c r="E11" s="37" t="s">
        <v>5</v>
      </c>
      <c r="F11" s="37" t="s">
        <v>6</v>
      </c>
      <c r="G11" s="37" t="s">
        <v>7</v>
      </c>
      <c r="L11" s="37" t="s">
        <v>1</v>
      </c>
      <c r="M11" s="37" t="s">
        <v>2</v>
      </c>
      <c r="N11" s="37" t="s">
        <v>59</v>
      </c>
      <c r="O11" s="37" t="s">
        <v>60</v>
      </c>
      <c r="P11" s="3"/>
      <c r="Q11" s="38" t="s">
        <v>4</v>
      </c>
      <c r="R11" s="37" t="s">
        <v>5</v>
      </c>
      <c r="S11" s="37" t="s">
        <v>6</v>
      </c>
      <c r="T11" s="37" t="s">
        <v>7</v>
      </c>
    </row>
    <row r="12" spans="1:20" x14ac:dyDescent="0.25">
      <c r="A12" s="4">
        <v>31</v>
      </c>
      <c r="B12" s="5">
        <v>47</v>
      </c>
      <c r="C12" s="6"/>
      <c r="D12" s="7">
        <v>24</v>
      </c>
      <c r="E12" s="4">
        <v>227</v>
      </c>
      <c r="F12" s="4">
        <v>282</v>
      </c>
      <c r="G12" s="4">
        <v>12</v>
      </c>
      <c r="L12" s="4">
        <v>30</v>
      </c>
      <c r="M12" s="4">
        <v>1</v>
      </c>
      <c r="N12" s="4">
        <v>2</v>
      </c>
      <c r="O12" s="4">
        <v>5</v>
      </c>
      <c r="P12" s="6"/>
      <c r="Q12" s="4">
        <v>23</v>
      </c>
      <c r="R12" s="4">
        <v>184</v>
      </c>
      <c r="S12" s="4">
        <v>363</v>
      </c>
      <c r="T12" s="4">
        <v>7</v>
      </c>
    </row>
    <row r="13" spans="1:20" x14ac:dyDescent="0.25">
      <c r="A13" s="2"/>
      <c r="B13" s="2"/>
      <c r="C13" s="2"/>
      <c r="D13" s="2"/>
      <c r="E13" s="2"/>
      <c r="F13" s="2"/>
      <c r="G13" s="2"/>
      <c r="L13" s="23"/>
      <c r="M13" s="23"/>
      <c r="N13" s="23"/>
      <c r="O13" s="23"/>
      <c r="P13" s="23"/>
      <c r="Q13" s="23"/>
      <c r="R13" s="23"/>
      <c r="S13" s="23"/>
      <c r="T13" s="23"/>
    </row>
    <row r="14" spans="1:20" x14ac:dyDescent="0.25">
      <c r="A14" s="33" t="s">
        <v>13</v>
      </c>
      <c r="B14" s="33"/>
      <c r="C14" s="33"/>
      <c r="D14" s="33"/>
      <c r="E14" s="33"/>
      <c r="F14" s="33"/>
      <c r="G14" s="33"/>
      <c r="L14" s="160" t="s">
        <v>13</v>
      </c>
      <c r="M14" s="160"/>
      <c r="N14" s="160"/>
      <c r="O14" s="160"/>
      <c r="P14" s="160"/>
      <c r="Q14" s="160"/>
      <c r="R14" s="160"/>
      <c r="S14" s="160"/>
      <c r="T14" s="160"/>
    </row>
    <row r="15" spans="1:20" x14ac:dyDescent="0.25">
      <c r="A15" s="34" t="s">
        <v>29</v>
      </c>
      <c r="B15" s="35"/>
      <c r="C15" s="36"/>
      <c r="E15" s="34" t="s">
        <v>21</v>
      </c>
      <c r="F15" s="35"/>
      <c r="G15" s="36"/>
      <c r="L15" s="46" t="s">
        <v>81</v>
      </c>
      <c r="M15" s="53"/>
      <c r="N15" s="53">
        <v>15</v>
      </c>
      <c r="O15" s="53"/>
      <c r="P15" s="47"/>
      <c r="Q15" s="2"/>
      <c r="R15" s="46" t="s">
        <v>80</v>
      </c>
      <c r="S15" s="53"/>
      <c r="T15" s="47">
        <v>8</v>
      </c>
    </row>
    <row r="16" spans="1:20" ht="15.75" thickBot="1" x14ac:dyDescent="0.3">
      <c r="A16" s="34"/>
      <c r="B16" s="35"/>
      <c r="C16" s="36"/>
      <c r="E16" s="34"/>
      <c r="F16" s="35"/>
      <c r="G16" s="36"/>
      <c r="L16" s="2"/>
      <c r="M16" s="2"/>
      <c r="N16" s="2"/>
      <c r="O16" s="2"/>
      <c r="P16" s="2"/>
      <c r="Q16" s="2"/>
      <c r="R16" s="2"/>
      <c r="S16" s="2"/>
      <c r="T16" s="2"/>
    </row>
    <row r="17" spans="1:20" ht="15.75" thickBot="1" x14ac:dyDescent="0.3">
      <c r="A17" s="162" t="s">
        <v>9</v>
      </c>
      <c r="B17" s="163"/>
      <c r="C17" s="163"/>
      <c r="D17" s="163"/>
      <c r="E17" s="163"/>
      <c r="F17" s="163"/>
      <c r="G17" s="164"/>
      <c r="L17" s="162" t="s">
        <v>9</v>
      </c>
      <c r="M17" s="163"/>
      <c r="N17" s="163"/>
      <c r="O17" s="163"/>
      <c r="P17" s="163"/>
      <c r="Q17" s="163"/>
      <c r="R17" s="163"/>
      <c r="S17" s="163"/>
      <c r="T17" s="164"/>
    </row>
    <row r="18" spans="1:20" x14ac:dyDescent="0.25">
      <c r="A18" s="177" t="s">
        <v>30</v>
      </c>
      <c r="B18" s="177"/>
      <c r="C18" s="177"/>
      <c r="D18" s="177"/>
      <c r="E18" s="177"/>
      <c r="F18" s="177"/>
      <c r="G18" s="177"/>
      <c r="L18" s="177" t="s">
        <v>55</v>
      </c>
      <c r="M18" s="177"/>
      <c r="N18" s="177"/>
      <c r="O18" s="177"/>
      <c r="P18" s="177"/>
      <c r="Q18" s="177"/>
      <c r="R18" s="177"/>
      <c r="S18" s="177"/>
      <c r="T18" s="177"/>
    </row>
    <row r="19" spans="1:20" x14ac:dyDescent="0.25">
      <c r="A19" s="33"/>
      <c r="B19" s="33"/>
      <c r="C19" s="33"/>
      <c r="D19" s="33"/>
      <c r="E19" s="33"/>
      <c r="F19" s="33"/>
      <c r="G19" s="33"/>
      <c r="L19" s="33"/>
      <c r="M19" s="33"/>
      <c r="N19" s="33"/>
      <c r="O19" s="33"/>
      <c r="P19" s="33"/>
      <c r="Q19" s="33"/>
      <c r="R19" s="33"/>
      <c r="S19" s="33"/>
      <c r="T19" s="33"/>
    </row>
    <row r="20" spans="1:20" x14ac:dyDescent="0.25">
      <c r="A20" s="167" t="s">
        <v>0</v>
      </c>
      <c r="B20" s="166"/>
      <c r="C20" s="3"/>
      <c r="D20" s="38" t="s">
        <v>3</v>
      </c>
      <c r="E20" s="37"/>
      <c r="F20" s="37"/>
      <c r="G20" s="37"/>
      <c r="L20" s="165" t="s">
        <v>0</v>
      </c>
      <c r="M20" s="165"/>
      <c r="N20" s="165"/>
      <c r="O20" s="165"/>
      <c r="P20" s="3"/>
      <c r="Q20" s="167" t="s">
        <v>3</v>
      </c>
      <c r="R20" s="178"/>
      <c r="S20" s="178"/>
      <c r="T20" s="166"/>
    </row>
    <row r="21" spans="1:20" x14ac:dyDescent="0.25">
      <c r="A21" s="37" t="s">
        <v>1</v>
      </c>
      <c r="B21" s="42" t="s">
        <v>2</v>
      </c>
      <c r="C21" s="3"/>
      <c r="D21" s="38" t="s">
        <v>4</v>
      </c>
      <c r="E21" s="37" t="s">
        <v>5</v>
      </c>
      <c r="F21" s="37" t="s">
        <v>6</v>
      </c>
      <c r="G21" s="37" t="s">
        <v>7</v>
      </c>
      <c r="L21" s="37" t="s">
        <v>1</v>
      </c>
      <c r="M21" s="37" t="s">
        <v>2</v>
      </c>
      <c r="N21" s="37" t="s">
        <v>59</v>
      </c>
      <c r="O21" s="37" t="s">
        <v>60</v>
      </c>
      <c r="P21" s="3"/>
      <c r="Q21" s="38" t="s">
        <v>4</v>
      </c>
      <c r="R21" s="37" t="s">
        <v>5</v>
      </c>
      <c r="S21" s="37" t="s">
        <v>6</v>
      </c>
      <c r="T21" s="37" t="s">
        <v>7</v>
      </c>
    </row>
    <row r="22" spans="1:20" x14ac:dyDescent="0.25">
      <c r="A22" s="4">
        <v>20</v>
      </c>
      <c r="B22" s="5">
        <v>33</v>
      </c>
      <c r="C22" s="6"/>
      <c r="D22" s="7">
        <v>15</v>
      </c>
      <c r="E22" s="4">
        <v>219</v>
      </c>
      <c r="F22" s="4">
        <v>253</v>
      </c>
      <c r="G22" s="4">
        <v>15</v>
      </c>
      <c r="L22" s="4">
        <v>24</v>
      </c>
      <c r="M22" s="4">
        <v>2</v>
      </c>
      <c r="N22" s="4">
        <v>5</v>
      </c>
      <c r="O22" s="4">
        <v>3</v>
      </c>
      <c r="P22" s="6"/>
      <c r="Q22" s="7">
        <v>38</v>
      </c>
      <c r="R22" s="4">
        <v>319</v>
      </c>
      <c r="S22" s="4">
        <v>284</v>
      </c>
      <c r="T22" s="4">
        <v>14</v>
      </c>
    </row>
    <row r="23" spans="1:20" x14ac:dyDescent="0.25">
      <c r="A23" s="2"/>
      <c r="B23" s="2"/>
      <c r="C23" s="2"/>
      <c r="D23" s="2"/>
      <c r="E23" s="2"/>
      <c r="F23" s="2"/>
      <c r="G23" s="2"/>
      <c r="L23" s="23"/>
      <c r="M23" s="23"/>
      <c r="N23" s="23"/>
      <c r="O23" s="23"/>
      <c r="P23" s="2"/>
      <c r="Q23" s="2"/>
      <c r="R23" s="2"/>
      <c r="S23" s="2"/>
      <c r="T23" s="2"/>
    </row>
    <row r="24" spans="1:20" x14ac:dyDescent="0.25">
      <c r="A24" s="33" t="s">
        <v>13</v>
      </c>
      <c r="B24" s="33"/>
      <c r="C24" s="33"/>
      <c r="D24" s="33"/>
      <c r="E24" s="33"/>
      <c r="F24" s="33"/>
      <c r="G24" s="33"/>
      <c r="L24" s="160" t="s">
        <v>13</v>
      </c>
      <c r="M24" s="160"/>
      <c r="N24" s="160"/>
      <c r="O24" s="160"/>
      <c r="P24" s="160"/>
      <c r="Q24" s="160"/>
      <c r="R24" s="160"/>
      <c r="S24" s="160"/>
      <c r="T24" s="160"/>
    </row>
    <row r="25" spans="1:20" x14ac:dyDescent="0.25">
      <c r="A25" s="34" t="s">
        <v>34</v>
      </c>
      <c r="B25" s="35"/>
      <c r="C25" s="36"/>
      <c r="E25" s="34" t="s">
        <v>35</v>
      </c>
      <c r="F25" s="35"/>
      <c r="G25" s="36"/>
      <c r="L25" s="34" t="s">
        <v>81</v>
      </c>
      <c r="M25" s="35"/>
      <c r="N25" s="35">
        <v>24</v>
      </c>
      <c r="O25" s="35"/>
      <c r="P25" s="36"/>
      <c r="Q25" s="2"/>
      <c r="R25" s="34" t="s">
        <v>80</v>
      </c>
      <c r="S25" s="35"/>
      <c r="T25" s="36">
        <v>14</v>
      </c>
    </row>
    <row r="26" spans="1:20" ht="15.75" thickBot="1" x14ac:dyDescent="0.3">
      <c r="L26" s="2"/>
      <c r="M26" s="2"/>
      <c r="N26" s="2"/>
      <c r="O26" s="2"/>
      <c r="P26" s="2"/>
      <c r="Q26" s="2"/>
      <c r="R26" s="2"/>
      <c r="S26" s="2"/>
      <c r="T26" s="2"/>
    </row>
    <row r="27" spans="1:20" ht="15.75" thickBot="1" x14ac:dyDescent="0.3">
      <c r="A27" s="162" t="s">
        <v>10</v>
      </c>
      <c r="B27" s="163"/>
      <c r="C27" s="163"/>
      <c r="D27" s="163"/>
      <c r="E27" s="163"/>
      <c r="F27" s="163"/>
      <c r="G27" s="164"/>
      <c r="L27" s="162" t="s">
        <v>10</v>
      </c>
      <c r="M27" s="163"/>
      <c r="N27" s="163"/>
      <c r="O27" s="163"/>
      <c r="P27" s="163"/>
      <c r="Q27" s="163"/>
      <c r="R27" s="163"/>
      <c r="S27" s="163"/>
      <c r="T27" s="164"/>
    </row>
    <row r="28" spans="1:20" x14ac:dyDescent="0.25">
      <c r="A28" s="177" t="s">
        <v>36</v>
      </c>
      <c r="B28" s="177"/>
      <c r="C28" s="177"/>
      <c r="D28" s="177"/>
      <c r="E28" s="177"/>
      <c r="F28" s="177"/>
      <c r="G28" s="177"/>
      <c r="L28" s="177" t="s">
        <v>56</v>
      </c>
      <c r="M28" s="177"/>
      <c r="N28" s="177"/>
      <c r="O28" s="177"/>
      <c r="P28" s="177"/>
      <c r="Q28" s="177"/>
      <c r="R28" s="177"/>
      <c r="S28" s="177"/>
      <c r="T28" s="177"/>
    </row>
    <row r="29" spans="1:20" x14ac:dyDescent="0.25">
      <c r="A29" s="33"/>
      <c r="B29" s="33"/>
      <c r="C29" s="33"/>
      <c r="D29" s="33"/>
      <c r="E29" s="33"/>
      <c r="F29" s="33"/>
      <c r="G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1:20" x14ac:dyDescent="0.25">
      <c r="A30" s="167" t="s">
        <v>0</v>
      </c>
      <c r="B30" s="166"/>
      <c r="C30" s="3"/>
      <c r="D30" s="167" t="s">
        <v>3</v>
      </c>
      <c r="E30" s="178"/>
      <c r="F30" s="178"/>
      <c r="G30" s="166"/>
      <c r="L30" s="165" t="s">
        <v>0</v>
      </c>
      <c r="M30" s="165"/>
      <c r="N30" s="165"/>
      <c r="O30" s="165"/>
      <c r="P30" s="3"/>
      <c r="Q30" s="165" t="s">
        <v>3</v>
      </c>
      <c r="R30" s="165"/>
      <c r="S30" s="165"/>
      <c r="T30" s="165"/>
    </row>
    <row r="31" spans="1:20" x14ac:dyDescent="0.25">
      <c r="A31" s="37" t="s">
        <v>1</v>
      </c>
      <c r="B31" s="42" t="s">
        <v>2</v>
      </c>
      <c r="C31" s="3"/>
      <c r="D31" s="38" t="s">
        <v>4</v>
      </c>
      <c r="E31" s="37" t="s">
        <v>5</v>
      </c>
      <c r="F31" s="37" t="s">
        <v>6</v>
      </c>
      <c r="G31" s="37" t="s">
        <v>7</v>
      </c>
      <c r="L31" s="37" t="s">
        <v>1</v>
      </c>
      <c r="M31" s="37" t="s">
        <v>2</v>
      </c>
      <c r="N31" s="37" t="s">
        <v>59</v>
      </c>
      <c r="O31" s="37" t="s">
        <v>60</v>
      </c>
      <c r="P31" s="3"/>
      <c r="Q31" s="37" t="s">
        <v>4</v>
      </c>
      <c r="R31" s="37" t="s">
        <v>5</v>
      </c>
      <c r="S31" s="37" t="s">
        <v>6</v>
      </c>
      <c r="T31" s="37" t="s">
        <v>7</v>
      </c>
    </row>
    <row r="32" spans="1:20" x14ac:dyDescent="0.25">
      <c r="A32" s="4">
        <v>24</v>
      </c>
      <c r="B32" s="5">
        <v>27</v>
      </c>
      <c r="C32" s="6"/>
      <c r="D32" s="7">
        <v>36</v>
      </c>
      <c r="E32" s="4">
        <v>298</v>
      </c>
      <c r="F32" s="4">
        <v>391</v>
      </c>
      <c r="G32" s="4">
        <v>7</v>
      </c>
      <c r="L32" s="4">
        <v>17</v>
      </c>
      <c r="M32" s="4">
        <v>0</v>
      </c>
      <c r="N32" s="4">
        <v>4</v>
      </c>
      <c r="O32" s="4">
        <v>5</v>
      </c>
      <c r="P32" s="6"/>
      <c r="Q32" s="4">
        <v>25</v>
      </c>
      <c r="R32" s="4">
        <v>214</v>
      </c>
      <c r="S32" s="4">
        <v>308</v>
      </c>
      <c r="T32" s="4">
        <v>9</v>
      </c>
    </row>
    <row r="33" spans="1:20" x14ac:dyDescent="0.25">
      <c r="A33" s="2"/>
      <c r="B33" s="2"/>
      <c r="C33" s="2"/>
      <c r="D33" s="2"/>
      <c r="E33" s="2"/>
      <c r="F33" s="2"/>
      <c r="G33" s="2"/>
      <c r="L33" s="23"/>
      <c r="M33" s="23"/>
      <c r="N33" s="23"/>
      <c r="O33" s="23"/>
      <c r="P33" s="23"/>
      <c r="Q33" s="23"/>
      <c r="R33" s="23"/>
      <c r="S33" s="23"/>
      <c r="T33" s="23"/>
    </row>
    <row r="34" spans="1:20" x14ac:dyDescent="0.25">
      <c r="A34" s="33" t="s">
        <v>13</v>
      </c>
      <c r="B34" s="33"/>
      <c r="C34" s="33"/>
      <c r="D34" s="33"/>
      <c r="E34" s="33"/>
      <c r="F34" s="33"/>
      <c r="G34" s="33"/>
      <c r="L34" s="160" t="s">
        <v>13</v>
      </c>
      <c r="M34" s="160"/>
      <c r="N34" s="160"/>
      <c r="O34" s="160"/>
      <c r="P34" s="160"/>
      <c r="Q34" s="160"/>
      <c r="R34" s="160"/>
      <c r="S34" s="160"/>
      <c r="T34" s="160"/>
    </row>
    <row r="35" spans="1:20" x14ac:dyDescent="0.25">
      <c r="A35" s="34" t="s">
        <v>37</v>
      </c>
      <c r="B35" s="35"/>
      <c r="C35" s="36"/>
      <c r="E35" s="34" t="s">
        <v>38</v>
      </c>
      <c r="F35" s="35"/>
      <c r="G35" s="36"/>
      <c r="L35" s="34" t="s">
        <v>81</v>
      </c>
      <c r="M35" s="35"/>
      <c r="N35" s="35">
        <v>16</v>
      </c>
      <c r="O35" s="35"/>
      <c r="P35" s="36"/>
      <c r="Q35" s="2"/>
      <c r="R35" s="34" t="s">
        <v>80</v>
      </c>
      <c r="S35" s="35"/>
      <c r="T35" s="36">
        <v>9</v>
      </c>
    </row>
    <row r="36" spans="1:20" x14ac:dyDescent="0.25">
      <c r="A36" s="2"/>
      <c r="B36" s="2"/>
      <c r="C36" s="2"/>
      <c r="D36" s="2"/>
      <c r="E36" s="2"/>
      <c r="F36" s="2"/>
      <c r="G36" s="2"/>
      <c r="N36" s="2"/>
      <c r="O36" s="2"/>
      <c r="P36" s="2"/>
      <c r="Q36" s="2"/>
      <c r="R36" s="2"/>
      <c r="S36" s="2"/>
      <c r="T36" s="2"/>
    </row>
    <row r="37" spans="1:20" x14ac:dyDescent="0.25">
      <c r="A37" s="16" t="s">
        <v>15</v>
      </c>
      <c r="B37" s="2">
        <v>7</v>
      </c>
      <c r="C37" s="2"/>
      <c r="D37" s="2"/>
      <c r="E37" s="2"/>
      <c r="F37" s="2"/>
      <c r="G37" s="2"/>
      <c r="L37" s="8" t="s">
        <v>15</v>
      </c>
      <c r="M37" s="2">
        <v>7</v>
      </c>
      <c r="N37" s="2"/>
      <c r="O37" s="2"/>
      <c r="P37" s="2"/>
      <c r="Q37" s="2"/>
      <c r="R37" s="2"/>
      <c r="S37" s="2"/>
      <c r="T37" s="2"/>
    </row>
    <row r="38" spans="1:20" x14ac:dyDescent="0.25">
      <c r="A38" s="8" t="s">
        <v>12</v>
      </c>
      <c r="B38" s="2"/>
      <c r="C38" s="2"/>
      <c r="D38" s="2"/>
      <c r="E38" s="2"/>
      <c r="F38" s="2"/>
      <c r="G38" s="2"/>
      <c r="L38" s="8" t="s">
        <v>12</v>
      </c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 t="s">
        <v>31</v>
      </c>
      <c r="B39" s="2"/>
      <c r="C39" s="2"/>
      <c r="D39" s="2"/>
      <c r="E39" s="2"/>
      <c r="F39" s="2"/>
      <c r="G39" s="2"/>
      <c r="L39" s="2" t="s">
        <v>31</v>
      </c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 t="s">
        <v>32</v>
      </c>
      <c r="B40" s="2"/>
      <c r="C40" s="2"/>
      <c r="D40" s="2"/>
      <c r="E40" s="2"/>
      <c r="F40" s="2"/>
      <c r="G40" s="2"/>
      <c r="L40" s="2" t="s">
        <v>94</v>
      </c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 t="s">
        <v>33</v>
      </c>
      <c r="B41" s="2"/>
      <c r="C41" s="2"/>
      <c r="D41" s="2"/>
      <c r="E41" s="2"/>
      <c r="F41" s="2"/>
      <c r="G41" s="2"/>
      <c r="L41" s="2" t="s">
        <v>33</v>
      </c>
      <c r="M41" s="2"/>
    </row>
  </sheetData>
  <mergeCells count="32">
    <mergeCell ref="L34:T34"/>
    <mergeCell ref="B1:F1"/>
    <mergeCell ref="B2:F2"/>
    <mergeCell ref="A3:G3"/>
    <mergeCell ref="B5:G5"/>
    <mergeCell ref="A20:B20"/>
    <mergeCell ref="L18:T18"/>
    <mergeCell ref="A27:G27"/>
    <mergeCell ref="A30:B30"/>
    <mergeCell ref="D30:G30"/>
    <mergeCell ref="A17:G17"/>
    <mergeCell ref="A18:G18"/>
    <mergeCell ref="L20:O20"/>
    <mergeCell ref="Q20:T20"/>
    <mergeCell ref="L8:T8"/>
    <mergeCell ref="L10:O10"/>
    <mergeCell ref="N1:R1"/>
    <mergeCell ref="N2:R2"/>
    <mergeCell ref="L3:T3"/>
    <mergeCell ref="M5:T5"/>
    <mergeCell ref="L7:T7"/>
    <mergeCell ref="L30:O30"/>
    <mergeCell ref="Q30:T30"/>
    <mergeCell ref="Q10:T10"/>
    <mergeCell ref="L14:T14"/>
    <mergeCell ref="L17:T17"/>
    <mergeCell ref="A8:G8"/>
    <mergeCell ref="A7:G7"/>
    <mergeCell ref="A28:G28"/>
    <mergeCell ref="L24:T24"/>
    <mergeCell ref="L27:T27"/>
    <mergeCell ref="L28:T2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67"/>
  <sheetViews>
    <sheetView workbookViewId="0">
      <selection activeCell="Y7" sqref="Y7:AH16"/>
    </sheetView>
  </sheetViews>
  <sheetFormatPr defaultRowHeight="15" x14ac:dyDescent="0.25"/>
  <cols>
    <col min="3" max="4" width="0" hidden="1" customWidth="1"/>
    <col min="5" max="5" width="11.140625" hidden="1" customWidth="1"/>
    <col min="6" max="6" width="11.140625" style="93" customWidth="1"/>
    <col min="7" max="7" width="12.28515625" bestFit="1" customWidth="1"/>
    <col min="8" max="8" width="13.42578125" customWidth="1"/>
    <col min="13" max="14" width="0" hidden="1" customWidth="1"/>
    <col min="15" max="15" width="11" hidden="1" customWidth="1"/>
    <col min="16" max="16" width="11" style="93" customWidth="1"/>
    <col min="17" max="17" width="12.28515625" bestFit="1" customWidth="1"/>
    <col min="18" max="18" width="10.7109375" customWidth="1"/>
  </cols>
  <sheetData>
    <row r="1" spans="1:34" ht="15.75" x14ac:dyDescent="0.25">
      <c r="A1" s="62" t="s">
        <v>83</v>
      </c>
      <c r="B1" s="62"/>
      <c r="C1" s="62"/>
      <c r="D1" s="62"/>
      <c r="E1" s="62"/>
      <c r="F1" s="88"/>
      <c r="G1" s="62"/>
      <c r="H1" s="62"/>
      <c r="I1" s="2"/>
      <c r="J1" s="2"/>
      <c r="K1" s="62" t="s">
        <v>84</v>
      </c>
      <c r="L1" s="62"/>
      <c r="M1" s="62"/>
      <c r="N1" s="62"/>
      <c r="O1" s="62"/>
      <c r="P1" s="88"/>
      <c r="Q1" s="62"/>
      <c r="R1" s="62"/>
    </row>
    <row r="2" spans="1:34" ht="15.75" x14ac:dyDescent="0.25">
      <c r="A2" s="62" t="s">
        <v>87</v>
      </c>
      <c r="B2" s="62"/>
      <c r="C2" s="62"/>
      <c r="D2" s="62"/>
      <c r="E2" s="62"/>
      <c r="F2" s="88"/>
      <c r="G2" s="62"/>
      <c r="H2" s="62"/>
      <c r="I2" s="2"/>
      <c r="J2" s="2"/>
      <c r="K2" s="62" t="s">
        <v>87</v>
      </c>
      <c r="L2" s="62"/>
      <c r="M2" s="62"/>
      <c r="N2" s="62"/>
      <c r="O2" s="62"/>
      <c r="P2" s="88"/>
      <c r="Q2" s="62"/>
      <c r="R2" s="62"/>
    </row>
    <row r="3" spans="1:34" ht="15.75" x14ac:dyDescent="0.25">
      <c r="A3" s="73" t="s">
        <v>120</v>
      </c>
      <c r="B3" s="62" t="s">
        <v>134</v>
      </c>
      <c r="C3" s="62"/>
      <c r="D3" s="62"/>
      <c r="E3" s="62"/>
      <c r="F3" s="88"/>
      <c r="G3" s="62"/>
      <c r="H3" s="62"/>
      <c r="I3" s="2"/>
      <c r="J3" s="2"/>
      <c r="K3" s="73" t="s">
        <v>120</v>
      </c>
      <c r="L3" s="62" t="s">
        <v>135</v>
      </c>
      <c r="M3" s="62"/>
      <c r="N3" s="62"/>
      <c r="O3" s="62"/>
      <c r="P3" s="88"/>
      <c r="Q3" s="62"/>
      <c r="R3" s="62"/>
    </row>
    <row r="4" spans="1:34" ht="15.75" x14ac:dyDescent="0.25">
      <c r="A4" s="73" t="s">
        <v>11</v>
      </c>
      <c r="B4" s="73" t="s">
        <v>133</v>
      </c>
      <c r="C4" s="73"/>
      <c r="D4" s="73"/>
      <c r="E4" s="73"/>
      <c r="F4" s="89"/>
      <c r="G4" s="73"/>
      <c r="H4" s="73"/>
      <c r="I4" s="2"/>
      <c r="J4" s="2"/>
      <c r="K4" s="73" t="s">
        <v>11</v>
      </c>
      <c r="L4" s="73" t="s">
        <v>133</v>
      </c>
      <c r="M4" s="73"/>
      <c r="N4" s="73"/>
      <c r="O4" s="73"/>
      <c r="P4" s="89"/>
      <c r="Q4" s="73"/>
      <c r="R4" s="73"/>
    </row>
    <row r="5" spans="1:34" ht="15.75" x14ac:dyDescent="0.25">
      <c r="A5" s="73" t="s">
        <v>14</v>
      </c>
      <c r="B5" s="73" t="s">
        <v>131</v>
      </c>
      <c r="C5" s="73"/>
      <c r="D5" s="73"/>
      <c r="E5" s="73"/>
      <c r="F5" s="89"/>
      <c r="G5" s="73"/>
      <c r="H5" s="73"/>
      <c r="I5" s="2"/>
      <c r="J5" s="2"/>
      <c r="K5" s="73" t="s">
        <v>14</v>
      </c>
      <c r="L5" s="73" t="s">
        <v>132</v>
      </c>
      <c r="M5" s="73"/>
      <c r="N5" s="73"/>
      <c r="O5" s="73"/>
      <c r="P5" s="89"/>
      <c r="Q5" s="73"/>
      <c r="R5" s="73"/>
    </row>
    <row r="6" spans="1:34" ht="63" x14ac:dyDescent="0.25">
      <c r="A6" s="66" t="s">
        <v>121</v>
      </c>
      <c r="B6" s="63" t="s">
        <v>136</v>
      </c>
      <c r="C6" s="63"/>
      <c r="D6" s="63"/>
      <c r="F6" s="64" t="s">
        <v>117</v>
      </c>
      <c r="G6" s="63" t="s">
        <v>118</v>
      </c>
      <c r="H6" s="65" t="s">
        <v>119</v>
      </c>
      <c r="I6" s="2"/>
      <c r="J6" s="2"/>
      <c r="K6" s="66" t="s">
        <v>121</v>
      </c>
      <c r="L6" s="63" t="s">
        <v>136</v>
      </c>
      <c r="M6" s="63"/>
      <c r="N6" s="63"/>
      <c r="P6" s="90" t="s">
        <v>117</v>
      </c>
      <c r="Q6" s="63" t="s">
        <v>118</v>
      </c>
      <c r="R6" s="65" t="s">
        <v>119</v>
      </c>
    </row>
    <row r="7" spans="1:34" ht="15.75" x14ac:dyDescent="0.25">
      <c r="A7" s="67" t="s">
        <v>137</v>
      </c>
      <c r="B7" s="75" t="s">
        <v>138</v>
      </c>
      <c r="C7">
        <f>MINUTE(E7)</f>
        <v>2</v>
      </c>
      <c r="D7" s="75">
        <f>SECOND(E7)</f>
        <v>21</v>
      </c>
      <c r="E7" s="76">
        <v>1.6319444444444445E-3</v>
      </c>
      <c r="F7" s="91">
        <f>C7*60+D7</f>
        <v>141</v>
      </c>
      <c r="G7" s="75" t="s">
        <v>125</v>
      </c>
      <c r="H7" s="75" t="s">
        <v>126</v>
      </c>
      <c r="K7" s="67" t="s">
        <v>137</v>
      </c>
      <c r="L7" s="75" t="s">
        <v>148</v>
      </c>
      <c r="M7" s="75">
        <f>MINUTE(O7)</f>
        <v>2</v>
      </c>
      <c r="N7" s="75">
        <f>SECOND(O7)</f>
        <v>16</v>
      </c>
      <c r="O7" s="76">
        <v>1.5740740740740611E-3</v>
      </c>
      <c r="P7" s="91">
        <f>M7*60+N7</f>
        <v>136</v>
      </c>
      <c r="Q7" s="75" t="s">
        <v>125</v>
      </c>
      <c r="R7" s="75" t="s">
        <v>126</v>
      </c>
      <c r="Y7" s="150" t="s">
        <v>196</v>
      </c>
      <c r="Z7" s="150"/>
      <c r="AA7" s="150"/>
      <c r="AB7" s="150"/>
      <c r="AC7" s="150"/>
      <c r="AD7" s="150"/>
      <c r="AE7" s="150"/>
      <c r="AF7" s="150"/>
      <c r="AG7" s="150"/>
      <c r="AH7" s="150"/>
    </row>
    <row r="8" spans="1:34" ht="15.75" x14ac:dyDescent="0.25">
      <c r="A8" s="67" t="s">
        <v>137</v>
      </c>
      <c r="B8" s="56" t="s">
        <v>138</v>
      </c>
      <c r="C8">
        <f t="shared" ref="C8:C63" si="0">MINUTE(E8)</f>
        <v>1</v>
      </c>
      <c r="D8" s="75">
        <f t="shared" ref="D8:D63" si="1">SECOND(E8)</f>
        <v>14</v>
      </c>
      <c r="E8" s="77">
        <v>8.564814814814815E-4</v>
      </c>
      <c r="F8" s="91">
        <f t="shared" ref="F8:F63" si="2">C8*60+D8</f>
        <v>74</v>
      </c>
      <c r="G8" s="56" t="s">
        <v>126</v>
      </c>
      <c r="H8" s="75" t="s">
        <v>126</v>
      </c>
      <c r="K8" s="67" t="s">
        <v>137</v>
      </c>
      <c r="L8" s="56" t="s">
        <v>149</v>
      </c>
      <c r="M8" s="75">
        <f t="shared" ref="M8:M67" si="3">MINUTE(O8)</f>
        <v>1</v>
      </c>
      <c r="N8" s="75">
        <f t="shared" ref="N8:N67" si="4">SECOND(O8)</f>
        <v>51</v>
      </c>
      <c r="O8" s="77">
        <v>1.284722222222201E-3</v>
      </c>
      <c r="P8" s="91">
        <f t="shared" ref="P8:P67" si="5">M8*60+N8</f>
        <v>111</v>
      </c>
      <c r="Q8" s="75" t="s">
        <v>125</v>
      </c>
      <c r="R8" s="75" t="s">
        <v>126</v>
      </c>
      <c r="Y8" s="174" t="s">
        <v>137</v>
      </c>
      <c r="Z8" s="173" t="s">
        <v>201</v>
      </c>
      <c r="AA8" s="173"/>
      <c r="AB8" s="173"/>
      <c r="AC8" s="173"/>
      <c r="AD8" s="173"/>
      <c r="AE8" s="173"/>
      <c r="AF8" s="173"/>
      <c r="AG8" s="173"/>
      <c r="AH8" s="173"/>
    </row>
    <row r="9" spans="1:34" ht="15.75" x14ac:dyDescent="0.25">
      <c r="A9" s="67" t="s">
        <v>137</v>
      </c>
      <c r="B9" s="56" t="s">
        <v>139</v>
      </c>
      <c r="C9">
        <f t="shared" si="0"/>
        <v>2</v>
      </c>
      <c r="D9" s="75">
        <f t="shared" si="1"/>
        <v>17</v>
      </c>
      <c r="E9" s="77">
        <v>1.5856481481481479E-3</v>
      </c>
      <c r="F9" s="91">
        <f t="shared" si="2"/>
        <v>137</v>
      </c>
      <c r="G9" s="75" t="s">
        <v>125</v>
      </c>
      <c r="H9" s="75" t="s">
        <v>126</v>
      </c>
      <c r="K9" s="67" t="s">
        <v>137</v>
      </c>
      <c r="L9" s="56" t="s">
        <v>140</v>
      </c>
      <c r="M9" s="75">
        <f t="shared" si="3"/>
        <v>2</v>
      </c>
      <c r="N9" s="75">
        <f t="shared" si="4"/>
        <v>44</v>
      </c>
      <c r="O9" s="77">
        <v>1.8981481481481488E-3</v>
      </c>
      <c r="P9" s="91">
        <f t="shared" si="5"/>
        <v>164</v>
      </c>
      <c r="Q9" s="75" t="s">
        <v>125</v>
      </c>
      <c r="R9" s="75" t="s">
        <v>126</v>
      </c>
      <c r="Y9" s="174"/>
      <c r="Z9" s="173"/>
      <c r="AA9" s="173"/>
      <c r="AB9" s="173"/>
      <c r="AC9" s="173"/>
      <c r="AD9" s="173"/>
      <c r="AE9" s="173"/>
      <c r="AF9" s="173"/>
      <c r="AG9" s="173"/>
      <c r="AH9" s="173"/>
    </row>
    <row r="10" spans="1:34" ht="15.75" x14ac:dyDescent="0.25">
      <c r="A10" s="67" t="s">
        <v>137</v>
      </c>
      <c r="B10" s="56" t="s">
        <v>140</v>
      </c>
      <c r="C10">
        <f t="shared" si="0"/>
        <v>2</v>
      </c>
      <c r="D10" s="75">
        <f t="shared" si="1"/>
        <v>2</v>
      </c>
      <c r="E10" s="77">
        <v>1.4120370370370369E-3</v>
      </c>
      <c r="F10" s="91">
        <f t="shared" si="2"/>
        <v>122</v>
      </c>
      <c r="G10" s="56" t="s">
        <v>126</v>
      </c>
      <c r="H10" s="75" t="s">
        <v>126</v>
      </c>
      <c r="K10" s="67" t="s">
        <v>137</v>
      </c>
      <c r="L10" s="56" t="s">
        <v>147</v>
      </c>
      <c r="M10" s="75">
        <f t="shared" si="3"/>
        <v>0</v>
      </c>
      <c r="N10" s="75">
        <f t="shared" si="4"/>
        <v>21</v>
      </c>
      <c r="O10" s="77">
        <v>2.4305555555559355E-4</v>
      </c>
      <c r="P10" s="91">
        <f t="shared" si="5"/>
        <v>21</v>
      </c>
      <c r="Q10" s="75" t="s">
        <v>125</v>
      </c>
      <c r="R10" s="56" t="s">
        <v>125</v>
      </c>
      <c r="Y10" s="174"/>
      <c r="Z10" s="173"/>
      <c r="AA10" s="173"/>
      <c r="AB10" s="173"/>
      <c r="AC10" s="173"/>
      <c r="AD10" s="173"/>
      <c r="AE10" s="173"/>
      <c r="AF10" s="173"/>
      <c r="AG10" s="173"/>
      <c r="AH10" s="173"/>
    </row>
    <row r="11" spans="1:34" ht="15.75" x14ac:dyDescent="0.25">
      <c r="A11" s="67" t="s">
        <v>137</v>
      </c>
      <c r="B11" s="56" t="s">
        <v>141</v>
      </c>
      <c r="C11">
        <f t="shared" si="0"/>
        <v>2</v>
      </c>
      <c r="D11" s="75">
        <f t="shared" si="1"/>
        <v>37</v>
      </c>
      <c r="E11" s="77">
        <v>1.8171296296296297E-3</v>
      </c>
      <c r="F11" s="91">
        <f t="shared" si="2"/>
        <v>157</v>
      </c>
      <c r="G11" s="56" t="s">
        <v>126</v>
      </c>
      <c r="H11" s="75" t="s">
        <v>126</v>
      </c>
      <c r="K11" s="67" t="s">
        <v>137</v>
      </c>
      <c r="L11" s="56" t="s">
        <v>150</v>
      </c>
      <c r="M11" s="75">
        <f t="shared" si="3"/>
        <v>0</v>
      </c>
      <c r="N11" s="75">
        <f t="shared" si="4"/>
        <v>53</v>
      </c>
      <c r="O11" s="77">
        <v>6.134259259259478E-4</v>
      </c>
      <c r="P11" s="91">
        <f t="shared" si="5"/>
        <v>53</v>
      </c>
      <c r="Q11" s="75" t="s">
        <v>125</v>
      </c>
      <c r="R11" s="75" t="s">
        <v>126</v>
      </c>
      <c r="Y11" s="174" t="s">
        <v>156</v>
      </c>
      <c r="Z11" s="173" t="s">
        <v>199</v>
      </c>
      <c r="AA11" s="173"/>
      <c r="AB11" s="173"/>
      <c r="AC11" s="173"/>
      <c r="AD11" s="173"/>
      <c r="AE11" s="173"/>
      <c r="AF11" s="173"/>
      <c r="AG11" s="173"/>
      <c r="AH11" s="173"/>
    </row>
    <row r="12" spans="1:34" ht="15.75" x14ac:dyDescent="0.25">
      <c r="A12" s="67" t="s">
        <v>137</v>
      </c>
      <c r="B12" s="56" t="s">
        <v>138</v>
      </c>
      <c r="C12">
        <f t="shared" si="0"/>
        <v>3</v>
      </c>
      <c r="D12" s="75">
        <f t="shared" si="1"/>
        <v>55</v>
      </c>
      <c r="E12" s="77">
        <v>2.7199074074073515E-3</v>
      </c>
      <c r="F12" s="91">
        <f t="shared" si="2"/>
        <v>235</v>
      </c>
      <c r="G12" s="56" t="s">
        <v>126</v>
      </c>
      <c r="H12" s="75" t="s">
        <v>126</v>
      </c>
      <c r="K12" s="67" t="s">
        <v>137</v>
      </c>
      <c r="L12" s="43" t="s">
        <v>151</v>
      </c>
      <c r="M12" s="75">
        <f t="shared" si="3"/>
        <v>1</v>
      </c>
      <c r="N12" s="75">
        <f t="shared" si="4"/>
        <v>11</v>
      </c>
      <c r="O12" s="79">
        <v>8.2175925925920268E-4</v>
      </c>
      <c r="P12" s="91">
        <f t="shared" si="5"/>
        <v>71</v>
      </c>
      <c r="Q12" s="75" t="s">
        <v>125</v>
      </c>
      <c r="R12" s="75" t="s">
        <v>126</v>
      </c>
      <c r="Y12" s="174"/>
      <c r="Z12" s="173"/>
      <c r="AA12" s="173"/>
      <c r="AB12" s="173"/>
      <c r="AC12" s="173"/>
      <c r="AD12" s="173"/>
      <c r="AE12" s="173"/>
      <c r="AF12" s="173"/>
      <c r="AG12" s="173"/>
      <c r="AH12" s="173"/>
    </row>
    <row r="13" spans="1:34" ht="15.75" x14ac:dyDescent="0.25">
      <c r="A13" s="67" t="s">
        <v>137</v>
      </c>
      <c r="B13" s="56" t="s">
        <v>142</v>
      </c>
      <c r="C13">
        <f t="shared" si="0"/>
        <v>1</v>
      </c>
      <c r="D13" s="75">
        <f t="shared" si="1"/>
        <v>54</v>
      </c>
      <c r="E13" s="77">
        <v>1.3194444444445397E-3</v>
      </c>
      <c r="F13" s="91">
        <f t="shared" si="2"/>
        <v>114</v>
      </c>
      <c r="G13" s="56" t="s">
        <v>126</v>
      </c>
      <c r="H13" s="75" t="s">
        <v>126</v>
      </c>
      <c r="K13" s="67" t="s">
        <v>137</v>
      </c>
      <c r="L13" s="43" t="s">
        <v>145</v>
      </c>
      <c r="M13" s="75">
        <f t="shared" si="3"/>
        <v>3</v>
      </c>
      <c r="N13" s="75">
        <f t="shared" si="4"/>
        <v>21</v>
      </c>
      <c r="O13" s="79">
        <v>2.3263888888888085E-3</v>
      </c>
      <c r="P13" s="91">
        <f t="shared" si="5"/>
        <v>201</v>
      </c>
      <c r="Q13" s="75" t="s">
        <v>125</v>
      </c>
      <c r="R13" s="75" t="s">
        <v>126</v>
      </c>
      <c r="Y13" s="174"/>
      <c r="Z13" s="173"/>
      <c r="AA13" s="173"/>
      <c r="AB13" s="173"/>
      <c r="AC13" s="173"/>
      <c r="AD13" s="173"/>
      <c r="AE13" s="173"/>
      <c r="AF13" s="173"/>
      <c r="AG13" s="173"/>
      <c r="AH13" s="173"/>
    </row>
    <row r="14" spans="1:34" ht="15.75" x14ac:dyDescent="0.25">
      <c r="A14" s="67" t="s">
        <v>137</v>
      </c>
      <c r="B14" s="56">
        <v>7519</v>
      </c>
      <c r="C14">
        <f t="shared" si="0"/>
        <v>0</v>
      </c>
      <c r="D14" s="75">
        <f t="shared" si="1"/>
        <v>50</v>
      </c>
      <c r="E14" s="77">
        <v>5.7870370370372015E-4</v>
      </c>
      <c r="F14" s="91">
        <f t="shared" si="2"/>
        <v>50</v>
      </c>
      <c r="G14" s="56" t="s">
        <v>126</v>
      </c>
      <c r="H14" s="75" t="s">
        <v>126</v>
      </c>
      <c r="K14" s="67" t="s">
        <v>137</v>
      </c>
      <c r="L14" s="56" t="s">
        <v>148</v>
      </c>
      <c r="M14" s="75">
        <f t="shared" si="3"/>
        <v>1</v>
      </c>
      <c r="N14" s="75">
        <f t="shared" si="4"/>
        <v>58</v>
      </c>
      <c r="O14" s="77">
        <v>1.3657407407408062E-3</v>
      </c>
      <c r="P14" s="91">
        <f t="shared" si="5"/>
        <v>118</v>
      </c>
      <c r="Q14" s="75" t="s">
        <v>125</v>
      </c>
      <c r="R14" s="75" t="s">
        <v>126</v>
      </c>
      <c r="Y14" s="174" t="s">
        <v>160</v>
      </c>
      <c r="Z14" s="173" t="s">
        <v>199</v>
      </c>
      <c r="AA14" s="173"/>
      <c r="AB14" s="173"/>
      <c r="AC14" s="173"/>
      <c r="AD14" s="173"/>
      <c r="AE14" s="173"/>
      <c r="AF14" s="173"/>
      <c r="AG14" s="173"/>
      <c r="AH14" s="173"/>
    </row>
    <row r="15" spans="1:34" ht="15.75" x14ac:dyDescent="0.25">
      <c r="A15" s="67" t="s">
        <v>137</v>
      </c>
      <c r="B15" s="56" t="s">
        <v>143</v>
      </c>
      <c r="C15">
        <f t="shared" si="0"/>
        <v>0</v>
      </c>
      <c r="D15" s="75">
        <f t="shared" si="1"/>
        <v>57</v>
      </c>
      <c r="E15" s="77">
        <v>6.5972222222221433E-4</v>
      </c>
      <c r="F15" s="91">
        <f t="shared" si="2"/>
        <v>57</v>
      </c>
      <c r="G15" s="75" t="s">
        <v>125</v>
      </c>
      <c r="H15" s="75" t="s">
        <v>126</v>
      </c>
      <c r="K15" s="67" t="s">
        <v>137</v>
      </c>
      <c r="L15" s="56" t="s">
        <v>140</v>
      </c>
      <c r="M15" s="75">
        <f t="shared" si="3"/>
        <v>0</v>
      </c>
      <c r="N15" s="75">
        <f t="shared" si="4"/>
        <v>42</v>
      </c>
      <c r="O15" s="77">
        <v>4.8611111111107608E-4</v>
      </c>
      <c r="P15" s="91">
        <f t="shared" si="5"/>
        <v>42</v>
      </c>
      <c r="Q15" s="75" t="s">
        <v>125</v>
      </c>
      <c r="R15" s="56" t="s">
        <v>125</v>
      </c>
      <c r="Y15" s="174"/>
      <c r="Z15" s="173"/>
      <c r="AA15" s="173"/>
      <c r="AB15" s="173"/>
      <c r="AC15" s="173"/>
      <c r="AD15" s="173"/>
      <c r="AE15" s="173"/>
      <c r="AF15" s="173"/>
      <c r="AG15" s="173"/>
      <c r="AH15" s="173"/>
    </row>
    <row r="16" spans="1:34" ht="15.75" x14ac:dyDescent="0.25">
      <c r="A16" s="67" t="s">
        <v>137</v>
      </c>
      <c r="B16" s="56" t="s">
        <v>144</v>
      </c>
      <c r="C16">
        <f t="shared" si="0"/>
        <v>1</v>
      </c>
      <c r="D16" s="75">
        <f t="shared" si="1"/>
        <v>51</v>
      </c>
      <c r="E16" s="77">
        <v>1.284722222222201E-3</v>
      </c>
      <c r="F16" s="91">
        <f t="shared" si="2"/>
        <v>111</v>
      </c>
      <c r="G16" s="56" t="s">
        <v>126</v>
      </c>
      <c r="H16" s="75" t="s">
        <v>126</v>
      </c>
      <c r="K16" s="67" t="s">
        <v>137</v>
      </c>
      <c r="L16" s="56" t="s">
        <v>151</v>
      </c>
      <c r="M16" s="75">
        <f t="shared" si="3"/>
        <v>0</v>
      </c>
      <c r="N16" s="75">
        <f t="shared" si="4"/>
        <v>59</v>
      </c>
      <c r="O16" s="77">
        <v>6.8287037037029208E-4</v>
      </c>
      <c r="P16" s="91">
        <f t="shared" si="5"/>
        <v>59</v>
      </c>
      <c r="Q16" s="75" t="s">
        <v>125</v>
      </c>
      <c r="R16" s="75" t="s">
        <v>126</v>
      </c>
      <c r="Y16" s="174"/>
      <c r="Z16" s="173"/>
      <c r="AA16" s="173"/>
      <c r="AB16" s="173"/>
      <c r="AC16" s="173"/>
      <c r="AD16" s="173"/>
      <c r="AE16" s="173"/>
      <c r="AF16" s="173"/>
      <c r="AG16" s="173"/>
      <c r="AH16" s="173"/>
    </row>
    <row r="17" spans="1:25" ht="15.75" x14ac:dyDescent="0.25">
      <c r="A17" s="67" t="s">
        <v>137</v>
      </c>
      <c r="B17" s="56" t="s">
        <v>142</v>
      </c>
      <c r="C17">
        <f t="shared" si="0"/>
        <v>0</v>
      </c>
      <c r="D17" s="75">
        <f t="shared" si="1"/>
        <v>36</v>
      </c>
      <c r="E17" s="77">
        <v>4.1666666666650976E-4</v>
      </c>
      <c r="F17" s="91">
        <f t="shared" si="2"/>
        <v>36</v>
      </c>
      <c r="G17" s="56" t="s">
        <v>126</v>
      </c>
      <c r="H17" s="75" t="s">
        <v>126</v>
      </c>
      <c r="K17" s="67" t="s">
        <v>137</v>
      </c>
      <c r="L17" s="56" t="s">
        <v>144</v>
      </c>
      <c r="M17" s="75">
        <f t="shared" si="3"/>
        <v>2</v>
      </c>
      <c r="N17" s="75">
        <f t="shared" si="4"/>
        <v>7</v>
      </c>
      <c r="O17" s="77">
        <v>1.4699074074073781E-3</v>
      </c>
      <c r="P17" s="91">
        <f t="shared" si="5"/>
        <v>127</v>
      </c>
      <c r="Q17" s="75" t="s">
        <v>125</v>
      </c>
      <c r="R17" s="75" t="s">
        <v>126</v>
      </c>
    </row>
    <row r="18" spans="1:25" ht="15.75" x14ac:dyDescent="0.25">
      <c r="A18" s="67" t="s">
        <v>137</v>
      </c>
      <c r="B18" s="56" t="s">
        <v>138</v>
      </c>
      <c r="C18">
        <f t="shared" si="0"/>
        <v>1</v>
      </c>
      <c r="D18" s="75">
        <f t="shared" si="1"/>
        <v>25</v>
      </c>
      <c r="E18" s="77">
        <v>9.8379629629630205E-4</v>
      </c>
      <c r="F18" s="91">
        <f t="shared" si="2"/>
        <v>85</v>
      </c>
      <c r="G18" s="75" t="s">
        <v>125</v>
      </c>
      <c r="H18" s="75" t="s">
        <v>126</v>
      </c>
      <c r="K18" s="67" t="s">
        <v>137</v>
      </c>
      <c r="L18" s="56" t="s">
        <v>147</v>
      </c>
      <c r="M18" s="75">
        <f t="shared" si="3"/>
        <v>3</v>
      </c>
      <c r="N18" s="75">
        <f t="shared" si="4"/>
        <v>29</v>
      </c>
      <c r="O18" s="77">
        <v>2.4189814814815636E-3</v>
      </c>
      <c r="P18" s="91">
        <f t="shared" si="5"/>
        <v>209</v>
      </c>
      <c r="Q18" s="75" t="s">
        <v>125</v>
      </c>
      <c r="R18" s="75" t="s">
        <v>126</v>
      </c>
    </row>
    <row r="19" spans="1:25" ht="15.75" x14ac:dyDescent="0.25">
      <c r="A19" s="67" t="s">
        <v>137</v>
      </c>
      <c r="B19" s="56">
        <v>8705</v>
      </c>
      <c r="C19">
        <f t="shared" si="0"/>
        <v>1</v>
      </c>
      <c r="D19" s="75">
        <f t="shared" si="1"/>
        <v>39</v>
      </c>
      <c r="E19" s="77">
        <v>1.1458333333332904E-3</v>
      </c>
      <c r="F19" s="91">
        <f t="shared" si="2"/>
        <v>99</v>
      </c>
      <c r="G19" s="56" t="s">
        <v>126</v>
      </c>
      <c r="H19" s="75" t="s">
        <v>126</v>
      </c>
      <c r="K19" s="67" t="s">
        <v>137</v>
      </c>
      <c r="L19" s="56" t="s">
        <v>140</v>
      </c>
      <c r="M19" s="75">
        <f t="shared" si="3"/>
        <v>0</v>
      </c>
      <c r="N19" s="75">
        <f t="shared" si="4"/>
        <v>59</v>
      </c>
      <c r="O19" s="77">
        <v>6.8287037037029208E-4</v>
      </c>
      <c r="P19" s="91">
        <f t="shared" si="5"/>
        <v>59</v>
      </c>
      <c r="Q19" s="75" t="s">
        <v>125</v>
      </c>
      <c r="R19" s="75" t="s">
        <v>126</v>
      </c>
    </row>
    <row r="20" spans="1:25" ht="15.75" x14ac:dyDescent="0.25">
      <c r="A20" s="67" t="s">
        <v>137</v>
      </c>
      <c r="B20" s="56">
        <v>7456</v>
      </c>
      <c r="C20">
        <f t="shared" si="0"/>
        <v>3</v>
      </c>
      <c r="D20" s="75">
        <f t="shared" si="1"/>
        <v>40</v>
      </c>
      <c r="E20" s="77">
        <v>2.5462962962963243E-3</v>
      </c>
      <c r="F20" s="91">
        <f t="shared" si="2"/>
        <v>220</v>
      </c>
      <c r="G20" s="56" t="s">
        <v>126</v>
      </c>
      <c r="H20" s="75" t="s">
        <v>126</v>
      </c>
      <c r="K20" s="67" t="s">
        <v>137</v>
      </c>
      <c r="L20" s="56" t="s">
        <v>141</v>
      </c>
      <c r="M20" s="75">
        <f t="shared" si="3"/>
        <v>0</v>
      </c>
      <c r="N20" s="75">
        <f t="shared" si="4"/>
        <v>41</v>
      </c>
      <c r="O20" s="77">
        <v>4.7453703703692618E-4</v>
      </c>
      <c r="P20" s="91">
        <f t="shared" si="5"/>
        <v>41</v>
      </c>
      <c r="Q20" s="75" t="s">
        <v>125</v>
      </c>
      <c r="R20" s="75" t="s">
        <v>126</v>
      </c>
    </row>
    <row r="21" spans="1:25" ht="15.75" x14ac:dyDescent="0.25">
      <c r="A21" s="67" t="s">
        <v>137</v>
      </c>
      <c r="B21" s="56">
        <v>7411</v>
      </c>
      <c r="C21">
        <f t="shared" si="0"/>
        <v>1</v>
      </c>
      <c r="D21" s="75">
        <f t="shared" si="1"/>
        <v>50</v>
      </c>
      <c r="E21" s="77">
        <v>1.2731481481481621E-3</v>
      </c>
      <c r="F21" s="91">
        <f t="shared" si="2"/>
        <v>110</v>
      </c>
      <c r="G21" s="56" t="s">
        <v>126</v>
      </c>
      <c r="H21" s="75" t="s">
        <v>126</v>
      </c>
      <c r="K21" s="67" t="s">
        <v>137</v>
      </c>
      <c r="L21" s="56" t="s">
        <v>150</v>
      </c>
      <c r="M21" s="75">
        <f t="shared" si="3"/>
        <v>0</v>
      </c>
      <c r="N21" s="75">
        <f t="shared" si="4"/>
        <v>41</v>
      </c>
      <c r="O21" s="77">
        <v>4.745370370370372E-4</v>
      </c>
      <c r="P21" s="91">
        <f t="shared" si="5"/>
        <v>41</v>
      </c>
      <c r="Q21" s="75" t="s">
        <v>125</v>
      </c>
      <c r="R21" s="75" t="s">
        <v>126</v>
      </c>
    </row>
    <row r="22" spans="1:25" ht="15.75" x14ac:dyDescent="0.25">
      <c r="A22" s="67" t="s">
        <v>137</v>
      </c>
      <c r="B22" s="56" t="s">
        <v>144</v>
      </c>
      <c r="C22">
        <f t="shared" si="0"/>
        <v>2</v>
      </c>
      <c r="D22" s="75">
        <f t="shared" si="1"/>
        <v>7</v>
      </c>
      <c r="E22" s="77">
        <v>1.4699074074073781E-3</v>
      </c>
      <c r="F22" s="91">
        <f t="shared" si="2"/>
        <v>127</v>
      </c>
      <c r="G22" s="56" t="s">
        <v>126</v>
      </c>
      <c r="H22" s="75" t="s">
        <v>126</v>
      </c>
      <c r="K22" s="67" t="s">
        <v>137</v>
      </c>
      <c r="L22" s="56" t="s">
        <v>141</v>
      </c>
      <c r="M22" s="75">
        <f t="shared" si="3"/>
        <v>1</v>
      </c>
      <c r="N22" s="75">
        <f t="shared" si="4"/>
        <v>50</v>
      </c>
      <c r="O22" s="77">
        <v>1.2731481481481621E-3</v>
      </c>
      <c r="P22" s="91">
        <f t="shared" si="5"/>
        <v>110</v>
      </c>
      <c r="Q22" s="75" t="s">
        <v>125</v>
      </c>
      <c r="R22" s="75" t="s">
        <v>126</v>
      </c>
      <c r="Y22" s="142"/>
    </row>
    <row r="23" spans="1:25" ht="15.75" x14ac:dyDescent="0.25">
      <c r="A23" s="67" t="s">
        <v>137</v>
      </c>
      <c r="B23" s="56" t="s">
        <v>145</v>
      </c>
      <c r="C23">
        <f t="shared" si="0"/>
        <v>0</v>
      </c>
      <c r="D23" s="75">
        <f t="shared" si="1"/>
        <v>56</v>
      </c>
      <c r="E23" s="77">
        <v>6.4814814814806443E-4</v>
      </c>
      <c r="F23" s="91">
        <f t="shared" si="2"/>
        <v>56</v>
      </c>
      <c r="G23" s="75" t="s">
        <v>125</v>
      </c>
      <c r="H23" s="56" t="s">
        <v>125</v>
      </c>
      <c r="K23" s="67" t="s">
        <v>137</v>
      </c>
      <c r="L23" s="56" t="s">
        <v>152</v>
      </c>
      <c r="M23" s="75">
        <f t="shared" si="3"/>
        <v>0</v>
      </c>
      <c r="N23" s="75">
        <f t="shared" si="4"/>
        <v>30</v>
      </c>
      <c r="O23" s="77">
        <v>3.4722222222216548E-4</v>
      </c>
      <c r="P23" s="91">
        <f t="shared" si="5"/>
        <v>30</v>
      </c>
      <c r="Q23" s="75" t="s">
        <v>125</v>
      </c>
      <c r="R23" s="75" t="s">
        <v>126</v>
      </c>
    </row>
    <row r="24" spans="1:25" ht="15.75" x14ac:dyDescent="0.25">
      <c r="A24" s="67" t="s">
        <v>137</v>
      </c>
      <c r="B24" s="56" t="s">
        <v>138</v>
      </c>
      <c r="C24">
        <f t="shared" si="0"/>
        <v>0</v>
      </c>
      <c r="D24" s="75">
        <f t="shared" si="1"/>
        <v>38</v>
      </c>
      <c r="E24" s="77">
        <v>4.3981481481480955E-4</v>
      </c>
      <c r="F24" s="91">
        <f t="shared" si="2"/>
        <v>38</v>
      </c>
      <c r="G24" s="75" t="s">
        <v>125</v>
      </c>
      <c r="H24" s="56" t="s">
        <v>125</v>
      </c>
      <c r="K24" s="67" t="s">
        <v>137</v>
      </c>
      <c r="L24" s="78" t="s">
        <v>147</v>
      </c>
      <c r="M24" s="75">
        <f t="shared" si="3"/>
        <v>2</v>
      </c>
      <c r="N24" s="75">
        <f t="shared" si="4"/>
        <v>18</v>
      </c>
      <c r="O24" s="77">
        <v>1.5972222222222499E-3</v>
      </c>
      <c r="P24" s="91">
        <f t="shared" si="5"/>
        <v>138</v>
      </c>
      <c r="Q24" s="75" t="s">
        <v>125</v>
      </c>
      <c r="R24" s="75" t="s">
        <v>126</v>
      </c>
    </row>
    <row r="25" spans="1:25" ht="15.75" x14ac:dyDescent="0.25">
      <c r="A25" s="67" t="s">
        <v>137</v>
      </c>
      <c r="B25" s="56" t="s">
        <v>146</v>
      </c>
      <c r="C25">
        <f t="shared" si="0"/>
        <v>1</v>
      </c>
      <c r="D25" s="75">
        <f t="shared" si="1"/>
        <v>26</v>
      </c>
      <c r="E25" s="77">
        <v>9.9537037037045195E-4</v>
      </c>
      <c r="F25" s="91">
        <f t="shared" si="2"/>
        <v>86</v>
      </c>
      <c r="G25" s="75" t="s">
        <v>125</v>
      </c>
      <c r="H25" s="75" t="s">
        <v>126</v>
      </c>
      <c r="K25" s="67" t="s">
        <v>137</v>
      </c>
      <c r="L25" s="78" t="s">
        <v>153</v>
      </c>
      <c r="M25" s="75">
        <f t="shared" si="3"/>
        <v>2</v>
      </c>
      <c r="N25" s="75">
        <f t="shared" si="4"/>
        <v>35</v>
      </c>
      <c r="O25" s="77">
        <v>1.7939814814813548E-3</v>
      </c>
      <c r="P25" s="91">
        <f t="shared" si="5"/>
        <v>155</v>
      </c>
      <c r="Q25" s="75" t="s">
        <v>125</v>
      </c>
      <c r="R25" s="75" t="s">
        <v>126</v>
      </c>
    </row>
    <row r="26" spans="1:25" ht="15.75" x14ac:dyDescent="0.25">
      <c r="A26" s="67" t="s">
        <v>137</v>
      </c>
      <c r="B26" s="56" t="s">
        <v>147</v>
      </c>
      <c r="C26">
        <f t="shared" si="0"/>
        <v>2</v>
      </c>
      <c r="D26" s="75">
        <f t="shared" si="1"/>
        <v>17</v>
      </c>
      <c r="E26" s="77">
        <v>1.5856481481481E-3</v>
      </c>
      <c r="F26" s="91">
        <f t="shared" si="2"/>
        <v>137</v>
      </c>
      <c r="G26" s="75" t="s">
        <v>125</v>
      </c>
      <c r="H26" s="75" t="s">
        <v>126</v>
      </c>
      <c r="K26" s="67" t="s">
        <v>137</v>
      </c>
      <c r="L26" s="78" t="s">
        <v>145</v>
      </c>
      <c r="M26" s="75">
        <f t="shared" si="3"/>
        <v>2</v>
      </c>
      <c r="N26" s="75">
        <f t="shared" si="4"/>
        <v>18</v>
      </c>
      <c r="O26" s="77">
        <v>1.5972222222222499E-3</v>
      </c>
      <c r="P26" s="91">
        <f t="shared" si="5"/>
        <v>138</v>
      </c>
      <c r="Q26" s="75" t="s">
        <v>125</v>
      </c>
      <c r="R26" s="75" t="s">
        <v>126</v>
      </c>
    </row>
    <row r="27" spans="1:25" ht="15.75" x14ac:dyDescent="0.25">
      <c r="A27" s="71" t="s">
        <v>156</v>
      </c>
      <c r="B27" s="56" t="s">
        <v>150</v>
      </c>
      <c r="C27">
        <f t="shared" si="0"/>
        <v>0</v>
      </c>
      <c r="D27" s="75">
        <f t="shared" si="1"/>
        <v>53</v>
      </c>
      <c r="E27" s="77">
        <v>6.134259259259259E-4</v>
      </c>
      <c r="F27" s="91">
        <f t="shared" si="2"/>
        <v>53</v>
      </c>
      <c r="G27" s="75" t="s">
        <v>125</v>
      </c>
      <c r="H27" s="75" t="s">
        <v>126</v>
      </c>
      <c r="K27" s="67" t="s">
        <v>137</v>
      </c>
      <c r="L27" s="78" t="s">
        <v>143</v>
      </c>
      <c r="M27" s="75">
        <f t="shared" si="3"/>
        <v>3</v>
      </c>
      <c r="N27" s="75">
        <f t="shared" si="4"/>
        <v>12</v>
      </c>
      <c r="O27" s="77">
        <v>2.2222222222223476E-3</v>
      </c>
      <c r="P27" s="91">
        <f t="shared" si="5"/>
        <v>192</v>
      </c>
      <c r="Q27" s="75" t="s">
        <v>125</v>
      </c>
      <c r="R27" s="75" t="s">
        <v>126</v>
      </c>
    </row>
    <row r="28" spans="1:25" ht="15.75" x14ac:dyDescent="0.25">
      <c r="A28" s="71" t="s">
        <v>156</v>
      </c>
      <c r="B28" s="56" t="s">
        <v>140</v>
      </c>
      <c r="C28">
        <f t="shared" si="0"/>
        <v>1</v>
      </c>
      <c r="D28" s="75">
        <f t="shared" si="1"/>
        <v>40</v>
      </c>
      <c r="E28" s="77">
        <v>1.1574074074074073E-3</v>
      </c>
      <c r="F28" s="91">
        <f t="shared" si="2"/>
        <v>100</v>
      </c>
      <c r="G28" s="75" t="s">
        <v>125</v>
      </c>
      <c r="H28" s="75" t="s">
        <v>126</v>
      </c>
      <c r="K28" s="71" t="s">
        <v>156</v>
      </c>
      <c r="L28" s="75" t="s">
        <v>141</v>
      </c>
      <c r="M28" s="75">
        <f t="shared" si="3"/>
        <v>2</v>
      </c>
      <c r="N28" s="75">
        <f t="shared" si="4"/>
        <v>42</v>
      </c>
      <c r="O28" s="76">
        <v>1.8750000000000001E-3</v>
      </c>
      <c r="P28" s="91">
        <f t="shared" si="5"/>
        <v>162</v>
      </c>
      <c r="Q28" s="75" t="s">
        <v>125</v>
      </c>
      <c r="R28" s="75" t="s">
        <v>126</v>
      </c>
    </row>
    <row r="29" spans="1:25" ht="15.75" x14ac:dyDescent="0.25">
      <c r="A29" s="71" t="s">
        <v>156</v>
      </c>
      <c r="B29" s="56" t="s">
        <v>145</v>
      </c>
      <c r="C29">
        <f t="shared" si="0"/>
        <v>2</v>
      </c>
      <c r="D29" s="75">
        <f t="shared" si="1"/>
        <v>54</v>
      </c>
      <c r="E29" s="77">
        <v>2.0138888888888888E-3</v>
      </c>
      <c r="F29" s="91">
        <f t="shared" si="2"/>
        <v>174</v>
      </c>
      <c r="G29" s="56" t="s">
        <v>126</v>
      </c>
      <c r="H29" s="75" t="s">
        <v>126</v>
      </c>
      <c r="K29" s="71" t="s">
        <v>156</v>
      </c>
      <c r="L29" s="56" t="s">
        <v>145</v>
      </c>
      <c r="M29" s="75">
        <f t="shared" si="3"/>
        <v>3</v>
      </c>
      <c r="N29" s="75">
        <f t="shared" si="4"/>
        <v>22</v>
      </c>
      <c r="O29" s="77">
        <v>2.3379629629629631E-3</v>
      </c>
      <c r="P29" s="91">
        <f t="shared" si="5"/>
        <v>202</v>
      </c>
      <c r="Q29" s="75" t="s">
        <v>125</v>
      </c>
      <c r="R29" s="75" t="s">
        <v>126</v>
      </c>
    </row>
    <row r="30" spans="1:25" ht="15.75" x14ac:dyDescent="0.25">
      <c r="A30" s="71" t="s">
        <v>156</v>
      </c>
      <c r="B30" s="56" t="s">
        <v>147</v>
      </c>
      <c r="C30">
        <f t="shared" si="0"/>
        <v>2</v>
      </c>
      <c r="D30" s="75">
        <f t="shared" si="1"/>
        <v>42</v>
      </c>
      <c r="E30" s="77">
        <v>1.8750000000000001E-3</v>
      </c>
      <c r="F30" s="91">
        <f t="shared" si="2"/>
        <v>162</v>
      </c>
      <c r="G30" s="56" t="s">
        <v>126</v>
      </c>
      <c r="H30" s="75" t="s">
        <v>126</v>
      </c>
      <c r="K30" s="71" t="s">
        <v>156</v>
      </c>
      <c r="L30" s="56" t="s">
        <v>140</v>
      </c>
      <c r="M30" s="75">
        <f t="shared" si="3"/>
        <v>0</v>
      </c>
      <c r="N30" s="75">
        <f t="shared" si="4"/>
        <v>33</v>
      </c>
      <c r="O30" s="77">
        <v>3.8194444444444446E-4</v>
      </c>
      <c r="P30" s="91">
        <f t="shared" si="5"/>
        <v>33</v>
      </c>
      <c r="Q30" s="75" t="s">
        <v>125</v>
      </c>
      <c r="R30" s="56" t="s">
        <v>125</v>
      </c>
    </row>
    <row r="31" spans="1:25" ht="15.75" x14ac:dyDescent="0.25">
      <c r="A31" s="71" t="s">
        <v>156</v>
      </c>
      <c r="B31" s="56">
        <v>7411</v>
      </c>
      <c r="C31">
        <f t="shared" si="0"/>
        <v>2</v>
      </c>
      <c r="D31" s="75">
        <f t="shared" si="1"/>
        <v>39</v>
      </c>
      <c r="E31" s="77">
        <v>1.8402777777777777E-3</v>
      </c>
      <c r="F31" s="91">
        <f t="shared" si="2"/>
        <v>159</v>
      </c>
      <c r="G31" s="56" t="s">
        <v>126</v>
      </c>
      <c r="H31" s="75" t="s">
        <v>126</v>
      </c>
      <c r="K31" s="71" t="s">
        <v>156</v>
      </c>
      <c r="L31" s="56" t="s">
        <v>141</v>
      </c>
      <c r="M31" s="75">
        <f t="shared" si="3"/>
        <v>0</v>
      </c>
      <c r="N31" s="75">
        <f t="shared" si="4"/>
        <v>35</v>
      </c>
      <c r="O31" s="77">
        <v>4.0509259259259258E-4</v>
      </c>
      <c r="P31" s="91">
        <f t="shared" si="5"/>
        <v>35</v>
      </c>
      <c r="Q31" s="75" t="s">
        <v>125</v>
      </c>
      <c r="R31" s="56" t="s">
        <v>125</v>
      </c>
    </row>
    <row r="32" spans="1:25" ht="15.75" x14ac:dyDescent="0.25">
      <c r="A32" s="71" t="s">
        <v>156</v>
      </c>
      <c r="B32" s="56">
        <v>7903</v>
      </c>
      <c r="C32">
        <f t="shared" si="0"/>
        <v>1</v>
      </c>
      <c r="D32" s="75">
        <f t="shared" si="1"/>
        <v>32</v>
      </c>
      <c r="E32" s="77">
        <v>1.0648148148148147E-3</v>
      </c>
      <c r="F32" s="91">
        <f t="shared" si="2"/>
        <v>92</v>
      </c>
      <c r="G32" s="56" t="s">
        <v>126</v>
      </c>
      <c r="H32" s="75" t="s">
        <v>126</v>
      </c>
      <c r="K32" s="71" t="s">
        <v>156</v>
      </c>
      <c r="L32" s="56" t="s">
        <v>144</v>
      </c>
      <c r="M32" s="75">
        <f t="shared" si="3"/>
        <v>2</v>
      </c>
      <c r="N32" s="75">
        <f t="shared" si="4"/>
        <v>6</v>
      </c>
      <c r="O32" s="77">
        <v>1.4583333333333334E-3</v>
      </c>
      <c r="P32" s="91">
        <f t="shared" si="5"/>
        <v>126</v>
      </c>
      <c r="Q32" s="75" t="s">
        <v>125</v>
      </c>
      <c r="R32" s="75" t="s">
        <v>126</v>
      </c>
    </row>
    <row r="33" spans="1:18" ht="15.75" x14ac:dyDescent="0.25">
      <c r="A33" s="71" t="s">
        <v>156</v>
      </c>
      <c r="B33" s="56" t="s">
        <v>143</v>
      </c>
      <c r="C33">
        <f t="shared" si="0"/>
        <v>1</v>
      </c>
      <c r="D33" s="75">
        <f t="shared" si="1"/>
        <v>10</v>
      </c>
      <c r="E33" s="77">
        <v>8.1018518518518516E-4</v>
      </c>
      <c r="F33" s="91">
        <f t="shared" si="2"/>
        <v>70</v>
      </c>
      <c r="G33" s="56" t="s">
        <v>126</v>
      </c>
      <c r="H33" s="75" t="s">
        <v>126</v>
      </c>
      <c r="K33" s="71" t="s">
        <v>156</v>
      </c>
      <c r="L33" s="56" t="s">
        <v>147</v>
      </c>
      <c r="M33" s="75">
        <f t="shared" si="3"/>
        <v>1</v>
      </c>
      <c r="N33" s="75">
        <f t="shared" si="4"/>
        <v>55</v>
      </c>
      <c r="O33" s="77">
        <v>1.3310185185185185E-3</v>
      </c>
      <c r="P33" s="91">
        <f t="shared" si="5"/>
        <v>115</v>
      </c>
      <c r="Q33" s="75" t="s">
        <v>125</v>
      </c>
      <c r="R33" s="75" t="s">
        <v>126</v>
      </c>
    </row>
    <row r="34" spans="1:18" ht="15.75" x14ac:dyDescent="0.25">
      <c r="A34" s="71" t="s">
        <v>156</v>
      </c>
      <c r="B34" s="56" t="s">
        <v>149</v>
      </c>
      <c r="C34">
        <f t="shared" si="0"/>
        <v>1</v>
      </c>
      <c r="D34" s="75">
        <f t="shared" si="1"/>
        <v>15</v>
      </c>
      <c r="E34" s="77">
        <v>8.6805555555555551E-4</v>
      </c>
      <c r="F34" s="91">
        <f t="shared" si="2"/>
        <v>75</v>
      </c>
      <c r="G34" s="56" t="s">
        <v>126</v>
      </c>
      <c r="H34" s="75" t="s">
        <v>126</v>
      </c>
      <c r="K34" s="71" t="s">
        <v>156</v>
      </c>
      <c r="L34" s="56" t="s">
        <v>153</v>
      </c>
      <c r="M34" s="75">
        <f t="shared" si="3"/>
        <v>0</v>
      </c>
      <c r="N34" s="75">
        <f t="shared" si="4"/>
        <v>35</v>
      </c>
      <c r="O34" s="77">
        <v>4.0509259259259258E-4</v>
      </c>
      <c r="P34" s="91">
        <f t="shared" si="5"/>
        <v>35</v>
      </c>
      <c r="Q34" s="75" t="s">
        <v>125</v>
      </c>
      <c r="R34" s="75" t="s">
        <v>126</v>
      </c>
    </row>
    <row r="35" spans="1:18" ht="15.75" x14ac:dyDescent="0.25">
      <c r="A35" s="71" t="s">
        <v>156</v>
      </c>
      <c r="B35" s="56" t="s">
        <v>147</v>
      </c>
      <c r="C35">
        <f t="shared" si="0"/>
        <v>1</v>
      </c>
      <c r="D35" s="75">
        <f t="shared" si="1"/>
        <v>22</v>
      </c>
      <c r="E35" s="77">
        <v>9.4907407407407408E-4</v>
      </c>
      <c r="F35" s="91">
        <f t="shared" si="2"/>
        <v>82</v>
      </c>
      <c r="G35" s="75" t="s">
        <v>125</v>
      </c>
      <c r="H35" s="75" t="s">
        <v>126</v>
      </c>
      <c r="K35" s="71" t="s">
        <v>156</v>
      </c>
      <c r="L35" s="56" t="s">
        <v>149</v>
      </c>
      <c r="M35" s="75">
        <f t="shared" si="3"/>
        <v>0</v>
      </c>
      <c r="N35" s="75">
        <f t="shared" si="4"/>
        <v>55</v>
      </c>
      <c r="O35" s="77">
        <v>6.3657407407407402E-4</v>
      </c>
      <c r="P35" s="91">
        <f t="shared" si="5"/>
        <v>55</v>
      </c>
      <c r="Q35" s="75" t="s">
        <v>125</v>
      </c>
      <c r="R35" s="75" t="s">
        <v>126</v>
      </c>
    </row>
    <row r="36" spans="1:18" ht="15.75" x14ac:dyDescent="0.25">
      <c r="A36" s="71" t="s">
        <v>156</v>
      </c>
      <c r="B36" s="56" t="s">
        <v>147</v>
      </c>
      <c r="C36">
        <f t="shared" si="0"/>
        <v>1</v>
      </c>
      <c r="D36" s="75">
        <f t="shared" si="1"/>
        <v>19</v>
      </c>
      <c r="E36" s="77">
        <v>9.1435185185185185E-4</v>
      </c>
      <c r="F36" s="91">
        <f t="shared" si="2"/>
        <v>79</v>
      </c>
      <c r="G36" s="56" t="s">
        <v>126</v>
      </c>
      <c r="H36" s="75" t="s">
        <v>126</v>
      </c>
      <c r="K36" s="71" t="s">
        <v>156</v>
      </c>
      <c r="L36" s="56" t="s">
        <v>138</v>
      </c>
      <c r="M36" s="75">
        <f t="shared" si="3"/>
        <v>2</v>
      </c>
      <c r="N36" s="75">
        <f t="shared" si="4"/>
        <v>44</v>
      </c>
      <c r="O36" s="77">
        <v>1.8981481481481482E-3</v>
      </c>
      <c r="P36" s="91">
        <f t="shared" si="5"/>
        <v>164</v>
      </c>
      <c r="Q36" s="75" t="s">
        <v>125</v>
      </c>
      <c r="R36" s="75" t="s">
        <v>126</v>
      </c>
    </row>
    <row r="37" spans="1:18" ht="15.75" x14ac:dyDescent="0.25">
      <c r="A37" s="71" t="s">
        <v>156</v>
      </c>
      <c r="B37" s="56">
        <v>8707</v>
      </c>
      <c r="C37">
        <f t="shared" si="0"/>
        <v>0</v>
      </c>
      <c r="D37" s="75">
        <f t="shared" si="1"/>
        <v>29</v>
      </c>
      <c r="E37" s="77">
        <v>3.3564814814814812E-4</v>
      </c>
      <c r="F37" s="91">
        <f t="shared" si="2"/>
        <v>29</v>
      </c>
      <c r="G37" s="56" t="s">
        <v>126</v>
      </c>
      <c r="H37" s="56" t="s">
        <v>125</v>
      </c>
      <c r="K37" s="71" t="s">
        <v>156</v>
      </c>
      <c r="L37" s="56" t="s">
        <v>144</v>
      </c>
      <c r="M37" s="75">
        <f t="shared" si="3"/>
        <v>3</v>
      </c>
      <c r="N37" s="75">
        <f t="shared" si="4"/>
        <v>18</v>
      </c>
      <c r="O37" s="77">
        <v>2.2916666666666667E-3</v>
      </c>
      <c r="P37" s="91">
        <f t="shared" si="5"/>
        <v>198</v>
      </c>
      <c r="Q37" s="75" t="s">
        <v>125</v>
      </c>
      <c r="R37" s="75" t="s">
        <v>126</v>
      </c>
    </row>
    <row r="38" spans="1:18" ht="15.75" x14ac:dyDescent="0.25">
      <c r="A38" s="71" t="s">
        <v>156</v>
      </c>
      <c r="B38" s="56" t="s">
        <v>149</v>
      </c>
      <c r="C38">
        <f t="shared" si="0"/>
        <v>0</v>
      </c>
      <c r="D38" s="75">
        <f t="shared" si="1"/>
        <v>55</v>
      </c>
      <c r="E38" s="77">
        <v>6.3657407407407402E-4</v>
      </c>
      <c r="F38" s="91">
        <f t="shared" si="2"/>
        <v>55</v>
      </c>
      <c r="G38" s="75" t="s">
        <v>125</v>
      </c>
      <c r="H38" s="75" t="s">
        <v>126</v>
      </c>
      <c r="K38" s="71" t="s">
        <v>156</v>
      </c>
      <c r="L38" s="56" t="s">
        <v>140</v>
      </c>
      <c r="M38" s="75">
        <f t="shared" si="3"/>
        <v>1</v>
      </c>
      <c r="N38" s="75">
        <f t="shared" si="4"/>
        <v>1</v>
      </c>
      <c r="O38" s="77">
        <v>7.0601851851851847E-4</v>
      </c>
      <c r="P38" s="91">
        <f t="shared" si="5"/>
        <v>61</v>
      </c>
      <c r="Q38" s="75" t="s">
        <v>125</v>
      </c>
      <c r="R38" s="75" t="s">
        <v>126</v>
      </c>
    </row>
    <row r="39" spans="1:18" ht="15.75" x14ac:dyDescent="0.25">
      <c r="A39" s="71" t="s">
        <v>156</v>
      </c>
      <c r="B39" s="56" t="s">
        <v>154</v>
      </c>
      <c r="C39">
        <f t="shared" si="0"/>
        <v>2</v>
      </c>
      <c r="D39" s="75">
        <f t="shared" si="1"/>
        <v>12</v>
      </c>
      <c r="E39" s="77">
        <v>1.5277777777777779E-3</v>
      </c>
      <c r="F39" s="91">
        <f t="shared" si="2"/>
        <v>132</v>
      </c>
      <c r="G39" s="75" t="s">
        <v>125</v>
      </c>
      <c r="H39" s="75" t="s">
        <v>126</v>
      </c>
      <c r="K39" s="71" t="s">
        <v>156</v>
      </c>
      <c r="L39" s="56" t="s">
        <v>157</v>
      </c>
      <c r="M39" s="75">
        <f t="shared" si="3"/>
        <v>2</v>
      </c>
      <c r="N39" s="75">
        <f t="shared" si="4"/>
        <v>0</v>
      </c>
      <c r="O39" s="77">
        <v>1.3888888888888889E-3</v>
      </c>
      <c r="P39" s="91">
        <f t="shared" si="5"/>
        <v>120</v>
      </c>
      <c r="Q39" s="75" t="s">
        <v>125</v>
      </c>
      <c r="R39" s="75" t="s">
        <v>126</v>
      </c>
    </row>
    <row r="40" spans="1:18" ht="15.75" x14ac:dyDescent="0.25">
      <c r="A40" s="71" t="s">
        <v>156</v>
      </c>
      <c r="B40" s="56" t="s">
        <v>143</v>
      </c>
      <c r="C40">
        <f t="shared" si="0"/>
        <v>2</v>
      </c>
      <c r="D40" s="75">
        <f t="shared" si="1"/>
        <v>46</v>
      </c>
      <c r="E40" s="77">
        <v>1.9212962962962962E-3</v>
      </c>
      <c r="F40" s="91">
        <f t="shared" si="2"/>
        <v>166</v>
      </c>
      <c r="G40" s="75" t="s">
        <v>125</v>
      </c>
      <c r="H40" s="75" t="s">
        <v>126</v>
      </c>
      <c r="K40" s="71" t="s">
        <v>156</v>
      </c>
      <c r="L40" s="56">
        <v>7515</v>
      </c>
      <c r="M40" s="75">
        <f t="shared" si="3"/>
        <v>1</v>
      </c>
      <c r="N40" s="75">
        <f t="shared" si="4"/>
        <v>6</v>
      </c>
      <c r="O40" s="77">
        <v>7.6388888888888893E-4</v>
      </c>
      <c r="P40" s="91">
        <f t="shared" si="5"/>
        <v>66</v>
      </c>
      <c r="Q40" s="75" t="s">
        <v>125</v>
      </c>
      <c r="R40" s="75" t="s">
        <v>126</v>
      </c>
    </row>
    <row r="41" spans="1:18" ht="15.75" x14ac:dyDescent="0.25">
      <c r="A41" s="71" t="s">
        <v>156</v>
      </c>
      <c r="B41" s="56" t="s">
        <v>155</v>
      </c>
      <c r="C41">
        <f t="shared" si="0"/>
        <v>1</v>
      </c>
      <c r="D41" s="75">
        <f t="shared" si="1"/>
        <v>35</v>
      </c>
      <c r="E41" s="77">
        <v>1.0995370370370371E-3</v>
      </c>
      <c r="F41" s="91">
        <f t="shared" si="2"/>
        <v>95</v>
      </c>
      <c r="G41" s="56" t="s">
        <v>126</v>
      </c>
      <c r="H41" s="75" t="s">
        <v>126</v>
      </c>
      <c r="K41" s="71" t="s">
        <v>156</v>
      </c>
      <c r="L41" s="56" t="s">
        <v>147</v>
      </c>
      <c r="M41" s="75">
        <f t="shared" si="3"/>
        <v>1</v>
      </c>
      <c r="N41" s="75">
        <f t="shared" si="4"/>
        <v>58</v>
      </c>
      <c r="O41" s="77">
        <v>1.3657407407407409E-3</v>
      </c>
      <c r="P41" s="91">
        <f t="shared" si="5"/>
        <v>118</v>
      </c>
      <c r="Q41" s="75" t="s">
        <v>125</v>
      </c>
      <c r="R41" s="75" t="s">
        <v>126</v>
      </c>
    </row>
    <row r="42" spans="1:18" ht="15.75" x14ac:dyDescent="0.25">
      <c r="A42" s="71" t="s">
        <v>156</v>
      </c>
      <c r="B42" s="56">
        <v>8700</v>
      </c>
      <c r="C42">
        <f t="shared" si="0"/>
        <v>0</v>
      </c>
      <c r="D42" s="75">
        <f t="shared" si="1"/>
        <v>54</v>
      </c>
      <c r="E42" s="77">
        <v>6.2500000000000001E-4</v>
      </c>
      <c r="F42" s="91">
        <f t="shared" si="2"/>
        <v>54</v>
      </c>
      <c r="G42" s="75" t="s">
        <v>125</v>
      </c>
      <c r="H42" s="75" t="s">
        <v>126</v>
      </c>
      <c r="K42" s="71" t="s">
        <v>156</v>
      </c>
      <c r="L42" s="56" t="s">
        <v>158</v>
      </c>
      <c r="M42" s="75">
        <f t="shared" si="3"/>
        <v>1</v>
      </c>
      <c r="N42" s="75">
        <f t="shared" si="4"/>
        <v>16</v>
      </c>
      <c r="O42" s="77">
        <v>8.7962962962962962E-4</v>
      </c>
      <c r="P42" s="91">
        <f t="shared" si="5"/>
        <v>76</v>
      </c>
      <c r="Q42" s="75" t="s">
        <v>125</v>
      </c>
      <c r="R42" s="75" t="s">
        <v>126</v>
      </c>
    </row>
    <row r="43" spans="1:18" ht="15.75" x14ac:dyDescent="0.25">
      <c r="A43" s="71" t="s">
        <v>156</v>
      </c>
      <c r="B43" s="56">
        <v>8700</v>
      </c>
      <c r="C43">
        <f t="shared" si="0"/>
        <v>0</v>
      </c>
      <c r="D43" s="75">
        <f t="shared" si="1"/>
        <v>30</v>
      </c>
      <c r="E43" s="77">
        <v>3.4722222222222224E-4</v>
      </c>
      <c r="F43" s="91">
        <f t="shared" si="2"/>
        <v>30</v>
      </c>
      <c r="G43" s="75" t="s">
        <v>125</v>
      </c>
      <c r="H43" s="56" t="s">
        <v>125</v>
      </c>
      <c r="K43" s="71" t="s">
        <v>156</v>
      </c>
      <c r="L43" s="56" t="s">
        <v>147</v>
      </c>
      <c r="M43" s="56">
        <f t="shared" si="3"/>
        <v>2</v>
      </c>
      <c r="N43" s="56">
        <f t="shared" si="4"/>
        <v>40</v>
      </c>
      <c r="O43" s="77">
        <v>1.8518518518518517E-3</v>
      </c>
      <c r="P43" s="92">
        <f t="shared" si="5"/>
        <v>160</v>
      </c>
      <c r="Q43" s="75" t="s">
        <v>125</v>
      </c>
      <c r="R43" s="75" t="s">
        <v>126</v>
      </c>
    </row>
    <row r="44" spans="1:18" ht="15.75" x14ac:dyDescent="0.25">
      <c r="A44" s="71" t="s">
        <v>156</v>
      </c>
      <c r="B44" s="56" t="s">
        <v>154</v>
      </c>
      <c r="C44">
        <f t="shared" si="0"/>
        <v>1</v>
      </c>
      <c r="D44" s="75">
        <f t="shared" si="1"/>
        <v>40</v>
      </c>
      <c r="E44" s="77">
        <v>1.1574074074074073E-3</v>
      </c>
      <c r="F44" s="91">
        <f t="shared" si="2"/>
        <v>100</v>
      </c>
      <c r="G44" s="56" t="s">
        <v>126</v>
      </c>
      <c r="H44" s="75" t="s">
        <v>126</v>
      </c>
      <c r="K44" s="71" t="s">
        <v>156</v>
      </c>
      <c r="L44" s="56" t="s">
        <v>138</v>
      </c>
      <c r="M44" s="56">
        <f t="shared" si="3"/>
        <v>2</v>
      </c>
      <c r="N44" s="56">
        <f t="shared" si="4"/>
        <v>7</v>
      </c>
      <c r="O44" s="77">
        <v>1.4699074074074074E-3</v>
      </c>
      <c r="P44" s="92">
        <f t="shared" si="5"/>
        <v>127</v>
      </c>
      <c r="Q44" s="75" t="s">
        <v>125</v>
      </c>
      <c r="R44" s="75" t="s">
        <v>126</v>
      </c>
    </row>
    <row r="45" spans="1:18" ht="15.75" x14ac:dyDescent="0.25">
      <c r="A45" s="74" t="s">
        <v>160</v>
      </c>
      <c r="B45" s="56" t="s">
        <v>151</v>
      </c>
      <c r="C45">
        <f t="shared" si="0"/>
        <v>2</v>
      </c>
      <c r="D45" s="75">
        <f t="shared" si="1"/>
        <v>20</v>
      </c>
      <c r="E45" s="77">
        <v>1.6203703703703703E-3</v>
      </c>
      <c r="F45" s="91">
        <f t="shared" si="2"/>
        <v>140</v>
      </c>
      <c r="G45" s="75" t="s">
        <v>125</v>
      </c>
      <c r="H45" s="75" t="s">
        <v>126</v>
      </c>
      <c r="K45" s="71" t="s">
        <v>156</v>
      </c>
      <c r="L45" s="56" t="s">
        <v>143</v>
      </c>
      <c r="M45" s="56">
        <f t="shared" si="3"/>
        <v>2</v>
      </c>
      <c r="N45" s="56">
        <f t="shared" si="4"/>
        <v>32</v>
      </c>
      <c r="O45" s="77">
        <v>1.7592592592592592E-3</v>
      </c>
      <c r="P45" s="92">
        <f t="shared" si="5"/>
        <v>152</v>
      </c>
      <c r="Q45" s="75" t="s">
        <v>125</v>
      </c>
      <c r="R45" s="75" t="s">
        <v>126</v>
      </c>
    </row>
    <row r="46" spans="1:18" ht="15.75" x14ac:dyDescent="0.25">
      <c r="A46" s="74" t="s">
        <v>160</v>
      </c>
      <c r="B46" s="56" t="s">
        <v>149</v>
      </c>
      <c r="C46">
        <f t="shared" si="0"/>
        <v>2</v>
      </c>
      <c r="D46" s="75">
        <f t="shared" si="1"/>
        <v>14</v>
      </c>
      <c r="E46" s="77">
        <v>1.5509259259259261E-3</v>
      </c>
      <c r="F46" s="91">
        <f t="shared" si="2"/>
        <v>134</v>
      </c>
      <c r="G46" s="75" t="s">
        <v>125</v>
      </c>
      <c r="H46" s="75" t="s">
        <v>126</v>
      </c>
      <c r="K46" s="71" t="s">
        <v>156</v>
      </c>
      <c r="L46" s="56" t="s">
        <v>148</v>
      </c>
      <c r="M46" s="56">
        <f t="shared" si="3"/>
        <v>2</v>
      </c>
      <c r="N46" s="56">
        <f t="shared" si="4"/>
        <v>44</v>
      </c>
      <c r="O46" s="77">
        <v>1.8981481481481482E-3</v>
      </c>
      <c r="P46" s="92">
        <f t="shared" si="5"/>
        <v>164</v>
      </c>
      <c r="Q46" s="75" t="s">
        <v>125</v>
      </c>
      <c r="R46" s="75" t="s">
        <v>126</v>
      </c>
    </row>
    <row r="47" spans="1:18" ht="15.75" x14ac:dyDescent="0.25">
      <c r="A47" s="74" t="s">
        <v>160</v>
      </c>
      <c r="B47" s="56" t="s">
        <v>147</v>
      </c>
      <c r="C47">
        <f t="shared" si="0"/>
        <v>2</v>
      </c>
      <c r="D47" s="75">
        <f t="shared" si="1"/>
        <v>45</v>
      </c>
      <c r="E47" s="77">
        <v>1.9097222222222222E-3</v>
      </c>
      <c r="F47" s="91">
        <f t="shared" si="2"/>
        <v>165</v>
      </c>
      <c r="G47" s="56" t="s">
        <v>126</v>
      </c>
      <c r="H47" s="75" t="s">
        <v>126</v>
      </c>
      <c r="K47" s="74" t="s">
        <v>160</v>
      </c>
      <c r="L47" s="56" t="s">
        <v>145</v>
      </c>
      <c r="M47" s="56">
        <f t="shared" si="3"/>
        <v>2</v>
      </c>
      <c r="N47" s="56">
        <f t="shared" si="4"/>
        <v>14</v>
      </c>
      <c r="O47" s="77">
        <v>1.5509259259259261E-3</v>
      </c>
      <c r="P47" s="92">
        <f t="shared" si="5"/>
        <v>134</v>
      </c>
      <c r="Q47" s="75" t="s">
        <v>125</v>
      </c>
      <c r="R47" s="75" t="s">
        <v>126</v>
      </c>
    </row>
    <row r="48" spans="1:18" ht="15.75" x14ac:dyDescent="0.25">
      <c r="A48" s="74" t="s">
        <v>160</v>
      </c>
      <c r="B48" s="56">
        <v>8705</v>
      </c>
      <c r="C48">
        <f t="shared" si="0"/>
        <v>3</v>
      </c>
      <c r="D48" s="75">
        <f t="shared" si="1"/>
        <v>0</v>
      </c>
      <c r="E48" s="77">
        <v>2.0833333333333333E-3</v>
      </c>
      <c r="F48" s="91">
        <f t="shared" si="2"/>
        <v>180</v>
      </c>
      <c r="G48" s="56" t="s">
        <v>126</v>
      </c>
      <c r="H48" s="75" t="s">
        <v>126</v>
      </c>
      <c r="K48" s="74" t="s">
        <v>160</v>
      </c>
      <c r="L48" s="56" t="s">
        <v>144</v>
      </c>
      <c r="M48" s="56">
        <f t="shared" si="3"/>
        <v>3</v>
      </c>
      <c r="N48" s="56">
        <f t="shared" si="4"/>
        <v>55</v>
      </c>
      <c r="O48" s="77">
        <v>2.7199074074074074E-3</v>
      </c>
      <c r="P48" s="92">
        <f t="shared" si="5"/>
        <v>235</v>
      </c>
      <c r="Q48" s="75" t="s">
        <v>125</v>
      </c>
      <c r="R48" s="75" t="s">
        <v>126</v>
      </c>
    </row>
    <row r="49" spans="1:18" ht="15.75" x14ac:dyDescent="0.25">
      <c r="A49" s="74" t="s">
        <v>160</v>
      </c>
      <c r="B49" s="56" t="s">
        <v>147</v>
      </c>
      <c r="C49">
        <f t="shared" si="0"/>
        <v>2</v>
      </c>
      <c r="D49" s="75">
        <f t="shared" si="1"/>
        <v>15</v>
      </c>
      <c r="E49" s="77">
        <v>1.5624999999999999E-3</v>
      </c>
      <c r="F49" s="91">
        <f t="shared" si="2"/>
        <v>135</v>
      </c>
      <c r="G49" s="56" t="s">
        <v>126</v>
      </c>
      <c r="H49" s="75" t="s">
        <v>126</v>
      </c>
      <c r="K49" s="74" t="s">
        <v>160</v>
      </c>
      <c r="L49" s="56" t="s">
        <v>144</v>
      </c>
      <c r="M49" s="56">
        <f t="shared" si="3"/>
        <v>0</v>
      </c>
      <c r="N49" s="56">
        <f t="shared" si="4"/>
        <v>30</v>
      </c>
      <c r="O49" s="77">
        <v>3.4722222222222224E-4</v>
      </c>
      <c r="P49" s="92">
        <f t="shared" si="5"/>
        <v>30</v>
      </c>
      <c r="Q49" s="75" t="s">
        <v>125</v>
      </c>
      <c r="R49" s="75" t="s">
        <v>126</v>
      </c>
    </row>
    <row r="50" spans="1:18" ht="15.75" x14ac:dyDescent="0.25">
      <c r="A50" s="74" t="s">
        <v>160</v>
      </c>
      <c r="B50" s="56" t="s">
        <v>159</v>
      </c>
      <c r="C50">
        <f t="shared" si="0"/>
        <v>0</v>
      </c>
      <c r="D50" s="75">
        <f t="shared" si="1"/>
        <v>55</v>
      </c>
      <c r="E50" s="77">
        <v>6.3657407407407402E-4</v>
      </c>
      <c r="F50" s="91">
        <f t="shared" si="2"/>
        <v>55</v>
      </c>
      <c r="G50" s="56" t="s">
        <v>126</v>
      </c>
      <c r="H50" s="75" t="s">
        <v>126</v>
      </c>
      <c r="K50" s="74" t="s">
        <v>160</v>
      </c>
      <c r="L50" s="56" t="s">
        <v>144</v>
      </c>
      <c r="M50" s="56">
        <f t="shared" si="3"/>
        <v>1</v>
      </c>
      <c r="N50" s="56">
        <f t="shared" si="4"/>
        <v>1</v>
      </c>
      <c r="O50" s="77">
        <v>7.0601851851851847E-4</v>
      </c>
      <c r="P50" s="92">
        <f t="shared" si="5"/>
        <v>61</v>
      </c>
      <c r="Q50" s="75" t="s">
        <v>125</v>
      </c>
      <c r="R50" s="75" t="s">
        <v>126</v>
      </c>
    </row>
    <row r="51" spans="1:18" ht="15.75" x14ac:dyDescent="0.25">
      <c r="A51" s="74" t="s">
        <v>160</v>
      </c>
      <c r="B51" s="56" t="s">
        <v>151</v>
      </c>
      <c r="C51">
        <f t="shared" si="0"/>
        <v>1</v>
      </c>
      <c r="D51" s="75">
        <f t="shared" si="1"/>
        <v>11</v>
      </c>
      <c r="E51" s="77">
        <v>8.2175925925925917E-4</v>
      </c>
      <c r="F51" s="91">
        <f t="shared" si="2"/>
        <v>71</v>
      </c>
      <c r="G51" s="75" t="s">
        <v>125</v>
      </c>
      <c r="H51" s="75" t="s">
        <v>126</v>
      </c>
      <c r="K51" s="74" t="s">
        <v>160</v>
      </c>
      <c r="L51" s="56" t="s">
        <v>145</v>
      </c>
      <c r="M51" s="56">
        <f t="shared" si="3"/>
        <v>1</v>
      </c>
      <c r="N51" s="56">
        <f t="shared" si="4"/>
        <v>26</v>
      </c>
      <c r="O51" s="77">
        <v>9.9537037037037042E-4</v>
      </c>
      <c r="P51" s="92">
        <f t="shared" si="5"/>
        <v>86</v>
      </c>
      <c r="Q51" s="75" t="s">
        <v>125</v>
      </c>
      <c r="R51" s="75" t="s">
        <v>126</v>
      </c>
    </row>
    <row r="52" spans="1:18" ht="15.75" x14ac:dyDescent="0.25">
      <c r="A52" s="74" t="s">
        <v>160</v>
      </c>
      <c r="B52" s="56" t="s">
        <v>145</v>
      </c>
      <c r="C52">
        <f t="shared" si="0"/>
        <v>0</v>
      </c>
      <c r="D52" s="75">
        <f t="shared" si="1"/>
        <v>55</v>
      </c>
      <c r="E52" s="77">
        <v>6.3657407407407402E-4</v>
      </c>
      <c r="F52" s="91">
        <f t="shared" si="2"/>
        <v>55</v>
      </c>
      <c r="G52" s="56" t="s">
        <v>126</v>
      </c>
      <c r="H52" s="75" t="s">
        <v>126</v>
      </c>
      <c r="K52" s="74" t="s">
        <v>160</v>
      </c>
      <c r="L52" s="56" t="s">
        <v>147</v>
      </c>
      <c r="M52" s="56">
        <f t="shared" si="3"/>
        <v>2</v>
      </c>
      <c r="N52" s="56">
        <f t="shared" si="4"/>
        <v>0</v>
      </c>
      <c r="O52" s="77">
        <v>1.3888888888888889E-3</v>
      </c>
      <c r="P52" s="92">
        <f t="shared" si="5"/>
        <v>120</v>
      </c>
      <c r="Q52" s="75" t="s">
        <v>125</v>
      </c>
      <c r="R52" s="75" t="s">
        <v>126</v>
      </c>
    </row>
    <row r="53" spans="1:18" ht="15.75" x14ac:dyDescent="0.25">
      <c r="A53" s="74" t="s">
        <v>160</v>
      </c>
      <c r="B53" s="56" t="s">
        <v>148</v>
      </c>
      <c r="C53">
        <f t="shared" si="0"/>
        <v>1</v>
      </c>
      <c r="D53" s="75">
        <f t="shared" si="1"/>
        <v>14</v>
      </c>
      <c r="E53" s="77">
        <v>8.564814814814815E-4</v>
      </c>
      <c r="F53" s="91">
        <f t="shared" si="2"/>
        <v>74</v>
      </c>
      <c r="G53" s="56" t="s">
        <v>126</v>
      </c>
      <c r="H53" s="75" t="s">
        <v>126</v>
      </c>
      <c r="K53" s="74" t="s">
        <v>160</v>
      </c>
      <c r="L53" s="56" t="s">
        <v>140</v>
      </c>
      <c r="M53" s="56">
        <f t="shared" si="3"/>
        <v>1</v>
      </c>
      <c r="N53" s="56">
        <f t="shared" si="4"/>
        <v>39</v>
      </c>
      <c r="O53" s="77">
        <v>1.1458333333333333E-3</v>
      </c>
      <c r="P53" s="92">
        <f t="shared" si="5"/>
        <v>99</v>
      </c>
      <c r="Q53" s="75" t="s">
        <v>125</v>
      </c>
      <c r="R53" s="75" t="s">
        <v>126</v>
      </c>
    </row>
    <row r="54" spans="1:18" ht="15.75" x14ac:dyDescent="0.25">
      <c r="A54" s="74" t="s">
        <v>160</v>
      </c>
      <c r="B54" s="56" t="s">
        <v>138</v>
      </c>
      <c r="C54">
        <f t="shared" si="0"/>
        <v>2</v>
      </c>
      <c r="D54" s="75">
        <f t="shared" si="1"/>
        <v>10</v>
      </c>
      <c r="E54" s="77">
        <v>1.5046296296296294E-3</v>
      </c>
      <c r="F54" s="91">
        <f t="shared" si="2"/>
        <v>130</v>
      </c>
      <c r="G54" s="56" t="s">
        <v>126</v>
      </c>
      <c r="H54" s="75" t="s">
        <v>126</v>
      </c>
      <c r="K54" s="74" t="s">
        <v>160</v>
      </c>
      <c r="L54" s="56" t="s">
        <v>157</v>
      </c>
      <c r="M54" s="56">
        <f t="shared" si="3"/>
        <v>0</v>
      </c>
      <c r="N54" s="56">
        <f t="shared" si="4"/>
        <v>35</v>
      </c>
      <c r="O54" s="77">
        <v>4.0509259259259258E-4</v>
      </c>
      <c r="P54" s="92">
        <f t="shared" si="5"/>
        <v>35</v>
      </c>
      <c r="Q54" s="75" t="s">
        <v>125</v>
      </c>
      <c r="R54" s="75" t="s">
        <v>126</v>
      </c>
    </row>
    <row r="55" spans="1:18" ht="15.75" x14ac:dyDescent="0.25">
      <c r="A55" s="74" t="s">
        <v>160</v>
      </c>
      <c r="B55" s="56" t="s">
        <v>145</v>
      </c>
      <c r="C55">
        <f t="shared" si="0"/>
        <v>1</v>
      </c>
      <c r="D55" s="75">
        <f t="shared" si="1"/>
        <v>58</v>
      </c>
      <c r="E55" s="77">
        <v>1.3657407407407409E-3</v>
      </c>
      <c r="F55" s="91">
        <f t="shared" si="2"/>
        <v>118</v>
      </c>
      <c r="G55" s="56" t="s">
        <v>126</v>
      </c>
      <c r="H55" s="75" t="s">
        <v>126</v>
      </c>
      <c r="K55" s="74" t="s">
        <v>160</v>
      </c>
      <c r="L55" s="56" t="s">
        <v>142</v>
      </c>
      <c r="M55" s="56">
        <f t="shared" si="3"/>
        <v>0</v>
      </c>
      <c r="N55" s="56">
        <f t="shared" si="4"/>
        <v>58</v>
      </c>
      <c r="O55" s="77">
        <v>6.7129629629629625E-4</v>
      </c>
      <c r="P55" s="92">
        <f t="shared" si="5"/>
        <v>58</v>
      </c>
      <c r="Q55" s="75" t="s">
        <v>125</v>
      </c>
      <c r="R55" s="75" t="s">
        <v>126</v>
      </c>
    </row>
    <row r="56" spans="1:18" ht="15.75" x14ac:dyDescent="0.25">
      <c r="A56" s="74" t="s">
        <v>160</v>
      </c>
      <c r="B56" s="56" t="s">
        <v>147</v>
      </c>
      <c r="C56">
        <f t="shared" si="0"/>
        <v>2</v>
      </c>
      <c r="D56" s="75">
        <f t="shared" si="1"/>
        <v>0</v>
      </c>
      <c r="E56" s="77">
        <v>1.3888888888888889E-3</v>
      </c>
      <c r="F56" s="91">
        <f t="shared" si="2"/>
        <v>120</v>
      </c>
      <c r="G56" s="56" t="s">
        <v>126</v>
      </c>
      <c r="H56" s="75" t="s">
        <v>126</v>
      </c>
      <c r="K56" s="74" t="s">
        <v>160</v>
      </c>
      <c r="L56" s="56" t="s">
        <v>158</v>
      </c>
      <c r="M56" s="56">
        <f t="shared" si="3"/>
        <v>1</v>
      </c>
      <c r="N56" s="56">
        <f t="shared" si="4"/>
        <v>43</v>
      </c>
      <c r="O56" s="77">
        <v>1.1921296296296296E-3</v>
      </c>
      <c r="P56" s="92">
        <f t="shared" si="5"/>
        <v>103</v>
      </c>
      <c r="Q56" s="75" t="s">
        <v>125</v>
      </c>
      <c r="R56" s="75" t="s">
        <v>126</v>
      </c>
    </row>
    <row r="57" spans="1:18" ht="15.75" x14ac:dyDescent="0.25">
      <c r="A57" s="74" t="s">
        <v>160</v>
      </c>
      <c r="B57" s="56" t="s">
        <v>159</v>
      </c>
      <c r="C57">
        <f t="shared" si="0"/>
        <v>1</v>
      </c>
      <c r="D57" s="75">
        <f t="shared" si="1"/>
        <v>5</v>
      </c>
      <c r="E57" s="77">
        <v>7.5231481481481471E-4</v>
      </c>
      <c r="F57" s="91">
        <f t="shared" si="2"/>
        <v>65</v>
      </c>
      <c r="G57" s="56" t="s">
        <v>126</v>
      </c>
      <c r="H57" s="75" t="s">
        <v>126</v>
      </c>
      <c r="K57" s="74" t="s">
        <v>160</v>
      </c>
      <c r="L57" s="56" t="s">
        <v>149</v>
      </c>
      <c r="M57" s="56">
        <f t="shared" si="3"/>
        <v>2</v>
      </c>
      <c r="N57" s="56">
        <f t="shared" si="4"/>
        <v>30</v>
      </c>
      <c r="O57" s="77">
        <v>1.736111111111111E-3</v>
      </c>
      <c r="P57" s="92">
        <f t="shared" si="5"/>
        <v>150</v>
      </c>
      <c r="Q57" s="75" t="s">
        <v>125</v>
      </c>
      <c r="R57" s="75" t="s">
        <v>126</v>
      </c>
    </row>
    <row r="58" spans="1:18" ht="15.75" x14ac:dyDescent="0.25">
      <c r="A58" s="74" t="s">
        <v>160</v>
      </c>
      <c r="B58" s="56" t="s">
        <v>145</v>
      </c>
      <c r="C58">
        <f t="shared" si="0"/>
        <v>2</v>
      </c>
      <c r="D58" s="75">
        <f t="shared" si="1"/>
        <v>33</v>
      </c>
      <c r="E58" s="77">
        <v>1.7708333333333332E-3</v>
      </c>
      <c r="F58" s="91">
        <f t="shared" si="2"/>
        <v>153</v>
      </c>
      <c r="G58" s="75" t="s">
        <v>125</v>
      </c>
      <c r="H58" s="75" t="s">
        <v>126</v>
      </c>
      <c r="K58" s="74" t="s">
        <v>160</v>
      </c>
      <c r="L58" s="56" t="s">
        <v>145</v>
      </c>
      <c r="M58" s="56">
        <f t="shared" si="3"/>
        <v>2</v>
      </c>
      <c r="N58" s="56">
        <f t="shared" si="4"/>
        <v>0</v>
      </c>
      <c r="O58" s="77">
        <v>1.3888888888888889E-3</v>
      </c>
      <c r="P58" s="92">
        <f t="shared" si="5"/>
        <v>120</v>
      </c>
      <c r="Q58" s="75" t="s">
        <v>125</v>
      </c>
      <c r="R58" s="75" t="s">
        <v>126</v>
      </c>
    </row>
    <row r="59" spans="1:18" ht="15.75" x14ac:dyDescent="0.25">
      <c r="A59" s="74" t="s">
        <v>160</v>
      </c>
      <c r="B59" s="56" t="s">
        <v>140</v>
      </c>
      <c r="C59">
        <f t="shared" si="0"/>
        <v>1</v>
      </c>
      <c r="D59" s="75">
        <f t="shared" si="1"/>
        <v>3</v>
      </c>
      <c r="E59" s="77">
        <v>7.291666666666667E-4</v>
      </c>
      <c r="F59" s="91">
        <f t="shared" si="2"/>
        <v>63</v>
      </c>
      <c r="G59" s="56" t="s">
        <v>126</v>
      </c>
      <c r="H59" s="75" t="s">
        <v>126</v>
      </c>
      <c r="K59" s="74" t="s">
        <v>160</v>
      </c>
      <c r="L59" s="56" t="s">
        <v>149</v>
      </c>
      <c r="M59" s="56">
        <f t="shared" si="3"/>
        <v>0</v>
      </c>
      <c r="N59" s="56">
        <f t="shared" si="4"/>
        <v>50</v>
      </c>
      <c r="O59" s="77">
        <v>5.7870370370370378E-4</v>
      </c>
      <c r="P59" s="92">
        <f t="shared" si="5"/>
        <v>50</v>
      </c>
      <c r="Q59" s="75" t="s">
        <v>125</v>
      </c>
      <c r="R59" s="75" t="s">
        <v>126</v>
      </c>
    </row>
    <row r="60" spans="1:18" ht="15.75" x14ac:dyDescent="0.25">
      <c r="A60" s="74" t="s">
        <v>160</v>
      </c>
      <c r="B60" s="56" t="s">
        <v>140</v>
      </c>
      <c r="C60">
        <f t="shared" si="0"/>
        <v>0</v>
      </c>
      <c r="D60" s="75">
        <f t="shared" si="1"/>
        <v>57</v>
      </c>
      <c r="E60" s="77">
        <v>6.5972222222222213E-4</v>
      </c>
      <c r="F60" s="91">
        <f t="shared" si="2"/>
        <v>57</v>
      </c>
      <c r="G60" s="75" t="s">
        <v>125</v>
      </c>
      <c r="H60" s="75" t="s">
        <v>126</v>
      </c>
      <c r="K60" s="74" t="s">
        <v>160</v>
      </c>
      <c r="L60" s="56" t="s">
        <v>144</v>
      </c>
      <c r="M60" s="56">
        <f t="shared" si="3"/>
        <v>0</v>
      </c>
      <c r="N60" s="56">
        <f t="shared" si="4"/>
        <v>20</v>
      </c>
      <c r="O60" s="77">
        <v>2.3148148148148146E-4</v>
      </c>
      <c r="P60" s="92">
        <f t="shared" si="5"/>
        <v>20</v>
      </c>
      <c r="Q60" s="75" t="s">
        <v>125</v>
      </c>
      <c r="R60" s="56" t="s">
        <v>125</v>
      </c>
    </row>
    <row r="61" spans="1:18" ht="15.75" x14ac:dyDescent="0.25">
      <c r="A61" s="74" t="s">
        <v>160</v>
      </c>
      <c r="B61" s="56" t="s">
        <v>141</v>
      </c>
      <c r="C61">
        <f t="shared" si="0"/>
        <v>1</v>
      </c>
      <c r="D61" s="75">
        <f t="shared" si="1"/>
        <v>22</v>
      </c>
      <c r="E61" s="77">
        <v>9.4907407407407408E-4</v>
      </c>
      <c r="F61" s="91">
        <f t="shared" si="2"/>
        <v>82</v>
      </c>
      <c r="G61" s="75" t="s">
        <v>125</v>
      </c>
      <c r="H61" s="75" t="s">
        <v>126</v>
      </c>
      <c r="K61" s="74" t="s">
        <v>160</v>
      </c>
      <c r="L61" s="56" t="s">
        <v>147</v>
      </c>
      <c r="M61" s="56">
        <f t="shared" si="3"/>
        <v>1</v>
      </c>
      <c r="N61" s="56">
        <f t="shared" si="4"/>
        <v>48</v>
      </c>
      <c r="O61" s="77">
        <v>1.25E-3</v>
      </c>
      <c r="P61" s="92">
        <f t="shared" si="5"/>
        <v>108</v>
      </c>
      <c r="Q61" s="75" t="s">
        <v>125</v>
      </c>
      <c r="R61" s="75" t="s">
        <v>126</v>
      </c>
    </row>
    <row r="62" spans="1:18" ht="15.75" x14ac:dyDescent="0.25">
      <c r="A62" s="74" t="s">
        <v>160</v>
      </c>
      <c r="B62" s="56" t="s">
        <v>150</v>
      </c>
      <c r="C62">
        <f t="shared" si="0"/>
        <v>1</v>
      </c>
      <c r="D62" s="75">
        <f t="shared" si="1"/>
        <v>4</v>
      </c>
      <c r="E62" s="77">
        <v>7.407407407407407E-4</v>
      </c>
      <c r="F62" s="91">
        <f t="shared" si="2"/>
        <v>64</v>
      </c>
      <c r="G62" s="75" t="s">
        <v>125</v>
      </c>
      <c r="H62" s="75" t="s">
        <v>126</v>
      </c>
      <c r="K62" s="74" t="s">
        <v>160</v>
      </c>
      <c r="L62" s="56" t="s">
        <v>148</v>
      </c>
      <c r="M62" s="56">
        <f t="shared" si="3"/>
        <v>0</v>
      </c>
      <c r="N62" s="56">
        <f t="shared" si="4"/>
        <v>58</v>
      </c>
      <c r="O62" s="77">
        <v>6.7129629629629625E-4</v>
      </c>
      <c r="P62" s="92">
        <f t="shared" si="5"/>
        <v>58</v>
      </c>
      <c r="Q62" s="75" t="s">
        <v>125</v>
      </c>
      <c r="R62" s="75" t="s">
        <v>126</v>
      </c>
    </row>
    <row r="63" spans="1:18" ht="15.75" x14ac:dyDescent="0.25">
      <c r="A63" s="74" t="s">
        <v>160</v>
      </c>
      <c r="B63" s="56" t="s">
        <v>153</v>
      </c>
      <c r="C63">
        <f t="shared" si="0"/>
        <v>2</v>
      </c>
      <c r="D63" s="75">
        <f t="shared" si="1"/>
        <v>33</v>
      </c>
      <c r="E63" s="77">
        <v>1.7708333333333332E-3</v>
      </c>
      <c r="F63" s="91">
        <f t="shared" si="2"/>
        <v>153</v>
      </c>
      <c r="G63" s="56" t="s">
        <v>126</v>
      </c>
      <c r="H63" s="75" t="s">
        <v>126</v>
      </c>
      <c r="K63" s="74" t="s">
        <v>160</v>
      </c>
      <c r="L63" s="56" t="s">
        <v>157</v>
      </c>
      <c r="M63" s="56">
        <f t="shared" si="3"/>
        <v>2</v>
      </c>
      <c r="N63" s="56">
        <f t="shared" si="4"/>
        <v>22</v>
      </c>
      <c r="O63" s="77">
        <v>1.6435185185185183E-3</v>
      </c>
      <c r="P63" s="92">
        <f t="shared" si="5"/>
        <v>142</v>
      </c>
      <c r="Q63" s="75" t="s">
        <v>125</v>
      </c>
      <c r="R63" s="75" t="s">
        <v>126</v>
      </c>
    </row>
    <row r="64" spans="1:18" ht="15.75" x14ac:dyDescent="0.25">
      <c r="K64" s="74" t="s">
        <v>160</v>
      </c>
      <c r="L64" s="56" t="s">
        <v>138</v>
      </c>
      <c r="M64" s="56">
        <f t="shared" si="3"/>
        <v>2</v>
      </c>
      <c r="N64" s="56">
        <f t="shared" si="4"/>
        <v>52</v>
      </c>
      <c r="O64" s="77">
        <v>1.9907407407407408E-3</v>
      </c>
      <c r="P64" s="92">
        <f t="shared" si="5"/>
        <v>172</v>
      </c>
      <c r="Q64" s="75" t="s">
        <v>125</v>
      </c>
      <c r="R64" s="56" t="s">
        <v>126</v>
      </c>
    </row>
    <row r="65" spans="11:18" ht="15.75" x14ac:dyDescent="0.25">
      <c r="K65" s="74" t="s">
        <v>160</v>
      </c>
      <c r="L65" s="56" t="s">
        <v>140</v>
      </c>
      <c r="M65" s="56">
        <f t="shared" si="3"/>
        <v>2</v>
      </c>
      <c r="N65" s="56">
        <f t="shared" si="4"/>
        <v>8</v>
      </c>
      <c r="O65" s="77">
        <v>1.4814814814814814E-3</v>
      </c>
      <c r="P65" s="92">
        <f t="shared" si="5"/>
        <v>128</v>
      </c>
      <c r="Q65" s="75" t="s">
        <v>125</v>
      </c>
      <c r="R65" s="56" t="s">
        <v>126</v>
      </c>
    </row>
    <row r="66" spans="11:18" ht="15.75" x14ac:dyDescent="0.25">
      <c r="K66" s="74" t="s">
        <v>160</v>
      </c>
      <c r="L66" s="56" t="s">
        <v>149</v>
      </c>
      <c r="M66" s="56">
        <f t="shared" si="3"/>
        <v>3</v>
      </c>
      <c r="N66" s="56">
        <f t="shared" si="4"/>
        <v>20</v>
      </c>
      <c r="O66" s="77">
        <v>2.3148148148148151E-3</v>
      </c>
      <c r="P66" s="92">
        <f t="shared" si="5"/>
        <v>200</v>
      </c>
      <c r="Q66" s="75" t="s">
        <v>125</v>
      </c>
      <c r="R66" s="56" t="s">
        <v>126</v>
      </c>
    </row>
    <row r="67" spans="11:18" ht="15.75" x14ac:dyDescent="0.25">
      <c r="K67" s="74" t="s">
        <v>160</v>
      </c>
      <c r="L67" s="56" t="s">
        <v>147</v>
      </c>
      <c r="M67" s="56">
        <f t="shared" si="3"/>
        <v>1</v>
      </c>
      <c r="N67" s="56">
        <f t="shared" si="4"/>
        <v>48</v>
      </c>
      <c r="O67" s="77">
        <v>1.25E-3</v>
      </c>
      <c r="P67" s="92">
        <f t="shared" si="5"/>
        <v>108</v>
      </c>
      <c r="Q67" s="75" t="s">
        <v>125</v>
      </c>
      <c r="R67" s="56" t="s">
        <v>126</v>
      </c>
    </row>
  </sheetData>
  <autoFilter ref="A6:R63"/>
  <mergeCells count="7">
    <mergeCell ref="Y14:Y16"/>
    <mergeCell ref="Z14:AH16"/>
    <mergeCell ref="Y7:AH7"/>
    <mergeCell ref="Y8:Y10"/>
    <mergeCell ref="Z8:AH10"/>
    <mergeCell ref="Y11:Y13"/>
    <mergeCell ref="Z11:AH1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Apresentação</vt:lpstr>
      <vt:lpstr>cont_OFreire_centro_picomanhã</vt:lpstr>
      <vt:lpstr>atraso_OFreire_centro_picomanhã</vt:lpstr>
      <vt:lpstr>pax_OFreire_centro_picomanhã</vt:lpstr>
      <vt:lpstr>cont_Brasil_centro_picomanhã</vt:lpstr>
      <vt:lpstr>atraso_Brasil_centro_picomanhã</vt:lpstr>
      <vt:lpstr>pax_Brasil_centro_picomanhã</vt:lpstr>
      <vt:lpstr>cont_Brasil_bairro_picotarde</vt:lpstr>
      <vt:lpstr>atraso_Brasil_bairro_picotarde</vt:lpstr>
      <vt:lpstr>Cont_fora_do_pico</vt:lpstr>
      <vt:lpstr>atraso_fora_do_pico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Lavieri</dc:creator>
  <cp:lastModifiedBy>Patricia Lavieri</cp:lastModifiedBy>
  <cp:lastPrinted>2014-05-15T19:46:09Z</cp:lastPrinted>
  <dcterms:created xsi:type="dcterms:W3CDTF">2014-04-03T14:48:44Z</dcterms:created>
  <dcterms:modified xsi:type="dcterms:W3CDTF">2014-05-30T14:21:27Z</dcterms:modified>
</cp:coreProperties>
</file>