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ian\Documents\LES 200 - Contabilidade Social\Listas e provas\Listas\"/>
    </mc:Choice>
  </mc:AlternateContent>
  <bookViews>
    <workbookView xWindow="3720" yWindow="0" windowWidth="19560" windowHeight="8115" activeTab="3"/>
  </bookViews>
  <sheets>
    <sheet name="1" sheetId="1" r:id="rId1"/>
    <sheet name="2" sheetId="3" r:id="rId2"/>
    <sheet name="3" sheetId="4" r:id="rId3"/>
    <sheet name="4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 l="1"/>
  <c r="F7" i="5"/>
  <c r="F8" i="5"/>
  <c r="F9" i="5"/>
  <c r="F10" i="5"/>
  <c r="F11" i="5"/>
  <c r="F12" i="5"/>
  <c r="F13" i="5"/>
  <c r="F14" i="5"/>
  <c r="F15" i="5"/>
  <c r="F16" i="5"/>
  <c r="F17" i="5"/>
  <c r="F5" i="5"/>
  <c r="E6" i="5"/>
  <c r="E7" i="5"/>
  <c r="E8" i="5"/>
  <c r="E9" i="5"/>
  <c r="E10" i="5"/>
  <c r="E11" i="5"/>
  <c r="E12" i="5"/>
  <c r="E13" i="5"/>
  <c r="E14" i="5"/>
  <c r="E15" i="5"/>
  <c r="E16" i="5"/>
  <c r="E17" i="5"/>
  <c r="E5" i="5"/>
  <c r="D6" i="5"/>
  <c r="D7" i="5"/>
  <c r="D8" i="5"/>
  <c r="D9" i="5"/>
  <c r="D10" i="5"/>
  <c r="D11" i="5"/>
  <c r="D12" i="5"/>
  <c r="D13" i="5"/>
  <c r="D14" i="5"/>
  <c r="D15" i="5"/>
  <c r="D16" i="5"/>
  <c r="D17" i="5"/>
  <c r="D5" i="5"/>
  <c r="D5" i="3"/>
  <c r="C5" i="3"/>
  <c r="D7" i="3" l="1"/>
  <c r="D6" i="3"/>
  <c r="D4" i="5"/>
  <c r="E8" i="4" l="1"/>
  <c r="E5" i="4"/>
  <c r="E6" i="4"/>
  <c r="E4" i="4"/>
  <c r="D5" i="4"/>
  <c r="D6" i="4"/>
  <c r="D4" i="4"/>
  <c r="C8" i="4"/>
  <c r="D7" i="1"/>
  <c r="C5" i="1"/>
  <c r="D5" i="1" s="1"/>
  <c r="C6" i="1"/>
  <c r="D6" i="1" s="1"/>
  <c r="C7" i="1"/>
  <c r="C8" i="1"/>
  <c r="D8" i="1" s="1"/>
  <c r="C9" i="1"/>
  <c r="D9" i="1" s="1"/>
  <c r="C4" i="1"/>
  <c r="D4" i="1" s="1"/>
  <c r="D11" i="1" s="1"/>
  <c r="C6" i="3" l="1"/>
  <c r="C7" i="3" s="1"/>
  <c r="C8" i="3" s="1"/>
  <c r="D8" i="3" l="1"/>
</calcChain>
</file>

<file path=xl/sharedStrings.xml><?xml version="1.0" encoding="utf-8"?>
<sst xmlns="http://schemas.openxmlformats.org/spreadsheetml/2006/main" count="27" uniqueCount="26">
  <si>
    <t>%</t>
  </si>
  <si>
    <t>decimal</t>
  </si>
  <si>
    <t>1+i</t>
  </si>
  <si>
    <t>acumulado</t>
  </si>
  <si>
    <t>IGP-DI</t>
  </si>
  <si>
    <t>janeiro</t>
  </si>
  <si>
    <t>fevereiro</t>
  </si>
  <si>
    <t>março</t>
  </si>
  <si>
    <t>abril</t>
  </si>
  <si>
    <t>maio</t>
  </si>
  <si>
    <t>IGP-DI (jan=100)</t>
  </si>
  <si>
    <t>Valor real</t>
  </si>
  <si>
    <t>Variação dos preços no período (%)</t>
  </si>
  <si>
    <t>Participação no gasto total do consumidor</t>
  </si>
  <si>
    <t>carne</t>
  </si>
  <si>
    <t>fósforo</t>
  </si>
  <si>
    <t>soma</t>
  </si>
  <si>
    <t>arroz</t>
  </si>
  <si>
    <t>Variação dos preços no período (decimais)</t>
  </si>
  <si>
    <t>Ponderação</t>
  </si>
  <si>
    <t>Salário Mínimo em R$</t>
  </si>
  <si>
    <t>IPCA (dez. 1993 = 100)</t>
  </si>
  <si>
    <t>Var. Mínimo em R$ Real</t>
  </si>
  <si>
    <t>Var. Mínimo em R$ Nominal</t>
  </si>
  <si>
    <t>-</t>
  </si>
  <si>
    <t>Salário Mínimo em R$ Real (jan. 1999=100)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</si>
</sst>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0.000"/>
    <numFmt numFmtId="165" formatCode="0.0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2" fontId="0" fillId="0" borderId="0" xfId="0" applyNumberFormat="1"/>
    <xf numFmtId="2" fontId="0" fillId="0" borderId="6" xfId="0" applyNumberFormat="1" applyBorder="1"/>
    <xf numFmtId="0" fontId="0" fillId="0" borderId="2" xfId="0" applyBorder="1" applyAlignment="1">
      <alignment horizontal="center" vertical="center"/>
    </xf>
    <xf numFmtId="17" fontId="0" fillId="0" borderId="2" xfId="0" applyNumberFormat="1" applyBorder="1" applyAlignment="1">
      <alignment horizontal="right" vertical="center"/>
    </xf>
    <xf numFmtId="17" fontId="0" fillId="0" borderId="3" xfId="0" applyNumberFormat="1" applyBorder="1" applyAlignment="1">
      <alignment horizontal="right" vertical="center"/>
    </xf>
    <xf numFmtId="17" fontId="0" fillId="0" borderId="4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165" fontId="0" fillId="0" borderId="7" xfId="0" applyNumberFormat="1" applyBorder="1" applyAlignment="1">
      <alignment horizontal="right"/>
    </xf>
    <xf numFmtId="4" fontId="0" fillId="0" borderId="0" xfId="0" applyNumberFormat="1"/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6" fontId="0" fillId="0" borderId="2" xfId="0" applyNumberFormat="1" applyBorder="1" applyAlignment="1">
      <alignment horizontal="right" vertical="center"/>
    </xf>
    <xf numFmtId="1" fontId="0" fillId="0" borderId="2" xfId="0" applyNumberFormat="1" applyBorder="1" applyAlignment="1">
      <alignment horizontal="right" vertical="center"/>
    </xf>
    <xf numFmtId="44" fontId="0" fillId="0" borderId="2" xfId="1" applyFont="1" applyBorder="1" applyAlignment="1">
      <alignment horizontal="right" vertical="center"/>
    </xf>
    <xf numFmtId="44" fontId="0" fillId="0" borderId="3" xfId="1" applyFont="1" applyBorder="1" applyAlignment="1">
      <alignment horizontal="right" vertical="center"/>
    </xf>
    <xf numFmtId="44" fontId="0" fillId="0" borderId="4" xfId="1" applyFont="1" applyBorder="1" applyAlignment="1">
      <alignment horizontal="right" vertical="center"/>
    </xf>
    <xf numFmtId="166" fontId="0" fillId="0" borderId="3" xfId="0" applyNumberFormat="1" applyBorder="1" applyAlignment="1">
      <alignment horizontal="right" vertical="center"/>
    </xf>
    <xf numFmtId="1" fontId="0" fillId="0" borderId="3" xfId="0" applyNumberFormat="1" applyBorder="1" applyAlignment="1">
      <alignment horizontal="right" vertical="center"/>
    </xf>
    <xf numFmtId="1" fontId="0" fillId="0" borderId="4" xfId="0" applyNumberFormat="1" applyBorder="1" applyAlignment="1">
      <alignment horizontal="right" vertical="center"/>
    </xf>
    <xf numFmtId="17" fontId="0" fillId="0" borderId="5" xfId="0" applyNumberFormat="1" applyFill="1" applyBorder="1" applyAlignment="1">
      <alignment horizontal="right" vertical="center"/>
    </xf>
    <xf numFmtId="0" fontId="0" fillId="0" borderId="6" xfId="0" applyBorder="1"/>
    <xf numFmtId="1" fontId="0" fillId="0" borderId="7" xfId="0" applyNumberFormat="1" applyBorder="1"/>
    <xf numFmtId="166" fontId="0" fillId="0" borderId="4" xfId="0" applyNumberForma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166" fontId="0" fillId="0" borderId="8" xfId="0" applyNumberFormat="1" applyBorder="1" applyAlignment="1">
      <alignment horizontal="right" vertical="center"/>
    </xf>
    <xf numFmtId="166" fontId="0" fillId="0" borderId="9" xfId="0" applyNumberFormat="1" applyBorder="1" applyAlignment="1">
      <alignment horizontal="right" vertical="center"/>
    </xf>
    <xf numFmtId="166" fontId="0" fillId="0" borderId="10" xfId="0" applyNumberFormat="1" applyBorder="1" applyAlignment="1">
      <alignment horizontal="right" vertical="center"/>
    </xf>
    <xf numFmtId="9" fontId="0" fillId="0" borderId="0" xfId="2" applyFont="1"/>
    <xf numFmtId="17" fontId="0" fillId="0" borderId="0" xfId="0" applyNumberFormat="1" applyBorder="1" applyAlignment="1">
      <alignment horizontal="right" vertical="center"/>
    </xf>
    <xf numFmtId="44" fontId="0" fillId="0" borderId="0" xfId="1" applyFont="1" applyBorder="1" applyAlignment="1">
      <alignment horizontal="right" vertical="center"/>
    </xf>
    <xf numFmtId="44" fontId="0" fillId="0" borderId="0" xfId="1" applyFont="1" applyBorder="1"/>
    <xf numFmtId="44" fontId="0" fillId="0" borderId="0" xfId="1" applyFont="1"/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/>
    <xf numFmtId="9" fontId="0" fillId="0" borderId="0" xfId="2" applyFont="1" applyAlignment="1">
      <alignment horizontal="right"/>
    </xf>
    <xf numFmtId="10" fontId="0" fillId="0" borderId="0" xfId="2" applyNumberFormat="1" applyFont="1"/>
    <xf numFmtId="0" fontId="0" fillId="0" borderId="1" xfId="0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"/>
  <sheetViews>
    <sheetView showGridLines="0" workbookViewId="0">
      <selection activeCell="D11" sqref="D11"/>
    </sheetView>
  </sheetViews>
  <sheetFormatPr defaultRowHeight="15" x14ac:dyDescent="0.25"/>
  <cols>
    <col min="2" max="4" width="12.875" customWidth="1"/>
  </cols>
  <sheetData>
    <row r="3" spans="1:4" x14ac:dyDescent="0.25">
      <c r="B3" s="3" t="s">
        <v>0</v>
      </c>
      <c r="C3" s="3" t="s">
        <v>1</v>
      </c>
      <c r="D3" s="3" t="s">
        <v>2</v>
      </c>
    </row>
    <row r="4" spans="1:4" x14ac:dyDescent="0.25">
      <c r="A4" s="4">
        <v>38718</v>
      </c>
      <c r="B4" s="7">
        <v>0.59</v>
      </c>
      <c r="C4" s="8">
        <f>B4/100</f>
        <v>5.8999999999999999E-3</v>
      </c>
      <c r="D4" s="8">
        <f>1+C4</f>
        <v>1.0059</v>
      </c>
    </row>
    <row r="5" spans="1:4" x14ac:dyDescent="0.25">
      <c r="A5" s="5">
        <v>38749</v>
      </c>
      <c r="B5" s="9">
        <v>0.41</v>
      </c>
      <c r="C5" s="10">
        <f t="shared" ref="C5:C9" si="0">B5/100</f>
        <v>4.0999999999999995E-3</v>
      </c>
      <c r="D5" s="10">
        <f t="shared" ref="D5:D9" si="1">1+C5</f>
        <v>1.0041</v>
      </c>
    </row>
    <row r="6" spans="1:4" x14ac:dyDescent="0.25">
      <c r="A6" s="5">
        <v>38777</v>
      </c>
      <c r="B6" s="9">
        <v>0.43</v>
      </c>
      <c r="C6" s="10">
        <f t="shared" si="0"/>
        <v>4.3E-3</v>
      </c>
      <c r="D6" s="10">
        <f t="shared" si="1"/>
        <v>1.0043</v>
      </c>
    </row>
    <row r="7" spans="1:4" x14ac:dyDescent="0.25">
      <c r="A7" s="5">
        <v>38808</v>
      </c>
      <c r="B7" s="9">
        <v>0.21</v>
      </c>
      <c r="C7" s="10">
        <f t="shared" si="0"/>
        <v>2.0999999999999999E-3</v>
      </c>
      <c r="D7" s="10">
        <f t="shared" si="1"/>
        <v>1.0021</v>
      </c>
    </row>
    <row r="8" spans="1:4" x14ac:dyDescent="0.25">
      <c r="A8" s="5">
        <v>38838</v>
      </c>
      <c r="B8" s="9">
        <v>0.1</v>
      </c>
      <c r="C8" s="10">
        <f t="shared" si="0"/>
        <v>1E-3</v>
      </c>
      <c r="D8" s="10">
        <f t="shared" si="1"/>
        <v>1.0009999999999999</v>
      </c>
    </row>
    <row r="9" spans="1:4" x14ac:dyDescent="0.25">
      <c r="A9" s="6">
        <v>38869</v>
      </c>
      <c r="B9" s="11">
        <v>-0.21</v>
      </c>
      <c r="C9" s="12">
        <f t="shared" si="0"/>
        <v>-2.0999999999999999E-3</v>
      </c>
      <c r="D9" s="12">
        <f t="shared" si="1"/>
        <v>0.99790000000000001</v>
      </c>
    </row>
    <row r="10" spans="1:4" x14ac:dyDescent="0.25">
      <c r="B10" s="1"/>
      <c r="C10" s="1"/>
      <c r="D10" s="1"/>
    </row>
    <row r="11" spans="1:4" x14ac:dyDescent="0.25">
      <c r="A11" s="13" t="s">
        <v>3</v>
      </c>
      <c r="B11" s="2"/>
      <c r="C11" s="2"/>
      <c r="D11" s="14">
        <f>PRODUCT(D4:D9)</f>
        <v>1.0153771834778904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"/>
  <sheetViews>
    <sheetView showGridLines="0" workbookViewId="0">
      <selection activeCell="D6" sqref="D6"/>
    </sheetView>
  </sheetViews>
  <sheetFormatPr defaultRowHeight="15" x14ac:dyDescent="0.25"/>
  <cols>
    <col min="2" max="4" width="27.125" customWidth="1"/>
    <col min="5" max="8" width="16.625" customWidth="1"/>
  </cols>
  <sheetData>
    <row r="3" spans="1:4" x14ac:dyDescent="0.25">
      <c r="B3" s="3" t="s">
        <v>4</v>
      </c>
      <c r="C3" s="3" t="s">
        <v>10</v>
      </c>
      <c r="D3" s="3" t="s">
        <v>11</v>
      </c>
    </row>
    <row r="4" spans="1:4" x14ac:dyDescent="0.25">
      <c r="A4" s="4" t="s">
        <v>5</v>
      </c>
      <c r="B4" s="16">
        <v>93.569400000000002</v>
      </c>
      <c r="C4" s="20">
        <v>100</v>
      </c>
      <c r="D4" s="21">
        <v>50000</v>
      </c>
    </row>
    <row r="5" spans="1:4" x14ac:dyDescent="0.25">
      <c r="A5" s="5" t="s">
        <v>6</v>
      </c>
      <c r="B5" s="17">
        <v>93.886200000000002</v>
      </c>
      <c r="C5" s="10">
        <f>(B5/B4)*C4</f>
        <v>100.33857222553526</v>
      </c>
      <c r="D5" s="22">
        <f>D4*C5/C4</f>
        <v>50169.286112767622</v>
      </c>
    </row>
    <row r="6" spans="1:4" x14ac:dyDescent="0.25">
      <c r="A6" s="5" t="s">
        <v>7</v>
      </c>
      <c r="B6" s="17">
        <v>94.6404</v>
      </c>
      <c r="C6" s="10">
        <f t="shared" ref="C6:C8" si="0">(B6/B5)*C5</f>
        <v>101.14460496700842</v>
      </c>
      <c r="D6" s="22">
        <f>D5*C6/C5</f>
        <v>50572.302483504209</v>
      </c>
    </row>
    <row r="7" spans="1:4" x14ac:dyDescent="0.25">
      <c r="A7" s="5" t="s">
        <v>8</v>
      </c>
      <c r="B7" s="17">
        <v>95.707499999999996</v>
      </c>
      <c r="C7" s="10">
        <f t="shared" si="0"/>
        <v>102.28504190472523</v>
      </c>
      <c r="D7" s="22">
        <f>D6*C7/C6</f>
        <v>51142.520952362618</v>
      </c>
    </row>
    <row r="8" spans="1:4" x14ac:dyDescent="0.25">
      <c r="A8" s="6" t="s">
        <v>9</v>
      </c>
      <c r="B8" s="18">
        <v>96.128500000000003</v>
      </c>
      <c r="C8" s="12">
        <f t="shared" si="0"/>
        <v>102.73497532312911</v>
      </c>
      <c r="D8" s="23">
        <f t="shared" ref="D8" si="1">D7*C8/C7</f>
        <v>51367.487661564555</v>
      </c>
    </row>
    <row r="9" spans="1:4" x14ac:dyDescent="0.25">
      <c r="B9" s="1"/>
      <c r="C9" s="1"/>
      <c r="D9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showGridLines="0" workbookViewId="0">
      <selection activeCell="E8" sqref="E8"/>
    </sheetView>
  </sheetViews>
  <sheetFormatPr defaultRowHeight="15" x14ac:dyDescent="0.25"/>
  <cols>
    <col min="2" max="5" width="22.375" customWidth="1"/>
    <col min="6" max="7" width="16.625" customWidth="1"/>
  </cols>
  <sheetData>
    <row r="3" spans="1:5" s="31" customFormat="1" ht="33.75" customHeight="1" x14ac:dyDescent="0.25">
      <c r="B3" s="32" t="s">
        <v>12</v>
      </c>
      <c r="C3" s="32" t="s">
        <v>13</v>
      </c>
      <c r="D3" s="32" t="s">
        <v>18</v>
      </c>
      <c r="E3" s="32" t="s">
        <v>19</v>
      </c>
    </row>
    <row r="4" spans="1:5" x14ac:dyDescent="0.25">
      <c r="A4" s="4" t="s">
        <v>14</v>
      </c>
      <c r="B4" s="20">
        <v>10</v>
      </c>
      <c r="C4" s="20">
        <v>30</v>
      </c>
      <c r="D4" s="33">
        <f>B4/100</f>
        <v>0.1</v>
      </c>
      <c r="E4" s="19">
        <f>D4*C4</f>
        <v>3</v>
      </c>
    </row>
    <row r="5" spans="1:5" x14ac:dyDescent="0.25">
      <c r="A5" s="5" t="s">
        <v>17</v>
      </c>
      <c r="B5" s="25">
        <v>10</v>
      </c>
      <c r="C5" s="25">
        <v>60</v>
      </c>
      <c r="D5" s="34">
        <f t="shared" ref="D5:D6" si="0">B5/100</f>
        <v>0.1</v>
      </c>
      <c r="E5" s="24">
        <f t="shared" ref="E5:E6" si="1">D5*C5</f>
        <v>6</v>
      </c>
    </row>
    <row r="6" spans="1:5" x14ac:dyDescent="0.25">
      <c r="A6" s="6" t="s">
        <v>15</v>
      </c>
      <c r="B6" s="26">
        <v>100</v>
      </c>
      <c r="C6" s="26">
        <v>10</v>
      </c>
      <c r="D6" s="35">
        <f t="shared" si="0"/>
        <v>1</v>
      </c>
      <c r="E6" s="30">
        <f t="shared" si="1"/>
        <v>10</v>
      </c>
    </row>
    <row r="7" spans="1:5" x14ac:dyDescent="0.25">
      <c r="B7" s="1"/>
      <c r="C7" s="1"/>
    </row>
    <row r="8" spans="1:5" x14ac:dyDescent="0.25">
      <c r="A8" s="27" t="s">
        <v>16</v>
      </c>
      <c r="B8" s="28"/>
      <c r="C8" s="29">
        <f>SUM(C4:C6)</f>
        <v>100</v>
      </c>
      <c r="E8" s="36">
        <f>SUM(E4:E6)/100</f>
        <v>0.19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showGridLines="0" tabSelected="1" workbookViewId="0">
      <selection activeCell="F17" sqref="F17"/>
    </sheetView>
  </sheetViews>
  <sheetFormatPr defaultRowHeight="15" x14ac:dyDescent="0.25"/>
  <cols>
    <col min="2" max="6" width="23" customWidth="1"/>
  </cols>
  <sheetData>
    <row r="3" spans="1:6" s="31" customFormat="1" ht="30" x14ac:dyDescent="0.25">
      <c r="B3" s="45" t="s">
        <v>20</v>
      </c>
      <c r="C3" s="45" t="s">
        <v>21</v>
      </c>
      <c r="D3" s="45" t="s">
        <v>25</v>
      </c>
      <c r="E3" s="45" t="s">
        <v>22</v>
      </c>
      <c r="F3" s="45" t="s">
        <v>23</v>
      </c>
    </row>
    <row r="4" spans="1:6" x14ac:dyDescent="0.25">
      <c r="A4" s="37">
        <v>36161</v>
      </c>
      <c r="B4" s="40">
        <v>130</v>
      </c>
      <c r="C4" s="15">
        <v>1468.41</v>
      </c>
      <c r="D4" s="40">
        <f>B4</f>
        <v>130</v>
      </c>
      <c r="E4" s="43" t="s">
        <v>24</v>
      </c>
      <c r="F4" s="43" t="s">
        <v>24</v>
      </c>
    </row>
    <row r="5" spans="1:6" x14ac:dyDescent="0.25">
      <c r="A5" s="37">
        <v>36526</v>
      </c>
      <c r="B5" s="40">
        <v>136</v>
      </c>
      <c r="C5" s="15">
        <v>1598.41</v>
      </c>
      <c r="D5" s="40">
        <f>B5*$C$4/C5</f>
        <v>124.93900813933847</v>
      </c>
      <c r="E5" s="44">
        <f>D5/D4-1</f>
        <v>-3.8930706620473265E-2</v>
      </c>
      <c r="F5" s="44">
        <f>B5/B4-1</f>
        <v>4.6153846153846212E-2</v>
      </c>
    </row>
    <row r="6" spans="1:6" x14ac:dyDescent="0.25">
      <c r="A6" s="37">
        <v>36892</v>
      </c>
      <c r="B6" s="40">
        <v>151</v>
      </c>
      <c r="C6" s="15">
        <v>1693.07</v>
      </c>
      <c r="D6" s="40">
        <f t="shared" ref="D6:D17" si="0">B6*$C$4/C6</f>
        <v>130.96322656476107</v>
      </c>
      <c r="E6" s="44">
        <f t="shared" ref="E6:E17" si="1">D6/D5-1</f>
        <v>4.8217274293582468E-2</v>
      </c>
      <c r="F6" s="44">
        <f t="shared" ref="F6:F17" si="2">B6/B5-1</f>
        <v>0.11029411764705888</v>
      </c>
    </row>
    <row r="7" spans="1:6" x14ac:dyDescent="0.25">
      <c r="A7" s="37">
        <v>37257</v>
      </c>
      <c r="B7" s="40">
        <v>180</v>
      </c>
      <c r="C7" s="15">
        <v>1822.08</v>
      </c>
      <c r="D7" s="40">
        <f t="shared" si="0"/>
        <v>145.06157797681772</v>
      </c>
      <c r="E7" s="44">
        <f t="shared" si="1"/>
        <v>0.10765122226952029</v>
      </c>
      <c r="F7" s="44">
        <f t="shared" si="2"/>
        <v>0.19205298013245042</v>
      </c>
    </row>
    <row r="8" spans="1:6" x14ac:dyDescent="0.25">
      <c r="A8" s="37">
        <v>37622</v>
      </c>
      <c r="B8" s="40">
        <v>200</v>
      </c>
      <c r="C8" s="15">
        <v>2085.6799999999998</v>
      </c>
      <c r="D8" s="40">
        <f t="shared" si="0"/>
        <v>140.80875302059761</v>
      </c>
      <c r="E8" s="44">
        <f t="shared" si="1"/>
        <v>-2.931737690665237E-2</v>
      </c>
      <c r="F8" s="44">
        <f t="shared" si="2"/>
        <v>0.11111111111111116</v>
      </c>
    </row>
    <row r="9" spans="1:6" x14ac:dyDescent="0.25">
      <c r="A9" s="37">
        <v>37987</v>
      </c>
      <c r="B9" s="40">
        <v>240</v>
      </c>
      <c r="C9" s="15">
        <v>2246.4299999999998</v>
      </c>
      <c r="D9" s="40">
        <f t="shared" si="0"/>
        <v>156.87931518008577</v>
      </c>
      <c r="E9" s="44">
        <f t="shared" si="1"/>
        <v>0.11413042026682363</v>
      </c>
      <c r="F9" s="44">
        <f t="shared" si="2"/>
        <v>0.19999999999999996</v>
      </c>
    </row>
    <row r="10" spans="1:6" x14ac:dyDescent="0.25">
      <c r="A10" s="37">
        <v>38353</v>
      </c>
      <c r="B10" s="39">
        <v>260</v>
      </c>
      <c r="C10" s="42">
        <v>2412.83</v>
      </c>
      <c r="D10" s="40">
        <f t="shared" si="0"/>
        <v>158.23186880136606</v>
      </c>
      <c r="E10" s="44">
        <f t="shared" si="1"/>
        <v>8.6216185972489701E-3</v>
      </c>
      <c r="F10" s="44">
        <f t="shared" si="2"/>
        <v>8.3333333333333259E-2</v>
      </c>
    </row>
    <row r="11" spans="1:6" x14ac:dyDescent="0.25">
      <c r="A11" s="37">
        <v>38718</v>
      </c>
      <c r="B11" s="39">
        <v>300</v>
      </c>
      <c r="C11" s="42">
        <v>2550.36</v>
      </c>
      <c r="D11" s="40">
        <f t="shared" si="0"/>
        <v>172.72973227309086</v>
      </c>
      <c r="E11" s="44">
        <f t="shared" si="1"/>
        <v>9.1624168895612756E-2</v>
      </c>
      <c r="F11" s="44">
        <f t="shared" si="2"/>
        <v>0.15384615384615374</v>
      </c>
    </row>
    <row r="12" spans="1:6" x14ac:dyDescent="0.25">
      <c r="A12" s="37">
        <v>39083</v>
      </c>
      <c r="B12" s="38">
        <v>350</v>
      </c>
      <c r="C12" s="41">
        <v>2626.56</v>
      </c>
      <c r="D12" s="40">
        <f t="shared" si="0"/>
        <v>195.67171509502924</v>
      </c>
      <c r="E12" s="44">
        <f t="shared" si="1"/>
        <v>0.13282011452241704</v>
      </c>
      <c r="F12" s="44">
        <f t="shared" si="2"/>
        <v>0.16666666666666674</v>
      </c>
    </row>
    <row r="13" spans="1:6" x14ac:dyDescent="0.25">
      <c r="A13" s="37">
        <v>39448</v>
      </c>
      <c r="B13" s="38">
        <v>380</v>
      </c>
      <c r="C13" s="41">
        <v>2746.37</v>
      </c>
      <c r="D13" s="40">
        <f t="shared" si="0"/>
        <v>203.17575563380026</v>
      </c>
      <c r="E13" s="44">
        <f t="shared" si="1"/>
        <v>3.835015467169911E-2</v>
      </c>
      <c r="F13" s="44">
        <f t="shared" si="2"/>
        <v>8.5714285714285632E-2</v>
      </c>
    </row>
    <row r="14" spans="1:6" x14ac:dyDescent="0.25">
      <c r="A14" s="37">
        <v>39814</v>
      </c>
      <c r="B14" s="38">
        <v>415</v>
      </c>
      <c r="C14" s="41">
        <v>2906.74</v>
      </c>
      <c r="D14" s="40">
        <f t="shared" si="0"/>
        <v>209.6472852749128</v>
      </c>
      <c r="E14" s="44">
        <f t="shared" si="1"/>
        <v>3.1851879280206497E-2</v>
      </c>
      <c r="F14" s="44">
        <f t="shared" si="2"/>
        <v>9.210526315789469E-2</v>
      </c>
    </row>
    <row r="15" spans="1:6" x14ac:dyDescent="0.25">
      <c r="A15" s="37">
        <v>40179</v>
      </c>
      <c r="B15" s="38">
        <v>510</v>
      </c>
      <c r="C15" s="41">
        <v>3040.22</v>
      </c>
      <c r="D15" s="40">
        <f t="shared" si="0"/>
        <v>246.32727236844707</v>
      </c>
      <c r="E15" s="44">
        <f t="shared" si="1"/>
        <v>0.17496046774674623</v>
      </c>
      <c r="F15" s="44">
        <f t="shared" si="2"/>
        <v>0.22891566265060237</v>
      </c>
    </row>
    <row r="16" spans="1:6" x14ac:dyDescent="0.25">
      <c r="A16" s="37">
        <v>40544</v>
      </c>
      <c r="B16" s="38">
        <v>540</v>
      </c>
      <c r="C16" s="41">
        <v>3222.2</v>
      </c>
      <c r="D16" s="40">
        <f t="shared" si="0"/>
        <v>246.08695922040843</v>
      </c>
      <c r="E16" s="44">
        <f t="shared" si="1"/>
        <v>-9.7558482147763748E-4</v>
      </c>
      <c r="F16" s="44">
        <f t="shared" si="2"/>
        <v>5.8823529411764719E-2</v>
      </c>
    </row>
    <row r="17" spans="1:6" x14ac:dyDescent="0.25">
      <c r="A17" s="37">
        <v>40787</v>
      </c>
      <c r="B17" s="38">
        <v>540</v>
      </c>
      <c r="C17" s="41">
        <v>3354.85</v>
      </c>
      <c r="D17" s="40">
        <f t="shared" si="0"/>
        <v>236.3567372609804</v>
      </c>
      <c r="E17" s="44">
        <f t="shared" si="1"/>
        <v>-3.9539770779617567E-2</v>
      </c>
      <c r="F17" s="44">
        <f t="shared" si="2"/>
        <v>0</v>
      </c>
    </row>
  </sheetData>
  <sortState ref="A4:C17">
    <sortCondition ref="A4:A17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Daiana Inocente</dc:creator>
  <cp:lastModifiedBy>Daiana Inocente</cp:lastModifiedBy>
  <dcterms:created xsi:type="dcterms:W3CDTF">2016-09-28T12:44:28Z</dcterms:created>
  <dcterms:modified xsi:type="dcterms:W3CDTF">2016-09-29T12:34:39Z</dcterms:modified>
</cp:coreProperties>
</file>