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45" activeTab="1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2" i="1" s="1"/>
  <c r="B16" i="1"/>
  <c r="B28" i="1" s="1"/>
  <c r="D11" i="1"/>
  <c r="D12" i="1" s="1"/>
  <c r="B30" i="1" l="1"/>
  <c r="B29" i="1"/>
  <c r="B33" i="1" s="1"/>
  <c r="C33" i="1" s="1"/>
</calcChain>
</file>

<file path=xl/sharedStrings.xml><?xml version="1.0" encoding="utf-8"?>
<sst xmlns="http://schemas.openxmlformats.org/spreadsheetml/2006/main" count="76" uniqueCount="73">
  <si>
    <t>Formação de Preços com IPI</t>
  </si>
  <si>
    <t>A Indústria de Balas “Chitão” está lançando um novo produto: a bala “Juju”. Esse tipo de produto está classificado com 10% de IPI. Como será vendido dentro do estado, seu ICMS é de 18% na venda, assim como de todos os seus insumos, que no total custam $4,00 por unidade (incluindo o ICMS).</t>
  </si>
  <si>
    <t>Além disso, pagará PIS (0,65%), Cofins (3%), IR e CS. A tributação do IR é pelo Lucro Presumido.</t>
  </si>
  <si>
    <t>Qual deve ser o preço, considerando que uma margem de contribuição razoável está na casa de 20% sobre o preço?</t>
  </si>
  <si>
    <t>IPI</t>
  </si>
  <si>
    <t>PIS e COFINS</t>
  </si>
  <si>
    <t>Margem</t>
  </si>
  <si>
    <t>Custo + ICMS</t>
  </si>
  <si>
    <t>Mark-up</t>
  </si>
  <si>
    <t>Preco de venda</t>
  </si>
  <si>
    <t>ICMS</t>
  </si>
  <si>
    <t>Custo</t>
  </si>
  <si>
    <t>Lucro</t>
  </si>
  <si>
    <t>Aquisição de Matéria Prima por Estabelecimento Industrial.</t>
  </si>
  <si>
    <t>Matéria Prima</t>
  </si>
  <si>
    <t>ICMS a Recuperar</t>
  </si>
  <si>
    <t>IPI a Recuperar</t>
  </si>
  <si>
    <t>Bancos</t>
  </si>
  <si>
    <t>Demonstração do Resultado do Exercício.</t>
  </si>
  <si>
    <r>
      <t>(1)</t>
    </r>
    <r>
      <rPr>
        <sz val="12"/>
        <color theme="1"/>
        <rFont val="Times New Roman"/>
        <family val="1"/>
      </rPr>
      <t xml:space="preserve"> 8.800,</t>
    </r>
  </si>
  <si>
    <r>
      <t>(1)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1.200,</t>
    </r>
  </si>
  <si>
    <r>
      <t>(1)</t>
    </r>
    <r>
      <rPr>
        <sz val="12"/>
        <color theme="1"/>
        <rFont val="Times New Roman"/>
        <family val="1"/>
      </rPr>
      <t xml:space="preserve"> 500,</t>
    </r>
  </si>
  <si>
    <t>si xxx</t>
  </si>
  <si>
    <r>
      <t xml:space="preserve">8.800, </t>
    </r>
    <r>
      <rPr>
        <sz val="10"/>
        <color theme="1"/>
        <rFont val="Times New Roman"/>
        <family val="1"/>
      </rPr>
      <t>(3)</t>
    </r>
  </si>
  <si>
    <r>
      <t xml:space="preserve">1.200, </t>
    </r>
    <r>
      <rPr>
        <sz val="10"/>
        <color theme="1"/>
        <rFont val="Times New Roman"/>
        <family val="1"/>
      </rPr>
      <t>(13)</t>
    </r>
  </si>
  <si>
    <r>
      <t xml:space="preserve">500, </t>
    </r>
    <r>
      <rPr>
        <sz val="10"/>
        <color theme="1"/>
        <rFont val="Times New Roman"/>
        <family val="1"/>
      </rPr>
      <t>(10)</t>
    </r>
  </si>
  <si>
    <r>
      <t xml:space="preserve">10.500, </t>
    </r>
    <r>
      <rPr>
        <sz val="10"/>
        <color theme="1"/>
        <rFont val="Times New Roman"/>
        <family val="1"/>
      </rPr>
      <t>(1)</t>
    </r>
  </si>
  <si>
    <t>Faturamento Bruto</t>
  </si>
  <si>
    <r>
      <t xml:space="preserve">5.500, </t>
    </r>
    <r>
      <rPr>
        <sz val="10"/>
        <color theme="1"/>
        <rFont val="Times New Roman"/>
        <family val="1"/>
      </rPr>
      <t>(2)</t>
    </r>
  </si>
  <si>
    <t>(-) IPI</t>
  </si>
  <si>
    <r>
      <t>(6)</t>
    </r>
    <r>
      <rPr>
        <sz val="12"/>
        <color theme="1"/>
        <rFont val="Times New Roman"/>
        <family val="1"/>
      </rPr>
      <t xml:space="preserve"> 19.800</t>
    </r>
  </si>
  <si>
    <t>Receita Bruta</t>
  </si>
  <si>
    <r>
      <t xml:space="preserve">1.300, </t>
    </r>
    <r>
      <rPr>
        <sz val="10"/>
        <color theme="1"/>
        <rFont val="Times New Roman"/>
        <family val="1"/>
      </rPr>
      <t>(11)</t>
    </r>
  </si>
  <si>
    <t>(-) ICMS</t>
  </si>
  <si>
    <r>
      <t xml:space="preserve">657, </t>
    </r>
    <r>
      <rPr>
        <sz val="10"/>
        <color theme="1"/>
        <rFont val="Times New Roman"/>
        <family val="1"/>
      </rPr>
      <t>(12)</t>
    </r>
  </si>
  <si>
    <t>(-) PIS/Cofins</t>
  </si>
  <si>
    <r>
      <t xml:space="preserve">960, </t>
    </r>
    <r>
      <rPr>
        <sz val="10"/>
        <color theme="1"/>
        <rFont val="Times New Roman"/>
        <family val="1"/>
      </rPr>
      <t>(14)</t>
    </r>
  </si>
  <si>
    <t xml:space="preserve">  = Receita Líquida</t>
  </si>
  <si>
    <t>15.183,</t>
  </si>
  <si>
    <t>Apuração do Custo de Produção</t>
  </si>
  <si>
    <t>(-) Custo Produto Vendido</t>
  </si>
  <si>
    <t xml:space="preserve">   = Lucro Bruto</t>
  </si>
  <si>
    <t>883,</t>
  </si>
  <si>
    <t>Mão de Obra</t>
  </si>
  <si>
    <t>Gastos Gerais Fabricação</t>
  </si>
  <si>
    <t>Produtos Acabados (Estoque)</t>
  </si>
  <si>
    <r>
      <t>(2)</t>
    </r>
    <r>
      <rPr>
        <sz val="12"/>
        <color theme="1"/>
        <rFont val="Times New Roman"/>
        <family val="1"/>
      </rPr>
      <t xml:space="preserve"> 3.000,</t>
    </r>
  </si>
  <si>
    <r>
      <t>(2)</t>
    </r>
    <r>
      <rPr>
        <sz val="12"/>
        <color theme="1"/>
        <rFont val="Times New Roman"/>
        <family val="1"/>
      </rPr>
      <t xml:space="preserve"> 2.500,</t>
    </r>
  </si>
  <si>
    <r>
      <t>(3)</t>
    </r>
    <r>
      <rPr>
        <sz val="12"/>
        <color theme="1"/>
        <rFont val="Times New Roman"/>
        <family val="1"/>
      </rPr>
      <t xml:space="preserve"> 8.800,</t>
    </r>
  </si>
  <si>
    <r>
      <t xml:space="preserve">3.000, </t>
    </r>
    <r>
      <rPr>
        <sz val="10"/>
        <color theme="1"/>
        <rFont val="Times New Roman"/>
        <family val="1"/>
      </rPr>
      <t>(4)</t>
    </r>
  </si>
  <si>
    <r>
      <t xml:space="preserve">2.500, </t>
    </r>
    <r>
      <rPr>
        <sz val="10"/>
        <color theme="1"/>
        <rFont val="Times New Roman"/>
        <family val="1"/>
      </rPr>
      <t>(5)</t>
    </r>
  </si>
  <si>
    <r>
      <t>(4)</t>
    </r>
    <r>
      <rPr>
        <sz val="12"/>
        <color theme="1"/>
        <rFont val="Times New Roman"/>
        <family val="1"/>
      </rPr>
      <t xml:space="preserve"> 3.000,</t>
    </r>
  </si>
  <si>
    <r>
      <t>(5)</t>
    </r>
    <r>
      <rPr>
        <sz val="12"/>
        <color theme="1"/>
        <rFont val="Times New Roman"/>
        <family val="1"/>
      </rPr>
      <t xml:space="preserve"> 2.500,</t>
    </r>
  </si>
  <si>
    <r>
      <t xml:space="preserve">14.300, </t>
    </r>
    <r>
      <rPr>
        <sz val="10"/>
        <color theme="1"/>
        <rFont val="Times New Roman"/>
        <family val="1"/>
      </rPr>
      <t>(7)</t>
    </r>
  </si>
  <si>
    <t>Registro da Venda, do Custo do Produto Vendido e da Apuração dos Impostos.</t>
  </si>
  <si>
    <t>Receita Vendas</t>
  </si>
  <si>
    <t>IPI a Recolher</t>
  </si>
  <si>
    <t>Custo do Produto Vendido</t>
  </si>
  <si>
    <r>
      <t xml:space="preserve">18.000, </t>
    </r>
    <r>
      <rPr>
        <sz val="10"/>
        <color theme="1"/>
        <rFont val="Times New Roman"/>
        <family val="1"/>
      </rPr>
      <t>(6)</t>
    </r>
  </si>
  <si>
    <r>
      <t>(7)</t>
    </r>
    <r>
      <rPr>
        <sz val="12"/>
        <color theme="1"/>
        <rFont val="Times New Roman"/>
        <family val="1"/>
      </rPr>
      <t xml:space="preserve"> 14.300,</t>
    </r>
  </si>
  <si>
    <r>
      <t>(10)</t>
    </r>
    <r>
      <rPr>
        <sz val="12"/>
        <color theme="1"/>
        <rFont val="Times New Roman"/>
        <family val="1"/>
      </rPr>
      <t xml:space="preserve"> 500,</t>
    </r>
  </si>
  <si>
    <r>
      <t>(11)</t>
    </r>
    <r>
      <rPr>
        <sz val="12"/>
        <color theme="1"/>
        <rFont val="Times New Roman"/>
        <family val="1"/>
      </rPr>
      <t xml:space="preserve"> 1.300,</t>
    </r>
  </si>
  <si>
    <t>Despesa PIS/Cofins</t>
  </si>
  <si>
    <t>PIS/Cofins a Recolher</t>
  </si>
  <si>
    <r>
      <t>(8)</t>
    </r>
    <r>
      <rPr>
        <sz val="12"/>
        <color theme="1"/>
        <rFont val="Times New Roman"/>
        <family val="1"/>
      </rPr>
      <t xml:space="preserve"> 657,</t>
    </r>
  </si>
  <si>
    <r>
      <t xml:space="preserve">657, </t>
    </r>
    <r>
      <rPr>
        <sz val="10"/>
        <color theme="1"/>
        <rFont val="Times New Roman"/>
        <family val="1"/>
      </rPr>
      <t>(8)</t>
    </r>
  </si>
  <si>
    <r>
      <t>(12)</t>
    </r>
    <r>
      <rPr>
        <sz val="12"/>
        <color theme="1"/>
        <rFont val="Times New Roman"/>
        <family val="1"/>
      </rPr>
      <t xml:space="preserve"> 657,</t>
    </r>
  </si>
  <si>
    <t>Despesa ICMS</t>
  </si>
  <si>
    <t>ICMS a Pagar</t>
  </si>
  <si>
    <r>
      <t>(9)</t>
    </r>
    <r>
      <rPr>
        <sz val="12"/>
        <color theme="1"/>
        <rFont val="Times New Roman"/>
        <family val="1"/>
      </rPr>
      <t xml:space="preserve"> 2.160,</t>
    </r>
  </si>
  <si>
    <r>
      <t xml:space="preserve">2.160, </t>
    </r>
    <r>
      <rPr>
        <sz val="10"/>
        <color theme="1"/>
        <rFont val="Times New Roman"/>
        <family val="1"/>
      </rPr>
      <t>(9)</t>
    </r>
  </si>
  <si>
    <r>
      <t>(13)</t>
    </r>
    <r>
      <rPr>
        <sz val="12"/>
        <color theme="1"/>
        <rFont val="Times New Roman"/>
        <family val="1"/>
      </rPr>
      <t xml:space="preserve"> 1.200,</t>
    </r>
  </si>
  <si>
    <r>
      <t>(14)</t>
    </r>
    <r>
      <rPr>
        <sz val="12"/>
        <color theme="1"/>
        <rFont val="Times New Roman"/>
        <family val="1"/>
      </rPr>
      <t xml:space="preserve"> 960,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</si>
</sst>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9" fontId="0" fillId="0" borderId="0" xfId="2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 indent="2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6" fillId="0" borderId="4" xfId="0" applyFont="1" applyBorder="1" applyAlignment="1">
      <alignment horizontal="right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5" sqref="A25"/>
    </sheetView>
  </sheetViews>
  <sheetFormatPr defaultRowHeight="15" x14ac:dyDescent="0.25"/>
  <cols>
    <col min="1" max="1" width="33.42578125" customWidth="1"/>
    <col min="2" max="2" width="58" customWidth="1"/>
  </cols>
  <sheetData>
    <row r="1" spans="1:5" ht="15.75" x14ac:dyDescent="0.25">
      <c r="A1" s="1" t="s">
        <v>0</v>
      </c>
      <c r="B1" s="2"/>
    </row>
    <row r="2" spans="1:5" ht="15.75" x14ac:dyDescent="0.25">
      <c r="A2" s="3"/>
      <c r="B2" s="2"/>
    </row>
    <row r="3" spans="1:5" x14ac:dyDescent="0.25">
      <c r="A3" s="4" t="s">
        <v>1</v>
      </c>
      <c r="B3" s="4"/>
      <c r="C3" s="4"/>
      <c r="D3" s="4"/>
      <c r="E3" s="4"/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ht="15.75" x14ac:dyDescent="0.25">
      <c r="A7" s="3" t="s">
        <v>2</v>
      </c>
    </row>
    <row r="8" spans="1:5" ht="15.75" x14ac:dyDescent="0.25">
      <c r="A8" s="3" t="s">
        <v>3</v>
      </c>
    </row>
    <row r="11" spans="1:5" x14ac:dyDescent="0.25">
      <c r="A11" t="s">
        <v>4</v>
      </c>
      <c r="B11" s="5">
        <v>0.1</v>
      </c>
      <c r="D11" s="6">
        <f>B11+B12+B13</f>
        <v>0.33650000000000002</v>
      </c>
    </row>
    <row r="12" spans="1:5" x14ac:dyDescent="0.25">
      <c r="A12" t="s">
        <v>5</v>
      </c>
      <c r="B12" s="6">
        <v>3.6499999999999998E-2</v>
      </c>
      <c r="D12">
        <f>1/(1-D11)</f>
        <v>1.5071590052750565</v>
      </c>
    </row>
    <row r="13" spans="1:5" x14ac:dyDescent="0.25">
      <c r="A13" t="s">
        <v>6</v>
      </c>
      <c r="B13" s="5">
        <v>0.2</v>
      </c>
    </row>
    <row r="14" spans="1:5" x14ac:dyDescent="0.25">
      <c r="A14" t="s">
        <v>7</v>
      </c>
      <c r="B14">
        <v>4</v>
      </c>
    </row>
    <row r="16" spans="1:5" x14ac:dyDescent="0.25">
      <c r="A16" t="s">
        <v>8</v>
      </c>
      <c r="B16" s="7">
        <f>1/(1-(B11+B12+B13))</f>
        <v>1.5071590052750565</v>
      </c>
    </row>
    <row r="18" spans="1:4" x14ac:dyDescent="0.25">
      <c r="B18" s="7"/>
    </row>
    <row r="19" spans="1:4" x14ac:dyDescent="0.25">
      <c r="B19" s="8"/>
    </row>
    <row r="20" spans="1:4" x14ac:dyDescent="0.25">
      <c r="B20" s="8"/>
    </row>
    <row r="21" spans="1:4" x14ac:dyDescent="0.25">
      <c r="B21" s="8"/>
      <c r="C21" s="8"/>
    </row>
    <row r="22" spans="1:4" x14ac:dyDescent="0.25">
      <c r="B22" s="9"/>
      <c r="D22" s="8"/>
    </row>
    <row r="24" spans="1:4" x14ac:dyDescent="0.25">
      <c r="B24" s="8"/>
      <c r="C24" s="10"/>
    </row>
    <row r="28" spans="1:4" x14ac:dyDescent="0.25">
      <c r="A28" t="s">
        <v>9</v>
      </c>
      <c r="B28" s="8">
        <f>B14*B16</f>
        <v>6.0286360211002261</v>
      </c>
    </row>
    <row r="29" spans="1:4" x14ac:dyDescent="0.25">
      <c r="A29" t="s">
        <v>4</v>
      </c>
      <c r="B29" s="8">
        <f>$B$28*B11</f>
        <v>0.60286360211002266</v>
      </c>
    </row>
    <row r="30" spans="1:4" x14ac:dyDescent="0.25">
      <c r="A30" t="s">
        <v>5</v>
      </c>
      <c r="B30" s="8">
        <f>$B$28*B12</f>
        <v>0.22004521477015823</v>
      </c>
    </row>
    <row r="31" spans="1:4" x14ac:dyDescent="0.25">
      <c r="A31" t="s">
        <v>10</v>
      </c>
      <c r="B31" s="8">
        <f>B14*0.18</f>
        <v>0.72</v>
      </c>
    </row>
    <row r="32" spans="1:4" x14ac:dyDescent="0.25">
      <c r="A32" t="s">
        <v>11</v>
      </c>
      <c r="B32" s="8">
        <f>B14-B31</f>
        <v>3.2800000000000002</v>
      </c>
    </row>
    <row r="33" spans="1:3" x14ac:dyDescent="0.25">
      <c r="A33" t="s">
        <v>12</v>
      </c>
      <c r="B33" s="8">
        <f>B28-B29-B30-B31-B32</f>
        <v>1.2057272042200458</v>
      </c>
      <c r="C33" s="10">
        <f>B33/B28</f>
        <v>0.20000000000000009</v>
      </c>
    </row>
  </sheetData>
  <mergeCells count="1">
    <mergeCell ref="A3:E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7"/>
  <sheetViews>
    <sheetView tabSelected="1" workbookViewId="0">
      <selection activeCell="B5" sqref="B5"/>
    </sheetView>
  </sheetViews>
  <sheetFormatPr defaultColWidth="10.5703125" defaultRowHeight="15" x14ac:dyDescent="0.25"/>
  <cols>
    <col min="15" max="15" width="47" customWidth="1"/>
  </cols>
  <sheetData>
    <row r="2" spans="2:17" ht="15.75" x14ac:dyDescent="0.25">
      <c r="B2" s="11" t="s">
        <v>13</v>
      </c>
    </row>
    <row r="3" spans="2:17" ht="15.75" x14ac:dyDescent="0.25">
      <c r="B3" s="12"/>
    </row>
    <row r="4" spans="2:17" ht="16.5" thickBot="1" x14ac:dyDescent="0.3">
      <c r="B4" s="13" t="s">
        <v>14</v>
      </c>
      <c r="C4" s="13"/>
      <c r="D4" s="14"/>
      <c r="E4" s="13" t="s">
        <v>15</v>
      </c>
      <c r="F4" s="13"/>
      <c r="G4" s="14"/>
      <c r="H4" s="13" t="s">
        <v>16</v>
      </c>
      <c r="I4" s="13"/>
      <c r="J4" s="14"/>
      <c r="K4" s="13" t="s">
        <v>17</v>
      </c>
      <c r="L4" s="13"/>
      <c r="O4" s="11" t="s">
        <v>18</v>
      </c>
    </row>
    <row r="5" spans="2:17" ht="28.5" x14ac:dyDescent="0.25">
      <c r="B5" s="15" t="s">
        <v>19</v>
      </c>
      <c r="C5" s="16"/>
      <c r="D5" s="16"/>
      <c r="E5" s="17" t="s">
        <v>20</v>
      </c>
      <c r="F5" s="18"/>
      <c r="G5" s="16"/>
      <c r="H5" s="15" t="s">
        <v>21</v>
      </c>
      <c r="I5" s="18"/>
      <c r="J5" s="16"/>
      <c r="K5" s="19" t="s">
        <v>22</v>
      </c>
      <c r="L5" s="18"/>
      <c r="O5" s="12"/>
    </row>
    <row r="6" spans="2:17" ht="15.75" x14ac:dyDescent="0.25">
      <c r="B6" s="19"/>
      <c r="C6" s="16" t="s">
        <v>23</v>
      </c>
      <c r="D6" s="16"/>
      <c r="E6" s="19"/>
      <c r="F6" s="16" t="s">
        <v>24</v>
      </c>
      <c r="G6" s="16"/>
      <c r="H6" s="19"/>
      <c r="I6" s="16" t="s">
        <v>25</v>
      </c>
      <c r="J6" s="16"/>
      <c r="K6" s="19"/>
      <c r="L6" s="16" t="s">
        <v>26</v>
      </c>
      <c r="O6" s="20" t="s">
        <v>27</v>
      </c>
      <c r="P6" s="21">
        <v>19800</v>
      </c>
      <c r="Q6" s="16"/>
    </row>
    <row r="7" spans="2:17" ht="16.5" thickBot="1" x14ac:dyDescent="0.3">
      <c r="B7" s="16"/>
      <c r="C7" s="16"/>
      <c r="D7" s="16"/>
      <c r="E7" s="16"/>
      <c r="F7" s="16"/>
      <c r="G7" s="16"/>
      <c r="H7" s="16"/>
      <c r="I7" s="16"/>
      <c r="J7" s="16"/>
      <c r="K7" s="19"/>
      <c r="L7" s="16" t="s">
        <v>28</v>
      </c>
      <c r="O7" s="20" t="s">
        <v>29</v>
      </c>
      <c r="P7" s="22">
        <v>1800</v>
      </c>
      <c r="Q7" s="16"/>
    </row>
    <row r="8" spans="2:17" ht="15.75" x14ac:dyDescent="0.25">
      <c r="B8" s="16"/>
      <c r="C8" s="16"/>
      <c r="D8" s="16"/>
      <c r="E8" s="16"/>
      <c r="F8" s="16"/>
      <c r="G8" s="16"/>
      <c r="H8" s="16"/>
      <c r="I8" s="16"/>
      <c r="J8" s="16"/>
      <c r="K8" s="15" t="s">
        <v>30</v>
      </c>
      <c r="L8" s="16"/>
      <c r="O8" s="20" t="s">
        <v>31</v>
      </c>
      <c r="P8" s="21">
        <v>18000</v>
      </c>
      <c r="Q8" s="16"/>
    </row>
    <row r="9" spans="2:17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9"/>
      <c r="L9" s="16" t="s">
        <v>32</v>
      </c>
      <c r="O9" s="20" t="s">
        <v>33</v>
      </c>
      <c r="P9" s="21">
        <v>2160</v>
      </c>
      <c r="Q9" s="16"/>
    </row>
    <row r="10" spans="2:17" ht="16.5" thickBot="1" x14ac:dyDescent="0.3">
      <c r="B10" s="16"/>
      <c r="C10" s="16"/>
      <c r="D10" s="16"/>
      <c r="E10" s="16"/>
      <c r="F10" s="16"/>
      <c r="G10" s="16"/>
      <c r="H10" s="16"/>
      <c r="I10" s="16"/>
      <c r="J10" s="16"/>
      <c r="K10" s="19"/>
      <c r="L10" s="16" t="s">
        <v>34</v>
      </c>
      <c r="O10" s="20" t="s">
        <v>35</v>
      </c>
      <c r="P10" s="23">
        <v>657</v>
      </c>
      <c r="Q10" s="16"/>
    </row>
    <row r="11" spans="2:17" ht="15.75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9"/>
      <c r="L11" s="16" t="s">
        <v>36</v>
      </c>
      <c r="O11" s="20" t="s">
        <v>37</v>
      </c>
      <c r="P11" s="16" t="s">
        <v>38</v>
      </c>
      <c r="Q11" s="16"/>
    </row>
    <row r="12" spans="2:17" ht="16.5" thickBot="1" x14ac:dyDescent="0.3">
      <c r="B12" s="11" t="s">
        <v>39</v>
      </c>
      <c r="O12" s="20" t="s">
        <v>40</v>
      </c>
      <c r="P12" s="22">
        <v>14300</v>
      </c>
      <c r="Q12" s="16"/>
    </row>
    <row r="13" spans="2:17" ht="16.5" thickBot="1" x14ac:dyDescent="0.3">
      <c r="B13" s="12"/>
      <c r="O13" s="20" t="s">
        <v>41</v>
      </c>
      <c r="P13" s="23" t="s">
        <v>42</v>
      </c>
      <c r="Q13" s="16"/>
    </row>
    <row r="14" spans="2:17" ht="16.5" thickBot="1" x14ac:dyDescent="0.3">
      <c r="B14" s="13" t="s">
        <v>43</v>
      </c>
      <c r="C14" s="13"/>
      <c r="D14" s="14"/>
      <c r="E14" s="13" t="s">
        <v>44</v>
      </c>
      <c r="F14" s="13"/>
      <c r="G14" s="14"/>
      <c r="H14" s="13" t="s">
        <v>45</v>
      </c>
      <c r="I14" s="13"/>
      <c r="O14" s="24"/>
    </row>
    <row r="15" spans="2:17" ht="15.75" x14ac:dyDescent="0.25">
      <c r="B15" s="15" t="s">
        <v>46</v>
      </c>
      <c r="C15" s="16"/>
      <c r="D15" s="16"/>
      <c r="E15" s="15" t="s">
        <v>47</v>
      </c>
      <c r="F15" s="18"/>
      <c r="G15" s="16"/>
      <c r="H15" s="15" t="s">
        <v>48</v>
      </c>
      <c r="I15" s="18"/>
      <c r="O15" s="24"/>
    </row>
    <row r="16" spans="2:17" ht="15.75" x14ac:dyDescent="0.25">
      <c r="B16" s="19"/>
      <c r="C16" s="16" t="s">
        <v>49</v>
      </c>
      <c r="D16" s="16"/>
      <c r="E16" s="19"/>
      <c r="F16" s="16" t="s">
        <v>50</v>
      </c>
      <c r="G16" s="16"/>
      <c r="H16" s="15" t="s">
        <v>51</v>
      </c>
      <c r="I16" s="16"/>
      <c r="O16" s="24"/>
    </row>
    <row r="17" spans="2:9" ht="16.5" thickBot="1" x14ac:dyDescent="0.3">
      <c r="B17" s="16"/>
      <c r="C17" s="16"/>
      <c r="D17" s="16"/>
      <c r="E17" s="16"/>
      <c r="F17" s="16"/>
      <c r="G17" s="16"/>
      <c r="H17" s="25" t="s">
        <v>52</v>
      </c>
      <c r="I17" s="23"/>
    </row>
    <row r="18" spans="2:9" ht="15.75" x14ac:dyDescent="0.25">
      <c r="B18" s="16"/>
      <c r="C18" s="16"/>
      <c r="D18" s="16"/>
      <c r="E18" s="16"/>
      <c r="F18" s="16"/>
      <c r="G18" s="16"/>
      <c r="H18" s="19"/>
      <c r="I18" s="16" t="s">
        <v>53</v>
      </c>
    </row>
    <row r="19" spans="2:9" ht="15.75" x14ac:dyDescent="0.25">
      <c r="B19" s="12"/>
    </row>
    <row r="20" spans="2:9" ht="15.75" x14ac:dyDescent="0.25">
      <c r="B20" s="11" t="s">
        <v>54</v>
      </c>
    </row>
    <row r="21" spans="2:9" ht="15.75" x14ac:dyDescent="0.25">
      <c r="B21" s="12"/>
    </row>
    <row r="22" spans="2:9" ht="16.5" thickBot="1" x14ac:dyDescent="0.3">
      <c r="B22" s="13" t="s">
        <v>55</v>
      </c>
      <c r="C22" s="13"/>
      <c r="D22" s="14"/>
      <c r="E22" s="13" t="s">
        <v>56</v>
      </c>
      <c r="F22" s="13"/>
      <c r="G22" s="14"/>
      <c r="H22" s="13" t="s">
        <v>57</v>
      </c>
      <c r="I22" s="13"/>
    </row>
    <row r="23" spans="2:9" ht="15.75" x14ac:dyDescent="0.25">
      <c r="B23" s="19"/>
      <c r="C23" s="16" t="s">
        <v>58</v>
      </c>
      <c r="D23" s="16"/>
      <c r="E23" s="19"/>
      <c r="F23" s="18" t="s">
        <v>58</v>
      </c>
      <c r="G23" s="16"/>
      <c r="H23" s="15" t="s">
        <v>59</v>
      </c>
      <c r="I23" s="18"/>
    </row>
    <row r="24" spans="2:9" ht="16.5" thickBot="1" x14ac:dyDescent="0.3">
      <c r="B24" s="19"/>
      <c r="C24" s="16"/>
      <c r="D24" s="16"/>
      <c r="E24" s="25" t="s">
        <v>60</v>
      </c>
      <c r="F24" s="23"/>
      <c r="G24" s="16"/>
      <c r="H24" s="19"/>
      <c r="I24" s="16"/>
    </row>
    <row r="25" spans="2:9" ht="15.75" x14ac:dyDescent="0.25">
      <c r="B25" s="16"/>
      <c r="C25" s="16"/>
      <c r="D25" s="16"/>
      <c r="E25" s="15" t="s">
        <v>61</v>
      </c>
      <c r="F25" s="16"/>
      <c r="G25" s="16"/>
      <c r="H25" s="16"/>
      <c r="I25" s="16"/>
    </row>
    <row r="26" spans="2:9" ht="15.75" x14ac:dyDescent="0.25">
      <c r="B26" s="12"/>
    </row>
    <row r="27" spans="2:9" ht="16.5" thickBot="1" x14ac:dyDescent="0.3">
      <c r="B27" s="13" t="s">
        <v>62</v>
      </c>
      <c r="C27" s="13"/>
      <c r="D27" s="14"/>
      <c r="E27" s="13" t="s">
        <v>63</v>
      </c>
      <c r="F27" s="13"/>
    </row>
    <row r="28" spans="2:9" ht="15.75" x14ac:dyDescent="0.25">
      <c r="B28" s="15" t="s">
        <v>64</v>
      </c>
      <c r="C28" s="16"/>
      <c r="D28" s="16"/>
      <c r="E28" s="19"/>
      <c r="F28" s="18" t="s">
        <v>65</v>
      </c>
    </row>
    <row r="29" spans="2:9" ht="15.75" x14ac:dyDescent="0.25">
      <c r="B29" s="19"/>
      <c r="C29" s="16"/>
      <c r="D29" s="16"/>
      <c r="E29" s="15" t="s">
        <v>66</v>
      </c>
      <c r="F29" s="16"/>
    </row>
    <row r="30" spans="2:9" ht="15.75" x14ac:dyDescent="0.25">
      <c r="B30" s="12"/>
    </row>
    <row r="31" spans="2:9" ht="16.5" thickBot="1" x14ac:dyDescent="0.3">
      <c r="B31" s="13" t="s">
        <v>67</v>
      </c>
      <c r="C31" s="13"/>
      <c r="D31" s="14"/>
      <c r="E31" s="13" t="s">
        <v>68</v>
      </c>
      <c r="F31" s="13"/>
    </row>
    <row r="32" spans="2:9" ht="15.75" x14ac:dyDescent="0.25">
      <c r="B32" s="15" t="s">
        <v>69</v>
      </c>
      <c r="C32" s="16"/>
      <c r="D32" s="16"/>
      <c r="E32" s="19"/>
      <c r="F32" s="18" t="s">
        <v>70</v>
      </c>
    </row>
    <row r="33" spans="2:6" ht="16.5" thickBot="1" x14ac:dyDescent="0.3">
      <c r="B33" s="19"/>
      <c r="C33" s="16"/>
      <c r="D33" s="16"/>
      <c r="E33" s="25" t="s">
        <v>71</v>
      </c>
      <c r="F33" s="23"/>
    </row>
    <row r="34" spans="2:6" ht="15.75" x14ac:dyDescent="0.25">
      <c r="B34" s="16"/>
      <c r="C34" s="16"/>
      <c r="D34" s="16"/>
      <c r="E34" s="15" t="s">
        <v>72</v>
      </c>
      <c r="F34" s="16"/>
    </row>
    <row r="35" spans="2:6" ht="15.75" x14ac:dyDescent="0.25">
      <c r="B35" s="11"/>
    </row>
    <row r="36" spans="2:6" ht="15.75" x14ac:dyDescent="0.25">
      <c r="B36" s="11"/>
    </row>
    <row r="37" spans="2:6" ht="15.75" x14ac:dyDescent="0.25">
      <c r="B37" s="11"/>
    </row>
  </sheetData>
  <mergeCells count="14">
    <mergeCell ref="B22:C22"/>
    <mergeCell ref="E22:F22"/>
    <mergeCell ref="H22:I22"/>
    <mergeCell ref="B27:C27"/>
    <mergeCell ref="E27:F27"/>
    <mergeCell ref="B31:C31"/>
    <mergeCell ref="E31:F31"/>
    <mergeCell ref="B4:C4"/>
    <mergeCell ref="E4:F4"/>
    <mergeCell ref="H4:I4"/>
    <mergeCell ref="K4:L4"/>
    <mergeCell ref="B14:C14"/>
    <mergeCell ref="E14:F14"/>
    <mergeCell ref="H14:I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2016-09-25T20:41:14Z</dcterms:created>
  <dcterms:modified xsi:type="dcterms:W3CDTF">2016-09-25T20:41:56Z</dcterms:modified>
</cp:coreProperties>
</file>