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19875" windowHeight="7710" activeTab="3"/>
  </bookViews>
  <sheets>
    <sheet name="abs" sheetId="1" r:id="rId1"/>
    <sheet name="dep" sheetId="2" r:id="rId2"/>
    <sheet name="ABC" sheetId="3" r:id="rId3"/>
    <sheet name="Difrenca de resultado" sheetId="4" r:id="rId4"/>
  </sheets>
  <calcPr calcId="145621"/>
</workbook>
</file>

<file path=xl/calcChain.xml><?xml version="1.0" encoding="utf-8"?>
<calcChain xmlns="http://schemas.openxmlformats.org/spreadsheetml/2006/main">
  <c r="E5" i="4" l="1"/>
  <c r="E4" i="4"/>
  <c r="E3" i="4"/>
  <c r="D5" i="4"/>
  <c r="C5" i="4"/>
  <c r="D4" i="4"/>
  <c r="C4" i="4"/>
  <c r="D3" i="4"/>
  <c r="C3" i="4"/>
  <c r="D18" i="3"/>
  <c r="C18" i="3"/>
  <c r="D16" i="3"/>
  <c r="D17" i="3" s="1"/>
  <c r="C16" i="3"/>
  <c r="D15" i="3"/>
  <c r="D19" i="3" s="1"/>
  <c r="C15" i="3"/>
  <c r="K11" i="3"/>
  <c r="K12" i="3" s="1"/>
  <c r="J11" i="3"/>
  <c r="J12" i="3" s="1"/>
  <c r="K10" i="3"/>
  <c r="J10" i="3"/>
  <c r="K8" i="3"/>
  <c r="J8" i="3"/>
  <c r="K7" i="3"/>
  <c r="J7" i="3"/>
  <c r="K6" i="3"/>
  <c r="J6" i="3"/>
  <c r="K5" i="3"/>
  <c r="J5" i="3"/>
  <c r="K4" i="3"/>
  <c r="J4" i="3"/>
  <c r="K3" i="3"/>
  <c r="J3" i="3"/>
  <c r="G7" i="3"/>
  <c r="F7" i="3"/>
  <c r="F5" i="3"/>
  <c r="G3" i="3"/>
  <c r="F3" i="3"/>
  <c r="E7" i="3"/>
  <c r="E6" i="3"/>
  <c r="G6" i="3" s="1"/>
  <c r="E5" i="3"/>
  <c r="G5" i="3" s="1"/>
  <c r="E4" i="3"/>
  <c r="G4" i="3" s="1"/>
  <c r="E3" i="3"/>
  <c r="F34" i="2"/>
  <c r="E34" i="2"/>
  <c r="F32" i="2"/>
  <c r="E32" i="2"/>
  <c r="F31" i="2"/>
  <c r="E31" i="2"/>
  <c r="I23" i="2"/>
  <c r="I22" i="2"/>
  <c r="F27" i="2"/>
  <c r="F26" i="2"/>
  <c r="E28" i="2"/>
  <c r="F12" i="2"/>
  <c r="E12" i="2"/>
  <c r="G9" i="2"/>
  <c r="G18" i="2" s="1"/>
  <c r="F7" i="2"/>
  <c r="F17" i="2" s="1"/>
  <c r="H11" i="2"/>
  <c r="H8" i="2"/>
  <c r="F9" i="2" s="1"/>
  <c r="F18" i="2" s="1"/>
  <c r="H6" i="2"/>
  <c r="E7" i="2" s="1"/>
  <c r="E17" i="2" s="1"/>
  <c r="H4" i="2"/>
  <c r="G5" i="2" s="1"/>
  <c r="G16" i="2" s="1"/>
  <c r="D27" i="1"/>
  <c r="D25" i="1"/>
  <c r="C25" i="1"/>
  <c r="B25" i="1"/>
  <c r="D24" i="1"/>
  <c r="C24" i="1"/>
  <c r="B24" i="1"/>
  <c r="C23" i="1"/>
  <c r="B23" i="1"/>
  <c r="D22" i="1"/>
  <c r="C22" i="1"/>
  <c r="B22" i="1"/>
  <c r="C21" i="1"/>
  <c r="B21" i="1"/>
  <c r="C20" i="1"/>
  <c r="B20" i="1"/>
  <c r="D17" i="1"/>
  <c r="D16" i="1"/>
  <c r="C17" i="1"/>
  <c r="C16" i="1"/>
  <c r="E12" i="1"/>
  <c r="E11" i="1"/>
  <c r="D12" i="1"/>
  <c r="D11" i="1"/>
  <c r="C12" i="1"/>
  <c r="C11" i="1"/>
  <c r="B13" i="1"/>
  <c r="B17" i="1"/>
  <c r="B16" i="1"/>
  <c r="D20" i="3" l="1"/>
  <c r="C19" i="3"/>
  <c r="E19" i="3" s="1"/>
  <c r="C17" i="3"/>
  <c r="E17" i="3"/>
  <c r="F4" i="3"/>
  <c r="F6" i="3"/>
  <c r="F35" i="2"/>
  <c r="F33" i="2"/>
  <c r="E35" i="2"/>
  <c r="E33" i="2"/>
  <c r="G19" i="2"/>
  <c r="E5" i="2"/>
  <c r="E16" i="2" s="1"/>
  <c r="F5" i="2"/>
  <c r="F16" i="2" s="1"/>
  <c r="F19" i="2" s="1"/>
  <c r="G7" i="2"/>
  <c r="G17" i="2" s="1"/>
  <c r="H17" i="2" s="1"/>
  <c r="E9" i="2"/>
  <c r="E18" i="2" s="1"/>
  <c r="H18" i="2" s="1"/>
  <c r="C20" i="3" l="1"/>
  <c r="E20" i="3" s="1"/>
  <c r="E22" i="3" s="1"/>
  <c r="G35" i="2"/>
  <c r="F36" i="2"/>
  <c r="E36" i="2"/>
  <c r="G36" i="2" s="1"/>
  <c r="G38" i="2" s="1"/>
  <c r="G33" i="2"/>
  <c r="F20" i="2"/>
  <c r="E20" i="2"/>
  <c r="E19" i="2"/>
  <c r="H16" i="2"/>
  <c r="H19" i="2" s="1"/>
  <c r="E21" i="2" l="1"/>
  <c r="F21" i="2"/>
  <c r="E23" i="2" l="1"/>
  <c r="G23" i="2" s="1"/>
  <c r="E22" i="2"/>
  <c r="F23" i="2"/>
  <c r="F22" i="2"/>
  <c r="G22" i="2"/>
  <c r="H23" i="2" l="1"/>
  <c r="J23" i="2" s="1"/>
  <c r="H22" i="2"/>
  <c r="J22" i="2" s="1"/>
</calcChain>
</file>

<file path=xl/sharedStrings.xml><?xml version="1.0" encoding="utf-8"?>
<sst xmlns="http://schemas.openxmlformats.org/spreadsheetml/2006/main" count="115" uniqueCount="65">
  <si>
    <t>Custeio Absorção - rateio simples</t>
  </si>
  <si>
    <t>Produção</t>
  </si>
  <si>
    <t>quant vend</t>
  </si>
  <si>
    <t>Preço</t>
  </si>
  <si>
    <t>Produto A</t>
  </si>
  <si>
    <t>Produto B</t>
  </si>
  <si>
    <t>Custo direto unitário</t>
  </si>
  <si>
    <t>Custos diretos totais</t>
  </si>
  <si>
    <t>Custos indiretos</t>
  </si>
  <si>
    <t>Critério de rateio - custo diretos</t>
  </si>
  <si>
    <t>%</t>
  </si>
  <si>
    <t>Custos indiretos totais</t>
  </si>
  <si>
    <t>Custos Indiretos Unitários</t>
  </si>
  <si>
    <t>Custo indireto unitário</t>
  </si>
  <si>
    <t>Custo total unitário</t>
  </si>
  <si>
    <t>Receita</t>
  </si>
  <si>
    <t>A</t>
  </si>
  <si>
    <t>B</t>
  </si>
  <si>
    <t>quantidade vend</t>
  </si>
  <si>
    <t>Preço de venda</t>
  </si>
  <si>
    <t>total</t>
  </si>
  <si>
    <t>Custo unitário</t>
  </si>
  <si>
    <t>Custo total</t>
  </si>
  <si>
    <t>Margem Bruta</t>
  </si>
  <si>
    <t>Despesas</t>
  </si>
  <si>
    <t>Resultado</t>
  </si>
  <si>
    <t>acabamento</t>
  </si>
  <si>
    <t>corte e costura</t>
  </si>
  <si>
    <t>gestão da produção</t>
  </si>
  <si>
    <t>Aluguel</t>
  </si>
  <si>
    <t>area</t>
  </si>
  <si>
    <t>m2</t>
  </si>
  <si>
    <t>MOI</t>
  </si>
  <si>
    <t>horas mod</t>
  </si>
  <si>
    <t>depreciação</t>
  </si>
  <si>
    <t>horas maq</t>
  </si>
  <si>
    <t>Numero de funcionarios</t>
  </si>
  <si>
    <t>Deprecicao</t>
  </si>
  <si>
    <t>rateio gestao</t>
  </si>
  <si>
    <t>unitario</t>
  </si>
  <si>
    <t>direto</t>
  </si>
  <si>
    <t>Quantidade produzida</t>
  </si>
  <si>
    <t>Finalizações de produto</t>
  </si>
  <si>
    <t>peças cortadas</t>
  </si>
  <si>
    <t>pecas costuradas</t>
  </si>
  <si>
    <t>Pontos de controle de qualidade</t>
  </si>
  <si>
    <t>horas de apoio da administração</t>
  </si>
  <si>
    <t>TOTAL</t>
  </si>
  <si>
    <t>DIRECIONADORES DE CUSTOS</t>
  </si>
  <si>
    <t>Administração</t>
  </si>
  <si>
    <t>Controle de qualidade</t>
  </si>
  <si>
    <t>Cortar</t>
  </si>
  <si>
    <t>Costurar</t>
  </si>
  <si>
    <t>Acabamento</t>
  </si>
  <si>
    <t>CUSTOS</t>
  </si>
  <si>
    <t>Custos</t>
  </si>
  <si>
    <t>Total</t>
  </si>
  <si>
    <t>produção</t>
  </si>
  <si>
    <t>Custo indireto unit</t>
  </si>
  <si>
    <t>Custo direto unit</t>
  </si>
  <si>
    <t>custo unitarios total</t>
  </si>
  <si>
    <t>Absroção</t>
  </si>
  <si>
    <t>Departamentalização</t>
  </si>
  <si>
    <t>ABC</t>
  </si>
  <si>
    <t>Resultado da empresa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</si>
</sst>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R$&quot;\ #,##0.00;[Red]\-&quot;R$&quot;\ #,##0.00"/>
    <numFmt numFmtId="44" formatCode="_-&quot;R$&quot;\ * #,##0.00_-;\-&quot;R$&quot;\ * #,##0.00_-;_-&quot;R$&quot;\ * &quot;-&quot;??_-;_-@_-"/>
    <numFmt numFmtId="168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8" fontId="0" fillId="0" borderId="0" xfId="0" applyNumberFormat="1"/>
    <xf numFmtId="8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horizontal="right" vertical="center"/>
    </xf>
    <xf numFmtId="44" fontId="0" fillId="0" borderId="0" xfId="1" applyFont="1"/>
    <xf numFmtId="0" fontId="2" fillId="0" borderId="0" xfId="0" applyFont="1" applyFill="1" applyBorder="1" applyAlignment="1">
      <alignment vertical="center"/>
    </xf>
    <xf numFmtId="168" fontId="0" fillId="0" borderId="0" xfId="2" applyNumberFormat="1" applyFont="1"/>
    <xf numFmtId="44" fontId="0" fillId="0" borderId="0" xfId="0" applyNumberFormat="1"/>
    <xf numFmtId="0" fontId="0" fillId="0" borderId="5" xfId="0" applyBorder="1"/>
    <xf numFmtId="0" fontId="0" fillId="0" borderId="0" xfId="0" applyAlignment="1">
      <alignment horizont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opLeftCell="A7" workbookViewId="0">
      <selection activeCell="A19" sqref="A19:D27"/>
    </sheetView>
  </sheetViews>
  <sheetFormatPr defaultRowHeight="15" x14ac:dyDescent="0.25"/>
  <cols>
    <col min="1" max="1" width="16.42578125" customWidth="1"/>
    <col min="2" max="2" width="19.5703125" bestFit="1" customWidth="1"/>
    <col min="3" max="3" width="13.140625" customWidth="1"/>
    <col min="4" max="4" width="14.28515625" bestFit="1" customWidth="1"/>
    <col min="5" max="5" width="24.140625" bestFit="1" customWidth="1"/>
  </cols>
  <sheetData>
    <row r="1" spans="1:5" x14ac:dyDescent="0.25">
      <c r="A1" t="s">
        <v>0</v>
      </c>
    </row>
    <row r="2" spans="1:5" ht="15.75" thickBot="1" x14ac:dyDescent="0.3"/>
    <row r="3" spans="1:5" ht="15.75" thickBot="1" x14ac:dyDescent="0.3">
      <c r="A3" s="1"/>
      <c r="B3" s="2" t="s">
        <v>7</v>
      </c>
      <c r="C3" s="2" t="s">
        <v>1</v>
      </c>
      <c r="D3" s="2" t="s">
        <v>2</v>
      </c>
      <c r="E3" s="2" t="s">
        <v>3</v>
      </c>
    </row>
    <row r="4" spans="1:5" ht="15.75" thickBot="1" x14ac:dyDescent="0.3">
      <c r="A4" s="3" t="s">
        <v>4</v>
      </c>
      <c r="B4" s="5">
        <v>18000</v>
      </c>
      <c r="C4" s="6">
        <v>10000</v>
      </c>
      <c r="D4" s="6">
        <v>7500</v>
      </c>
      <c r="E4" s="5">
        <v>8.5</v>
      </c>
    </row>
    <row r="5" spans="1:5" ht="15.75" thickBot="1" x14ac:dyDescent="0.3">
      <c r="A5" s="3" t="s">
        <v>5</v>
      </c>
      <c r="B5" s="5">
        <v>12000</v>
      </c>
      <c r="C5" s="6">
        <v>5000</v>
      </c>
      <c r="D5" s="6">
        <v>4000</v>
      </c>
      <c r="E5" s="5">
        <v>11</v>
      </c>
    </row>
    <row r="7" spans="1:5" x14ac:dyDescent="0.25">
      <c r="A7" t="s">
        <v>8</v>
      </c>
      <c r="B7" s="7">
        <v>100000</v>
      </c>
    </row>
    <row r="8" spans="1:5" x14ac:dyDescent="0.25">
      <c r="A8" s="8" t="s">
        <v>9</v>
      </c>
    </row>
    <row r="9" spans="1:5" ht="15.75" thickBot="1" x14ac:dyDescent="0.3"/>
    <row r="10" spans="1:5" ht="15.75" thickBot="1" x14ac:dyDescent="0.3">
      <c r="A10" s="1"/>
      <c r="B10" s="2" t="s">
        <v>7</v>
      </c>
      <c r="C10" t="s">
        <v>10</v>
      </c>
      <c r="D10" t="s">
        <v>11</v>
      </c>
      <c r="E10" t="s">
        <v>12</v>
      </c>
    </row>
    <row r="11" spans="1:5" ht="15.75" thickBot="1" x14ac:dyDescent="0.3">
      <c r="A11" s="3" t="s">
        <v>4</v>
      </c>
      <c r="B11" s="5">
        <v>18000</v>
      </c>
      <c r="C11" s="9">
        <f>B11/$B$13</f>
        <v>0.6</v>
      </c>
      <c r="D11" s="10">
        <f>C11*$D$13</f>
        <v>60000</v>
      </c>
      <c r="E11" s="10">
        <f>D11/C4</f>
        <v>6</v>
      </c>
    </row>
    <row r="12" spans="1:5" ht="15.75" thickBot="1" x14ac:dyDescent="0.3">
      <c r="A12" s="3" t="s">
        <v>5</v>
      </c>
      <c r="B12" s="5">
        <v>12000</v>
      </c>
      <c r="C12" s="9">
        <f>B12/$B$13</f>
        <v>0.4</v>
      </c>
      <c r="D12" s="10">
        <f>C12*$D$13</f>
        <v>40000</v>
      </c>
      <c r="E12" s="10">
        <f>D12/C5</f>
        <v>8</v>
      </c>
    </row>
    <row r="13" spans="1:5" x14ac:dyDescent="0.25">
      <c r="B13" s="4">
        <f>SUM(B11:B12)</f>
        <v>30000</v>
      </c>
      <c r="D13" s="7">
        <v>100000</v>
      </c>
    </row>
    <row r="14" spans="1:5" ht="15.75" thickBot="1" x14ac:dyDescent="0.3"/>
    <row r="15" spans="1:5" ht="15.75" thickBot="1" x14ac:dyDescent="0.3">
      <c r="A15" s="1"/>
      <c r="B15" t="s">
        <v>6</v>
      </c>
      <c r="C15" t="s">
        <v>13</v>
      </c>
      <c r="D15" t="s">
        <v>14</v>
      </c>
    </row>
    <row r="16" spans="1:5" ht="15.75" thickBot="1" x14ac:dyDescent="0.3">
      <c r="A16" s="3" t="s">
        <v>4</v>
      </c>
      <c r="B16" s="4">
        <f>B4/C4</f>
        <v>1.8</v>
      </c>
      <c r="C16" s="10">
        <f>E11</f>
        <v>6</v>
      </c>
      <c r="D16" s="10">
        <f>C16+B16</f>
        <v>7.8</v>
      </c>
    </row>
    <row r="17" spans="1:4" ht="15.75" thickBot="1" x14ac:dyDescent="0.3">
      <c r="A17" s="3" t="s">
        <v>5</v>
      </c>
      <c r="B17" s="4">
        <f>B5/C5</f>
        <v>2.4</v>
      </c>
      <c r="C17" s="10">
        <f>E12</f>
        <v>8</v>
      </c>
      <c r="D17" s="10">
        <f>C17+B17</f>
        <v>10.4</v>
      </c>
    </row>
    <row r="19" spans="1:4" x14ac:dyDescent="0.25">
      <c r="B19" t="s">
        <v>16</v>
      </c>
      <c r="C19" t="s">
        <v>17</v>
      </c>
      <c r="D19" t="s">
        <v>20</v>
      </c>
    </row>
    <row r="20" spans="1:4" x14ac:dyDescent="0.25">
      <c r="A20" t="s">
        <v>18</v>
      </c>
      <c r="B20">
        <f>D4</f>
        <v>7500</v>
      </c>
      <c r="C20">
        <f>D5</f>
        <v>4000</v>
      </c>
    </row>
    <row r="21" spans="1:4" x14ac:dyDescent="0.25">
      <c r="A21" t="s">
        <v>19</v>
      </c>
      <c r="B21" s="4">
        <f>E4</f>
        <v>8.5</v>
      </c>
      <c r="C21" s="4">
        <f>E5</f>
        <v>11</v>
      </c>
    </row>
    <row r="22" spans="1:4" x14ac:dyDescent="0.25">
      <c r="A22" t="s">
        <v>15</v>
      </c>
      <c r="B22" s="4">
        <f>B21*B20</f>
        <v>63750</v>
      </c>
      <c r="C22" s="4">
        <f>C21*C20</f>
        <v>44000</v>
      </c>
      <c r="D22" s="4">
        <f>SUM(B22:C22)</f>
        <v>107750</v>
      </c>
    </row>
    <row r="23" spans="1:4" x14ac:dyDescent="0.25">
      <c r="A23" t="s">
        <v>21</v>
      </c>
      <c r="B23" s="10">
        <f>D16</f>
        <v>7.8</v>
      </c>
      <c r="C23" s="10">
        <f>D17</f>
        <v>10.4</v>
      </c>
    </row>
    <row r="24" spans="1:4" x14ac:dyDescent="0.25">
      <c r="A24" t="s">
        <v>22</v>
      </c>
      <c r="B24" s="10">
        <f>B23*B20</f>
        <v>58500</v>
      </c>
      <c r="C24" s="10">
        <f>C23*C20</f>
        <v>41600</v>
      </c>
      <c r="D24" s="4">
        <f>SUM(B24:C24)</f>
        <v>100100</v>
      </c>
    </row>
    <row r="25" spans="1:4" x14ac:dyDescent="0.25">
      <c r="A25" t="s">
        <v>23</v>
      </c>
      <c r="B25" s="4">
        <f>B22-B24</f>
        <v>5250</v>
      </c>
      <c r="C25" s="4">
        <f>C22-C24</f>
        <v>2400</v>
      </c>
      <c r="D25" s="4">
        <f>SUM(B25:C25)</f>
        <v>7650</v>
      </c>
    </row>
    <row r="26" spans="1:4" x14ac:dyDescent="0.25">
      <c r="A26" t="s">
        <v>24</v>
      </c>
      <c r="D26" s="7">
        <v>25000</v>
      </c>
    </row>
    <row r="27" spans="1:4" x14ac:dyDescent="0.25">
      <c r="A27" t="s">
        <v>25</v>
      </c>
      <c r="D27" s="4">
        <f>D25-D26</f>
        <v>-17350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8"/>
  <sheetViews>
    <sheetView topLeftCell="A16" workbookViewId="0">
      <selection activeCell="D30" sqref="D30:G38"/>
    </sheetView>
  </sheetViews>
  <sheetFormatPr defaultRowHeight="15" x14ac:dyDescent="0.25"/>
  <cols>
    <col min="2" max="2" width="13.28515625" bestFit="1" customWidth="1"/>
    <col min="4" max="4" width="22.85546875" bestFit="1" customWidth="1"/>
    <col min="5" max="5" width="13.28515625" bestFit="1" customWidth="1"/>
    <col min="6" max="6" width="14.140625" bestFit="1" customWidth="1"/>
    <col min="7" max="7" width="18.42578125" bestFit="1" customWidth="1"/>
    <col min="8" max="8" width="14.28515625" bestFit="1" customWidth="1"/>
  </cols>
  <sheetData>
    <row r="2" spans="1:8" x14ac:dyDescent="0.25">
      <c r="E2" t="s">
        <v>26</v>
      </c>
      <c r="F2" t="s">
        <v>27</v>
      </c>
      <c r="G2" t="s">
        <v>28</v>
      </c>
    </row>
    <row r="4" spans="1:8" x14ac:dyDescent="0.25">
      <c r="A4" t="s">
        <v>29</v>
      </c>
      <c r="B4" s="7">
        <v>10000</v>
      </c>
      <c r="C4" t="s">
        <v>30</v>
      </c>
      <c r="D4" t="s">
        <v>31</v>
      </c>
      <c r="E4">
        <v>100</v>
      </c>
      <c r="F4">
        <v>250</v>
      </c>
      <c r="G4">
        <v>50</v>
      </c>
      <c r="H4">
        <f>SUM(E4:G4)</f>
        <v>400</v>
      </c>
    </row>
    <row r="5" spans="1:8" x14ac:dyDescent="0.25">
      <c r="E5" s="9">
        <f>E4/$H4</f>
        <v>0.25</v>
      </c>
      <c r="F5" s="9">
        <f t="shared" ref="F5:G5" si="0">F4/$H4</f>
        <v>0.625</v>
      </c>
      <c r="G5" s="9">
        <f t="shared" si="0"/>
        <v>0.125</v>
      </c>
    </row>
    <row r="6" spans="1:8" x14ac:dyDescent="0.25">
      <c r="A6" t="s">
        <v>32</v>
      </c>
      <c r="B6" s="7">
        <v>50000</v>
      </c>
      <c r="D6" t="s">
        <v>33</v>
      </c>
      <c r="E6">
        <v>600</v>
      </c>
      <c r="F6">
        <v>300</v>
      </c>
      <c r="G6">
        <v>100</v>
      </c>
      <c r="H6">
        <f>SUM(E6:G6)</f>
        <v>1000</v>
      </c>
    </row>
    <row r="7" spans="1:8" x14ac:dyDescent="0.25">
      <c r="E7" s="9">
        <f>E6/$H6</f>
        <v>0.6</v>
      </c>
      <c r="F7" s="9">
        <f t="shared" ref="F7" si="1">F6/$H6</f>
        <v>0.3</v>
      </c>
      <c r="G7" s="9">
        <f t="shared" ref="G7" si="2">G6/$H6</f>
        <v>0.1</v>
      </c>
    </row>
    <row r="8" spans="1:8" x14ac:dyDescent="0.25">
      <c r="A8" t="s">
        <v>34</v>
      </c>
      <c r="B8" s="7">
        <v>40000</v>
      </c>
      <c r="D8" t="s">
        <v>35</v>
      </c>
      <c r="E8">
        <v>60</v>
      </c>
      <c r="F8">
        <v>70</v>
      </c>
      <c r="G8">
        <v>20</v>
      </c>
      <c r="H8">
        <f>SUM(E8:G8)</f>
        <v>150</v>
      </c>
    </row>
    <row r="9" spans="1:8" x14ac:dyDescent="0.25">
      <c r="E9" s="9">
        <f>E8/$H8</f>
        <v>0.4</v>
      </c>
      <c r="F9" s="9">
        <f t="shared" ref="F9" si="3">F8/$H8</f>
        <v>0.46666666666666667</v>
      </c>
      <c r="G9" s="9">
        <f t="shared" ref="G9" si="4">G8/$H8</f>
        <v>0.13333333333333333</v>
      </c>
    </row>
    <row r="11" spans="1:8" x14ac:dyDescent="0.25">
      <c r="A11" t="s">
        <v>36</v>
      </c>
      <c r="D11" s="11" t="s">
        <v>36</v>
      </c>
      <c r="E11" s="11">
        <v>10</v>
      </c>
      <c r="F11" s="11">
        <v>15</v>
      </c>
      <c r="H11">
        <f>SUM(E11:G11)</f>
        <v>25</v>
      </c>
    </row>
    <row r="12" spans="1:8" x14ac:dyDescent="0.25">
      <c r="D12" s="11"/>
      <c r="E12" s="9">
        <f>E11/$H11</f>
        <v>0.4</v>
      </c>
      <c r="F12" s="9">
        <f>F11/$H11</f>
        <v>0.6</v>
      </c>
    </row>
    <row r="15" spans="1:8" x14ac:dyDescent="0.25">
      <c r="E15" t="s">
        <v>26</v>
      </c>
      <c r="F15" t="s">
        <v>27</v>
      </c>
      <c r="G15" t="s">
        <v>28</v>
      </c>
    </row>
    <row r="16" spans="1:8" x14ac:dyDescent="0.25">
      <c r="D16" t="s">
        <v>29</v>
      </c>
      <c r="E16" s="10">
        <f>$B$4*E5</f>
        <v>2500</v>
      </c>
      <c r="F16" s="10">
        <f>$B$4*F5</f>
        <v>6250</v>
      </c>
      <c r="G16" s="10">
        <f>$B$4*G5</f>
        <v>1250</v>
      </c>
      <c r="H16" s="10">
        <f>SUM(E16:G16)</f>
        <v>10000</v>
      </c>
    </row>
    <row r="17" spans="4:10" x14ac:dyDescent="0.25">
      <c r="D17" t="s">
        <v>32</v>
      </c>
      <c r="E17" s="10">
        <f>$B$6*E7</f>
        <v>30000</v>
      </c>
      <c r="F17" s="10">
        <f t="shared" ref="F17:G17" si="5">$B$6*F7</f>
        <v>15000</v>
      </c>
      <c r="G17" s="10">
        <f t="shared" si="5"/>
        <v>5000</v>
      </c>
      <c r="H17" s="10">
        <f t="shared" ref="H17:H18" si="6">SUM(E17:G17)</f>
        <v>50000</v>
      </c>
    </row>
    <row r="18" spans="4:10" x14ac:dyDescent="0.25">
      <c r="D18" t="s">
        <v>37</v>
      </c>
      <c r="E18" s="10">
        <f>$B$8*E9</f>
        <v>16000</v>
      </c>
      <c r="F18" s="10">
        <f t="shared" ref="F18:G18" si="7">$B$8*F9</f>
        <v>18666.666666666668</v>
      </c>
      <c r="G18" s="10">
        <f t="shared" si="7"/>
        <v>5333.333333333333</v>
      </c>
      <c r="H18" s="10">
        <f t="shared" si="6"/>
        <v>40000.000000000007</v>
      </c>
    </row>
    <row r="19" spans="4:10" x14ac:dyDescent="0.25">
      <c r="D19" t="s">
        <v>20</v>
      </c>
      <c r="E19" s="10">
        <f>SUM(E16:E18)</f>
        <v>48500</v>
      </c>
      <c r="F19" s="10">
        <f t="shared" ref="F19:H19" si="8">SUM(F16:F18)</f>
        <v>39916.666666666672</v>
      </c>
      <c r="G19" s="10">
        <f t="shared" si="8"/>
        <v>11583.333333333332</v>
      </c>
      <c r="H19" s="10">
        <f t="shared" si="8"/>
        <v>100000</v>
      </c>
    </row>
    <row r="20" spans="4:10" x14ac:dyDescent="0.25">
      <c r="D20" t="s">
        <v>38</v>
      </c>
      <c r="E20" s="10">
        <f>$G$19*E12</f>
        <v>4633.333333333333</v>
      </c>
      <c r="F20" s="10">
        <f>$G$19*F12</f>
        <v>6949.9999999999991</v>
      </c>
    </row>
    <row r="21" spans="4:10" x14ac:dyDescent="0.25">
      <c r="D21" t="s">
        <v>20</v>
      </c>
      <c r="E21" s="10">
        <f>SUM(E19:E20)</f>
        <v>53133.333333333336</v>
      </c>
      <c r="F21" s="10">
        <f>SUM(F19:F20)</f>
        <v>46866.666666666672</v>
      </c>
      <c r="G21" t="s">
        <v>20</v>
      </c>
      <c r="H21" t="s">
        <v>39</v>
      </c>
      <c r="I21" t="s">
        <v>40</v>
      </c>
      <c r="J21" t="s">
        <v>20</v>
      </c>
    </row>
    <row r="22" spans="4:10" x14ac:dyDescent="0.25">
      <c r="D22" t="s">
        <v>4</v>
      </c>
      <c r="E22" s="10">
        <f>E$21*$F26</f>
        <v>35422.222222222219</v>
      </c>
      <c r="F22" s="10">
        <f>F$21*$F26</f>
        <v>31244.444444444445</v>
      </c>
      <c r="G22" s="10">
        <f>SUM(E22:F22)</f>
        <v>66666.666666666657</v>
      </c>
      <c r="H22" s="10">
        <f>G22/E26</f>
        <v>6.6666666666666661</v>
      </c>
      <c r="I22" s="4">
        <f>abs!B16</f>
        <v>1.8</v>
      </c>
      <c r="J22" s="10">
        <f>I22+H22</f>
        <v>8.4666666666666668</v>
      </c>
    </row>
    <row r="23" spans="4:10" x14ac:dyDescent="0.25">
      <c r="D23" t="s">
        <v>5</v>
      </c>
      <c r="E23" s="10">
        <f>E$21*$F27</f>
        <v>17711.111111111109</v>
      </c>
      <c r="F23" s="10">
        <f>F$21*$F27</f>
        <v>15622.222222222223</v>
      </c>
      <c r="G23" s="10">
        <f>SUM(E23:F23)</f>
        <v>33333.333333333328</v>
      </c>
      <c r="H23" s="10">
        <f>G23/E27</f>
        <v>6.6666666666666661</v>
      </c>
      <c r="I23" s="4">
        <f>abs!B17</f>
        <v>2.4</v>
      </c>
      <c r="J23" s="10">
        <f>I23+H23</f>
        <v>9.0666666666666664</v>
      </c>
    </row>
    <row r="25" spans="4:10" x14ac:dyDescent="0.25">
      <c r="E25" t="s">
        <v>41</v>
      </c>
    </row>
    <row r="26" spans="4:10" x14ac:dyDescent="0.25">
      <c r="D26" t="s">
        <v>16</v>
      </c>
      <c r="E26">
        <v>10000</v>
      </c>
      <c r="F26" s="9">
        <f>E26/$E$28</f>
        <v>0.66666666666666663</v>
      </c>
    </row>
    <row r="27" spans="4:10" x14ac:dyDescent="0.25">
      <c r="D27" t="s">
        <v>17</v>
      </c>
      <c r="E27">
        <v>5000</v>
      </c>
      <c r="F27" s="9">
        <f>E27/$E$28</f>
        <v>0.33333333333333331</v>
      </c>
    </row>
    <row r="28" spans="4:10" x14ac:dyDescent="0.25">
      <c r="E28">
        <f>SUM(E26:E27)</f>
        <v>15000</v>
      </c>
    </row>
    <row r="30" spans="4:10" x14ac:dyDescent="0.25">
      <c r="E30" t="s">
        <v>16</v>
      </c>
      <c r="F30" t="s">
        <v>17</v>
      </c>
      <c r="G30" t="s">
        <v>20</v>
      </c>
    </row>
    <row r="31" spans="4:10" x14ac:dyDescent="0.25">
      <c r="D31" t="s">
        <v>18</v>
      </c>
      <c r="E31">
        <f>abs!B20</f>
        <v>7500</v>
      </c>
      <c r="F31">
        <f>abs!C20</f>
        <v>4000</v>
      </c>
    </row>
    <row r="32" spans="4:10" x14ac:dyDescent="0.25">
      <c r="D32" t="s">
        <v>19</v>
      </c>
      <c r="E32" s="7">
        <f>abs!B21</f>
        <v>8.5</v>
      </c>
      <c r="F32" s="7">
        <f>abs!C21</f>
        <v>11</v>
      </c>
    </row>
    <row r="33" spans="4:7" x14ac:dyDescent="0.25">
      <c r="D33" t="s">
        <v>15</v>
      </c>
      <c r="E33" s="4">
        <f>E32*E31</f>
        <v>63750</v>
      </c>
      <c r="F33" s="4">
        <f>F32*F31</f>
        <v>44000</v>
      </c>
      <c r="G33" s="4">
        <f>SUM(E33:F33)</f>
        <v>107750</v>
      </c>
    </row>
    <row r="34" spans="4:7" x14ac:dyDescent="0.25">
      <c r="D34" t="s">
        <v>21</v>
      </c>
      <c r="E34" s="10">
        <f>J22</f>
        <v>8.4666666666666668</v>
      </c>
      <c r="F34" s="10">
        <f>J23</f>
        <v>9.0666666666666664</v>
      </c>
    </row>
    <row r="35" spans="4:7" x14ac:dyDescent="0.25">
      <c r="D35" t="s">
        <v>22</v>
      </c>
      <c r="E35" s="10">
        <f>E34*E31</f>
        <v>63500</v>
      </c>
      <c r="F35" s="10">
        <f>F34*F31</f>
        <v>36266.666666666664</v>
      </c>
      <c r="G35" s="4">
        <f>SUM(E35:F35)</f>
        <v>99766.666666666657</v>
      </c>
    </row>
    <row r="36" spans="4:7" x14ac:dyDescent="0.25">
      <c r="D36" t="s">
        <v>23</v>
      </c>
      <c r="E36" s="4">
        <f>E33-E35</f>
        <v>250</v>
      </c>
      <c r="F36" s="4">
        <f>F33-F35</f>
        <v>7733.3333333333358</v>
      </c>
      <c r="G36" s="4">
        <f>SUM(E36:F36)</f>
        <v>7983.3333333333358</v>
      </c>
    </row>
    <row r="37" spans="4:7" x14ac:dyDescent="0.25">
      <c r="D37" t="s">
        <v>24</v>
      </c>
      <c r="G37" s="7">
        <v>25000</v>
      </c>
    </row>
    <row r="38" spans="4:7" x14ac:dyDescent="0.25">
      <c r="D38" t="s">
        <v>25</v>
      </c>
      <c r="G38" s="4">
        <f>G36-G37</f>
        <v>-17016.666666666664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2"/>
  <sheetViews>
    <sheetView workbookViewId="0">
      <selection activeCell="D21" sqref="D21"/>
    </sheetView>
  </sheetViews>
  <sheetFormatPr defaultRowHeight="15" x14ac:dyDescent="0.25"/>
  <cols>
    <col min="2" max="2" width="30.42578125" bestFit="1" customWidth="1"/>
    <col min="3" max="4" width="13.28515625" bestFit="1" customWidth="1"/>
    <col min="5" max="5" width="14.28515625" bestFit="1" customWidth="1"/>
    <col min="8" max="8" width="21" bestFit="1" customWidth="1"/>
    <col min="9" max="9" width="17.85546875" bestFit="1" customWidth="1"/>
    <col min="10" max="11" width="13.28515625" bestFit="1" customWidth="1"/>
  </cols>
  <sheetData>
    <row r="2" spans="2:11" x14ac:dyDescent="0.25">
      <c r="B2" t="s">
        <v>48</v>
      </c>
      <c r="C2" t="s">
        <v>16</v>
      </c>
      <c r="D2" t="s">
        <v>17</v>
      </c>
      <c r="E2" t="s">
        <v>47</v>
      </c>
      <c r="F2" t="s">
        <v>16</v>
      </c>
      <c r="G2" t="s">
        <v>17</v>
      </c>
      <c r="H2" t="s">
        <v>54</v>
      </c>
      <c r="I2" t="s">
        <v>55</v>
      </c>
      <c r="J2" t="s">
        <v>16</v>
      </c>
      <c r="K2" t="s">
        <v>17</v>
      </c>
    </row>
    <row r="3" spans="2:11" x14ac:dyDescent="0.25">
      <c r="B3" t="s">
        <v>42</v>
      </c>
      <c r="C3">
        <v>10000</v>
      </c>
      <c r="D3">
        <v>5000</v>
      </c>
      <c r="E3">
        <f>SUM(C3:D3)</f>
        <v>15000</v>
      </c>
      <c r="F3" s="9">
        <f>C3/$E3</f>
        <v>0.66666666666666663</v>
      </c>
      <c r="G3" s="9">
        <f>D3/$E3</f>
        <v>0.33333333333333331</v>
      </c>
      <c r="H3" t="s">
        <v>53</v>
      </c>
      <c r="I3" s="7">
        <v>15000</v>
      </c>
      <c r="J3" s="7">
        <f>$I3*F3</f>
        <v>10000</v>
      </c>
      <c r="K3" s="7">
        <f>$I3*G3</f>
        <v>5000</v>
      </c>
    </row>
    <row r="4" spans="2:11" x14ac:dyDescent="0.25">
      <c r="B4" t="s">
        <v>43</v>
      </c>
      <c r="C4">
        <v>15000</v>
      </c>
      <c r="D4">
        <v>6000</v>
      </c>
      <c r="E4">
        <f t="shared" ref="E4:E7" si="0">SUM(C4:D4)</f>
        <v>21000</v>
      </c>
      <c r="F4" s="9">
        <f t="shared" ref="F4:F7" si="1">C4/$E4</f>
        <v>0.7142857142857143</v>
      </c>
      <c r="G4" s="9">
        <f t="shared" ref="G4:G7" si="2">D4/$E4</f>
        <v>0.2857142857142857</v>
      </c>
      <c r="H4" t="s">
        <v>51</v>
      </c>
      <c r="I4" s="7">
        <v>20000</v>
      </c>
      <c r="J4" s="7">
        <f t="shared" ref="J4:J7" si="3">$I4*F4</f>
        <v>14285.714285714286</v>
      </c>
      <c r="K4" s="7">
        <f t="shared" ref="K4:K7" si="4">$I4*G4</f>
        <v>5714.2857142857138</v>
      </c>
    </row>
    <row r="5" spans="2:11" x14ac:dyDescent="0.25">
      <c r="B5" t="s">
        <v>44</v>
      </c>
      <c r="C5">
        <v>17000</v>
      </c>
      <c r="D5">
        <v>9000</v>
      </c>
      <c r="E5">
        <f t="shared" si="0"/>
        <v>26000</v>
      </c>
      <c r="F5" s="9">
        <f t="shared" si="1"/>
        <v>0.65384615384615385</v>
      </c>
      <c r="G5" s="9">
        <f t="shared" si="2"/>
        <v>0.34615384615384615</v>
      </c>
      <c r="H5" t="s">
        <v>52</v>
      </c>
      <c r="I5" s="7">
        <v>30000</v>
      </c>
      <c r="J5" s="7">
        <f t="shared" si="3"/>
        <v>19615.384615384617</v>
      </c>
      <c r="K5" s="7">
        <f t="shared" si="4"/>
        <v>10384.615384615385</v>
      </c>
    </row>
    <row r="6" spans="2:11" x14ac:dyDescent="0.25">
      <c r="B6" t="s">
        <v>45</v>
      </c>
      <c r="C6">
        <v>4</v>
      </c>
      <c r="D6">
        <v>8</v>
      </c>
      <c r="E6">
        <f t="shared" si="0"/>
        <v>12</v>
      </c>
      <c r="F6" s="9">
        <f t="shared" si="1"/>
        <v>0.33333333333333331</v>
      </c>
      <c r="G6" s="9">
        <f t="shared" si="2"/>
        <v>0.66666666666666663</v>
      </c>
      <c r="H6" t="s">
        <v>50</v>
      </c>
      <c r="I6" s="7">
        <v>10000</v>
      </c>
      <c r="J6" s="7">
        <f t="shared" si="3"/>
        <v>3333.333333333333</v>
      </c>
      <c r="K6" s="7">
        <f t="shared" si="4"/>
        <v>6666.6666666666661</v>
      </c>
    </row>
    <row r="7" spans="2:11" x14ac:dyDescent="0.25">
      <c r="B7" t="s">
        <v>46</v>
      </c>
      <c r="C7">
        <v>50</v>
      </c>
      <c r="D7">
        <v>150</v>
      </c>
      <c r="E7">
        <f t="shared" si="0"/>
        <v>200</v>
      </c>
      <c r="F7" s="9">
        <f t="shared" si="1"/>
        <v>0.25</v>
      </c>
      <c r="G7" s="9">
        <f t="shared" si="2"/>
        <v>0.75</v>
      </c>
      <c r="H7" t="s">
        <v>49</v>
      </c>
      <c r="I7" s="7">
        <v>25000</v>
      </c>
      <c r="J7" s="7">
        <f t="shared" si="3"/>
        <v>6250</v>
      </c>
      <c r="K7" s="7">
        <f t="shared" si="4"/>
        <v>18750</v>
      </c>
    </row>
    <row r="8" spans="2:11" x14ac:dyDescent="0.25">
      <c r="I8" t="s">
        <v>56</v>
      </c>
      <c r="J8" s="10">
        <f>SUM(J3:J7)</f>
        <v>53484.432234432235</v>
      </c>
      <c r="K8" s="10">
        <f>SUM(K3:K7)</f>
        <v>46515.567765567765</v>
      </c>
    </row>
    <row r="9" spans="2:11" x14ac:dyDescent="0.25">
      <c r="I9" t="s">
        <v>57</v>
      </c>
      <c r="J9">
        <v>10000</v>
      </c>
      <c r="K9">
        <v>5000</v>
      </c>
    </row>
    <row r="10" spans="2:11" x14ac:dyDescent="0.25">
      <c r="I10" t="s">
        <v>58</v>
      </c>
      <c r="J10" s="10">
        <f>ROUND(J8/J9,2)</f>
        <v>5.35</v>
      </c>
      <c r="K10" s="10">
        <f>ROUND(K8/K9,2)</f>
        <v>9.3000000000000007</v>
      </c>
    </row>
    <row r="11" spans="2:11" x14ac:dyDescent="0.25">
      <c r="I11" t="s">
        <v>59</v>
      </c>
      <c r="J11" s="4">
        <f>abs!B16</f>
        <v>1.8</v>
      </c>
      <c r="K11" s="4">
        <f>abs!B17</f>
        <v>2.4</v>
      </c>
    </row>
    <row r="12" spans="2:11" x14ac:dyDescent="0.25">
      <c r="I12" t="s">
        <v>60</v>
      </c>
      <c r="J12" s="10">
        <f>J11+J10</f>
        <v>7.1499999999999995</v>
      </c>
      <c r="K12" s="10">
        <f>K11+K10</f>
        <v>11.700000000000001</v>
      </c>
    </row>
    <row r="14" spans="2:11" x14ac:dyDescent="0.25">
      <c r="C14" t="s">
        <v>16</v>
      </c>
      <c r="D14" t="s">
        <v>17</v>
      </c>
      <c r="E14" t="s">
        <v>20</v>
      </c>
    </row>
    <row r="15" spans="2:11" x14ac:dyDescent="0.25">
      <c r="B15" t="s">
        <v>18</v>
      </c>
      <c r="C15">
        <f>dep!E31</f>
        <v>7500</v>
      </c>
      <c r="D15">
        <f>dep!F31</f>
        <v>4000</v>
      </c>
    </row>
    <row r="16" spans="2:11" x14ac:dyDescent="0.25">
      <c r="B16" t="s">
        <v>19</v>
      </c>
      <c r="C16" s="7">
        <f>dep!E32</f>
        <v>8.5</v>
      </c>
      <c r="D16" s="7">
        <f>dep!F32</f>
        <v>11</v>
      </c>
      <c r="E16" s="7"/>
    </row>
    <row r="17" spans="2:5" x14ac:dyDescent="0.25">
      <c r="B17" t="s">
        <v>15</v>
      </c>
      <c r="C17" s="7">
        <f>C16*C15</f>
        <v>63750</v>
      </c>
      <c r="D17" s="7">
        <f>D16*D15</f>
        <v>44000</v>
      </c>
      <c r="E17" s="7">
        <f>SUM(C17:D17)</f>
        <v>107750</v>
      </c>
    </row>
    <row r="18" spans="2:5" x14ac:dyDescent="0.25">
      <c r="B18" t="s">
        <v>21</v>
      </c>
      <c r="C18" s="10">
        <f>J12</f>
        <v>7.1499999999999995</v>
      </c>
      <c r="D18" s="10">
        <f>K12</f>
        <v>11.700000000000001</v>
      </c>
    </row>
    <row r="19" spans="2:5" x14ac:dyDescent="0.25">
      <c r="B19" t="s">
        <v>22</v>
      </c>
      <c r="C19" s="10">
        <f>C18*C15</f>
        <v>53624.999999999993</v>
      </c>
      <c r="D19" s="10">
        <f>D18*D15</f>
        <v>46800.000000000007</v>
      </c>
      <c r="E19" s="4">
        <f>SUM(C19:D19)</f>
        <v>100425</v>
      </c>
    </row>
    <row r="20" spans="2:5" x14ac:dyDescent="0.25">
      <c r="B20" t="s">
        <v>23</v>
      </c>
      <c r="C20" s="4">
        <f>C17-C19</f>
        <v>10125.000000000007</v>
      </c>
      <c r="D20" s="4">
        <f>D17-D19</f>
        <v>-2800.0000000000073</v>
      </c>
      <c r="E20" s="4">
        <f>SUM(C20:D20)</f>
        <v>7325</v>
      </c>
    </row>
    <row r="21" spans="2:5" x14ac:dyDescent="0.25">
      <c r="B21" t="s">
        <v>24</v>
      </c>
      <c r="E21" s="7">
        <v>25000</v>
      </c>
    </row>
    <row r="22" spans="2:5" x14ac:dyDescent="0.25">
      <c r="B22" t="s">
        <v>25</v>
      </c>
      <c r="E22" s="4">
        <f>E20-E21</f>
        <v>-17675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5"/>
  <sheetViews>
    <sheetView tabSelected="1" workbookViewId="0">
      <selection activeCell="E6" sqref="E6"/>
    </sheetView>
  </sheetViews>
  <sheetFormatPr defaultRowHeight="15" x14ac:dyDescent="0.25"/>
  <cols>
    <col min="2" max="2" width="20" bestFit="1" customWidth="1"/>
    <col min="4" max="4" width="9.5703125" bestFit="1" customWidth="1"/>
    <col min="5" max="5" width="20.85546875" bestFit="1" customWidth="1"/>
  </cols>
  <sheetData>
    <row r="1" spans="2:5" x14ac:dyDescent="0.25">
      <c r="C1" s="12" t="s">
        <v>21</v>
      </c>
      <c r="D1" s="12"/>
    </row>
    <row r="2" spans="2:5" x14ac:dyDescent="0.25">
      <c r="C2" t="s">
        <v>16</v>
      </c>
      <c r="D2" t="s">
        <v>17</v>
      </c>
      <c r="E2" t="s">
        <v>64</v>
      </c>
    </row>
    <row r="3" spans="2:5" x14ac:dyDescent="0.25">
      <c r="B3" t="s">
        <v>61</v>
      </c>
      <c r="C3" s="10">
        <f>abs!B23</f>
        <v>7.8</v>
      </c>
      <c r="D3" s="10">
        <f>abs!C23</f>
        <v>10.4</v>
      </c>
      <c r="E3" s="4">
        <f>abs!D27</f>
        <v>-17350</v>
      </c>
    </row>
    <row r="4" spans="2:5" x14ac:dyDescent="0.25">
      <c r="B4" t="s">
        <v>62</v>
      </c>
      <c r="C4" s="10">
        <f>dep!E34</f>
        <v>8.4666666666666668</v>
      </c>
      <c r="D4" s="10">
        <f>dep!F34</f>
        <v>9.0666666666666664</v>
      </c>
      <c r="E4" s="4">
        <f>dep!G38</f>
        <v>-17016.666666666664</v>
      </c>
    </row>
    <row r="5" spans="2:5" x14ac:dyDescent="0.25">
      <c r="B5" t="s">
        <v>63</v>
      </c>
      <c r="C5" s="10">
        <f>ABC!C18</f>
        <v>7.1499999999999995</v>
      </c>
      <c r="D5" s="10">
        <f>ABC!D18</f>
        <v>11.700000000000001</v>
      </c>
      <c r="E5" s="4">
        <f>ABC!E22</f>
        <v>-17675</v>
      </c>
    </row>
  </sheetData>
  <mergeCells count="1">
    <mergeCell ref="C1:D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abs</vt:lpstr>
      <vt:lpstr>dep</vt:lpstr>
      <vt:lpstr>ABC</vt:lpstr>
      <vt:lpstr>Difrenca de resultado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Cláudio Miranda</dc:creator>
  <cp:lastModifiedBy>Cláudio Miranda</cp:lastModifiedBy>
  <dcterms:created xsi:type="dcterms:W3CDTF">2016-09-23T19:13:05Z</dcterms:created>
  <dcterms:modified xsi:type="dcterms:W3CDTF">2016-09-23T19:38:13Z</dcterms:modified>
</cp:coreProperties>
</file>