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640" activeTab="4"/>
  </bookViews>
  <sheets>
    <sheet name="Ex.1" sheetId="1" r:id="rId1"/>
    <sheet name="EX.2" sheetId="2" r:id="rId2"/>
    <sheet name="EX3" sheetId="3" r:id="rId3"/>
    <sheet name="Ex4" sheetId="4" r:id="rId4"/>
    <sheet name="eX.7" sheetId="5" r:id="rId5"/>
  </sheets>
  <calcPr calcId="125725"/>
</workbook>
</file>

<file path=xl/calcChain.xml><?xml version="1.0" encoding="utf-8"?>
<calcChain xmlns="http://schemas.openxmlformats.org/spreadsheetml/2006/main">
  <c r="D41" i="5"/>
  <c r="D40"/>
  <c r="C40"/>
  <c r="D39"/>
  <c r="C38"/>
  <c r="D37"/>
  <c r="D25"/>
  <c r="B39"/>
  <c r="B38"/>
  <c r="B37"/>
  <c r="C36"/>
  <c r="B36"/>
  <c r="C35"/>
  <c r="B35"/>
  <c r="C34"/>
  <c r="B34"/>
  <c r="C33"/>
  <c r="B33"/>
  <c r="C32"/>
  <c r="B32"/>
  <c r="C31"/>
  <c r="B31"/>
  <c r="D30"/>
  <c r="B30"/>
  <c r="C29"/>
  <c r="B29"/>
  <c r="D28"/>
  <c r="B28"/>
  <c r="D27"/>
  <c r="B27"/>
  <c r="D26"/>
  <c r="B26"/>
  <c r="B25"/>
  <c r="C24"/>
  <c r="B24"/>
  <c r="C23"/>
  <c r="B23"/>
  <c r="O21"/>
  <c r="K21"/>
  <c r="H22"/>
  <c r="H16"/>
  <c r="P12"/>
  <c r="K11"/>
  <c r="P7"/>
  <c r="L10"/>
  <c r="S19"/>
  <c r="P6"/>
  <c r="O25"/>
  <c r="H21"/>
  <c r="G15"/>
  <c r="T4"/>
  <c r="K25"/>
  <c r="S14"/>
  <c r="H20"/>
  <c r="T10"/>
  <c r="O20"/>
  <c r="T9"/>
  <c r="T11" s="1"/>
  <c r="K20"/>
  <c r="G25"/>
  <c r="D11"/>
  <c r="C7"/>
  <c r="F22" i="4"/>
  <c r="C22"/>
  <c r="F21"/>
  <c r="F20"/>
  <c r="F19"/>
  <c r="F18"/>
  <c r="F17"/>
  <c r="F16"/>
  <c r="C21"/>
  <c r="C20"/>
  <c r="C19"/>
  <c r="C18"/>
  <c r="C17"/>
  <c r="C16"/>
  <c r="C13"/>
  <c r="B13"/>
  <c r="B11"/>
  <c r="B10"/>
  <c r="D8"/>
  <c r="D4"/>
  <c r="E22"/>
  <c r="B22"/>
  <c r="F15"/>
  <c r="E15"/>
  <c r="C14" i="2"/>
  <c r="C14" i="1"/>
</calcChain>
</file>

<file path=xl/sharedStrings.xml><?xml version="1.0" encoding="utf-8"?>
<sst xmlns="http://schemas.openxmlformats.org/spreadsheetml/2006/main" count="203" uniqueCount="105">
  <si>
    <t>Balanço Patrimonial</t>
  </si>
  <si>
    <t>Ativo</t>
  </si>
  <si>
    <t>Passivo + PL</t>
  </si>
  <si>
    <t>Circulante</t>
  </si>
  <si>
    <t>Caixa</t>
  </si>
  <si>
    <t>Salários a Pagar</t>
  </si>
  <si>
    <t>Contas a Receber</t>
  </si>
  <si>
    <t>Juros a Pagar</t>
  </si>
  <si>
    <t>Estoque Mat.Escritório</t>
  </si>
  <si>
    <t>Total</t>
  </si>
  <si>
    <t>Exig.Longo Prazo</t>
  </si>
  <si>
    <t>Permanente</t>
  </si>
  <si>
    <t>Financiamento</t>
  </si>
  <si>
    <t>Terrenos</t>
  </si>
  <si>
    <t>Patrimônio Líquido</t>
  </si>
  <si>
    <t>Veículos</t>
  </si>
  <si>
    <t>Capital</t>
  </si>
  <si>
    <t>(-) Depreciação</t>
  </si>
  <si>
    <t>Lucros</t>
  </si>
  <si>
    <t>Total do Ativo</t>
  </si>
  <si>
    <t>Total Passivo + PL</t>
  </si>
  <si>
    <t>DRE (Resultado de X8</t>
  </si>
  <si>
    <t>Balanço 31.12.X8</t>
  </si>
  <si>
    <t>a) Recebimento antecipado de aluguel referente a um ano em 31.08.X8, no valor de $240. O contrato abrange o período de 01.09.X8 a 31.08.X9;</t>
  </si>
  <si>
    <t>b) Contratação anual de seguro contra incêndio em 31.09.X8, cujo prêmio de $250 tem vigência de um ano;</t>
  </si>
  <si>
    <t>c) Aplicação financeira de $100.000 por 6 meses, em 31.10.X8, com vencimento em X9, com juros de 1% ao mês (juros simples);</t>
  </si>
  <si>
    <t>d) Empréstimo bancário tomado em 01.04.X8, com vencimento em  x9, no valor de $100, com taxa de juros de 2% ao mês (juros simples);</t>
  </si>
  <si>
    <t>e) Material de escritório adquirido em 30.11.X8 por $680. Em 31.12.X8 havia um saldo de $260 em estoque;</t>
  </si>
  <si>
    <t>f) Máquinas e equipamentos adquiridos em X8 (01.01) no valor de $ 300. No referido ano as máquinas se desgastaram, em média, 15%.</t>
  </si>
  <si>
    <t>RECEITA ANTECIPADA = 160</t>
  </si>
  <si>
    <t>RECEITA = 80</t>
  </si>
  <si>
    <t>DESPESA = 62,50</t>
  </si>
  <si>
    <t>DESPESA ANTECIPADA = 187,50</t>
  </si>
  <si>
    <t>RECEITA FINANCEIRA = 2.000</t>
  </si>
  <si>
    <t>APLICAÇÃO FINANCEIRA TOTAL = 102.000</t>
  </si>
  <si>
    <t>DESPESA FINANCEIRA = 18</t>
  </si>
  <si>
    <t>EMPRÉSTIMO BANCARIO =  118</t>
  </si>
  <si>
    <t>DESPESA MATERIAL = 420</t>
  </si>
  <si>
    <t>ESTOQUE MATERIAL = 260</t>
  </si>
  <si>
    <t>DESPESA DEPRECIAÇÃO = 45</t>
  </si>
  <si>
    <t>IMOBILIZADO = 255</t>
  </si>
  <si>
    <t>RESULTADO</t>
  </si>
  <si>
    <t>Competencia</t>
  </si>
  <si>
    <t>Diferenças</t>
  </si>
  <si>
    <t>Conta do Balanço Correspondente</t>
  </si>
  <si>
    <t>Receitas</t>
  </si>
  <si>
    <t>Despesas</t>
  </si>
  <si>
    <t>Alugel</t>
  </si>
  <si>
    <t>Material Dentario</t>
  </si>
  <si>
    <t>Depreciaçaõ</t>
  </si>
  <si>
    <t>Juros</t>
  </si>
  <si>
    <t>Resultado(Lucro/Preju)</t>
  </si>
  <si>
    <t>PASSIVO + PL</t>
  </si>
  <si>
    <t>Estoques</t>
  </si>
  <si>
    <t>Despesas Antecipadas</t>
  </si>
  <si>
    <t>Depreciação Acumulada</t>
  </si>
  <si>
    <t>Empréstimos</t>
  </si>
  <si>
    <t>Contas a Pagar</t>
  </si>
  <si>
    <t>Receita Antecipada</t>
  </si>
  <si>
    <t>Capital Social</t>
  </si>
  <si>
    <t>Lucros Acumulados</t>
  </si>
  <si>
    <t>TOTAL</t>
  </si>
  <si>
    <t>ATIVO</t>
  </si>
  <si>
    <t>DEM RESULTADO</t>
  </si>
  <si>
    <t>FLUXO DE CAIXA</t>
  </si>
  <si>
    <t>CONTAS A RECEBER</t>
  </si>
  <si>
    <t>RECEITA ANTECIPADA</t>
  </si>
  <si>
    <t>DESPESA ANTECIPADA</t>
  </si>
  <si>
    <t>ESTOQUE</t>
  </si>
  <si>
    <t>CONTAS A PAGAR</t>
  </si>
  <si>
    <t xml:space="preserve"> - </t>
  </si>
  <si>
    <t>DEPRECIAÇAÕ ACUMULADA</t>
  </si>
  <si>
    <t xml:space="preserve"> -</t>
  </si>
  <si>
    <t>JUROS A PAGAR</t>
  </si>
  <si>
    <t>EqUipamentos</t>
  </si>
  <si>
    <t>Contabilidade - Folha de Trabalho (Partidas/Razonetes/Balancete)</t>
  </si>
  <si>
    <t>Razonetes</t>
  </si>
  <si>
    <t>Lançamentos no livro diário</t>
  </si>
  <si>
    <t>Conta Debitada</t>
  </si>
  <si>
    <t>Conta Creditada</t>
  </si>
  <si>
    <t>Valor ($)</t>
  </si>
  <si>
    <t>D</t>
  </si>
  <si>
    <t>C</t>
  </si>
  <si>
    <t>Balancete de Verificação</t>
  </si>
  <si>
    <t>Contas</t>
  </si>
  <si>
    <t>Saldo Devedor</t>
  </si>
  <si>
    <t>Saldo Credor</t>
  </si>
  <si>
    <t>CAIXA</t>
  </si>
  <si>
    <t>SI</t>
  </si>
  <si>
    <t>IMOVEIS</t>
  </si>
  <si>
    <t>DEP.ACUM.</t>
  </si>
  <si>
    <t>EMPRESTIMOS</t>
  </si>
  <si>
    <t>CAPITAL</t>
  </si>
  <si>
    <t>RECEITA DE SERVIÇOS</t>
  </si>
  <si>
    <t>DESPESA SALARIO</t>
  </si>
  <si>
    <t>DESPESA ALUGUEL</t>
  </si>
  <si>
    <t>LUCROS ACUMULADOS</t>
  </si>
  <si>
    <t>DESPESA FINANCEIRA</t>
  </si>
  <si>
    <t>RECEITA SERVIÇOS</t>
  </si>
  <si>
    <t>DESPESAS DIVERSAS</t>
  </si>
  <si>
    <t>DESPESA DEPRECIAÇAÕ</t>
  </si>
  <si>
    <t>DEPRECIAÇÃO ACUMULADA</t>
  </si>
  <si>
    <t>DESPESA ESTOQUE</t>
  </si>
  <si>
    <t>DESPESA DEPRECIAÇAO</t>
  </si>
  <si>
    <t>SF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</si>
</sst>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&quot;R$&quot;* #,##0.00_);_(&quot;R$&quot;* \(#,##0.00\);_(&quot;R$&quot;* &quot;-&quot;??_);_(@_)"/>
    <numFmt numFmtId="167" formatCode="_(&quot;R$&quot;* #,##0_);_(&quot;R$&quot;* \(#,##0\);_(&quot;R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118">
    <xf numFmtId="0" fontId="0" fillId="0" borderId="0" xfId="0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/>
    <xf numFmtId="0" fontId="5" fillId="0" borderId="6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0" xfId="0" applyFont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4" fontId="7" fillId="0" borderId="6" xfId="1" applyFont="1" applyBorder="1" applyAlignment="1">
      <alignment vertical="top" wrapText="1"/>
    </xf>
    <xf numFmtId="165" fontId="5" fillId="2" borderId="6" xfId="1" applyNumberFormat="1" applyFont="1" applyFill="1" applyBorder="1" applyAlignment="1">
      <alignment vertical="top" wrapText="1"/>
    </xf>
    <xf numFmtId="165" fontId="7" fillId="0" borderId="6" xfId="1" applyNumberFormat="1" applyFont="1" applyBorder="1" applyAlignment="1">
      <alignment vertical="top" wrapText="1"/>
    </xf>
    <xf numFmtId="165" fontId="5" fillId="2" borderId="6" xfId="1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/>
    <xf numFmtId="0" fontId="3" fillId="0" borderId="7" xfId="0" applyFont="1" applyBorder="1"/>
    <xf numFmtId="0" fontId="11" fillId="0" borderId="7" xfId="0" applyFont="1" applyBorder="1"/>
    <xf numFmtId="165" fontId="11" fillId="0" borderId="7" xfId="1" applyNumberFormat="1" applyFont="1" applyBorder="1"/>
    <xf numFmtId="0" fontId="11" fillId="0" borderId="10" xfId="0" applyFont="1" applyBorder="1"/>
    <xf numFmtId="165" fontId="11" fillId="0" borderId="12" xfId="1" applyNumberFormat="1" applyFont="1" applyBorder="1"/>
    <xf numFmtId="0" fontId="3" fillId="0" borderId="9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8" xfId="0" applyFont="1" applyBorder="1"/>
    <xf numFmtId="0" fontId="11" fillId="0" borderId="20" xfId="0" applyFont="1" applyBorder="1"/>
    <xf numFmtId="165" fontId="11" fillId="0" borderId="10" xfId="1" applyNumberFormat="1" applyFont="1" applyBorder="1"/>
    <xf numFmtId="0" fontId="11" fillId="0" borderId="12" xfId="0" applyFont="1" applyBorder="1"/>
    <xf numFmtId="0" fontId="3" fillId="0" borderId="21" xfId="0" applyFont="1" applyBorder="1"/>
    <xf numFmtId="165" fontId="11" fillId="0" borderId="21" xfId="1" applyNumberFormat="1" applyFont="1" applyBorder="1"/>
    <xf numFmtId="0" fontId="0" fillId="0" borderId="23" xfId="0" applyBorder="1"/>
    <xf numFmtId="0" fontId="12" fillId="0" borderId="2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Border="1"/>
    <xf numFmtId="165" fontId="11" fillId="0" borderId="16" xfId="1" applyNumberFormat="1" applyFont="1" applyBorder="1"/>
    <xf numFmtId="0" fontId="3" fillId="0" borderId="17" xfId="0" applyFont="1" applyBorder="1"/>
    <xf numFmtId="165" fontId="11" fillId="0" borderId="18" xfId="1" applyNumberFormat="1" applyFont="1" applyBorder="1"/>
    <xf numFmtId="0" fontId="3" fillId="0" borderId="25" xfId="0" applyFont="1" applyBorder="1"/>
    <xf numFmtId="165" fontId="11" fillId="0" borderId="26" xfId="1" applyNumberFormat="1" applyFont="1" applyBorder="1"/>
    <xf numFmtId="165" fontId="11" fillId="0" borderId="27" xfId="1" applyNumberFormat="1" applyFont="1" applyBorder="1"/>
    <xf numFmtId="165" fontId="11" fillId="0" borderId="28" xfId="1" applyNumberFormat="1" applyFont="1" applyBorder="1"/>
    <xf numFmtId="165" fontId="11" fillId="0" borderId="29" xfId="1" applyNumberFormat="1" applyFont="1" applyBorder="1"/>
    <xf numFmtId="165" fontId="11" fillId="0" borderId="30" xfId="1" applyNumberFormat="1" applyFont="1" applyBorder="1"/>
    <xf numFmtId="165" fontId="11" fillId="0" borderId="31" xfId="1" applyNumberFormat="1" applyFont="1" applyBorder="1"/>
    <xf numFmtId="0" fontId="12" fillId="0" borderId="32" xfId="0" applyFont="1" applyBorder="1"/>
    <xf numFmtId="0" fontId="3" fillId="0" borderId="33" xfId="0" applyFont="1" applyBorder="1"/>
    <xf numFmtId="165" fontId="11" fillId="0" borderId="33" xfId="1" applyNumberFormat="1" applyFont="1" applyBorder="1"/>
    <xf numFmtId="165" fontId="11" fillId="0" borderId="34" xfId="1" applyNumberFormat="1" applyFont="1" applyBorder="1"/>
    <xf numFmtId="0" fontId="0" fillId="0" borderId="9" xfId="0" applyBorder="1"/>
    <xf numFmtId="165" fontId="2" fillId="0" borderId="9" xfId="1" applyNumberFormat="1" applyFont="1" applyBorder="1"/>
    <xf numFmtId="165" fontId="11" fillId="0" borderId="9" xfId="1" applyNumberFormat="1" applyFont="1" applyBorder="1"/>
    <xf numFmtId="0" fontId="3" fillId="0" borderId="11" xfId="0" applyFont="1" applyFill="1" applyBorder="1"/>
    <xf numFmtId="165" fontId="11" fillId="0" borderId="35" xfId="1" applyNumberFormat="1" applyFont="1" applyBorder="1"/>
    <xf numFmtId="0" fontId="3" fillId="0" borderId="35" xfId="0" applyFont="1" applyFill="1" applyBorder="1"/>
    <xf numFmtId="0" fontId="0" fillId="0" borderId="10" xfId="0" applyBorder="1"/>
    <xf numFmtId="0" fontId="3" fillId="0" borderId="11" xfId="0" applyFont="1" applyBorder="1"/>
    <xf numFmtId="16" fontId="3" fillId="0" borderId="35" xfId="0" applyNumberFormat="1" applyFont="1" applyBorder="1"/>
    <xf numFmtId="0" fontId="3" fillId="0" borderId="35" xfId="0" applyFont="1" applyBorder="1"/>
    <xf numFmtId="16" fontId="3" fillId="0" borderId="12" xfId="0" applyNumberFormat="1" applyFont="1" applyBorder="1"/>
    <xf numFmtId="0" fontId="14" fillId="0" borderId="0" xfId="2" applyFont="1" applyFill="1"/>
    <xf numFmtId="0" fontId="13" fillId="0" borderId="0" xfId="2" applyFill="1"/>
    <xf numFmtId="0" fontId="15" fillId="0" borderId="0" xfId="2" applyFont="1" applyFill="1"/>
    <xf numFmtId="0" fontId="15" fillId="0" borderId="7" xfId="2" applyFont="1" applyFill="1" applyBorder="1"/>
    <xf numFmtId="0" fontId="15" fillId="0" borderId="0" xfId="2" applyFont="1" applyFill="1" applyBorder="1"/>
    <xf numFmtId="0" fontId="16" fillId="0" borderId="7" xfId="2" applyFont="1" applyFill="1" applyBorder="1"/>
    <xf numFmtId="167" fontId="16" fillId="0" borderId="7" xfId="3" applyNumberFormat="1" applyFont="1" applyFill="1" applyBorder="1"/>
    <xf numFmtId="167" fontId="17" fillId="0" borderId="0" xfId="3" applyNumberFormat="1" applyFont="1" applyFill="1" applyBorder="1"/>
    <xf numFmtId="167" fontId="0" fillId="0" borderId="0" xfId="3" applyNumberFormat="1" applyFont="1" applyFill="1" applyBorder="1"/>
    <xf numFmtId="165" fontId="13" fillId="0" borderId="0" xfId="1" applyNumberFormat="1" applyFont="1" applyFill="1"/>
    <xf numFmtId="165" fontId="13" fillId="0" borderId="22" xfId="1" applyNumberFormat="1" applyFont="1" applyFill="1" applyBorder="1" applyAlignment="1">
      <alignment horizontal="center"/>
    </xf>
    <xf numFmtId="165" fontId="13" fillId="0" borderId="8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3" fillId="0" borderId="28" xfId="1" applyNumberFormat="1" applyFont="1" applyFill="1" applyBorder="1" applyAlignment="1">
      <alignment horizontal="center"/>
    </xf>
    <xf numFmtId="165" fontId="15" fillId="0" borderId="0" xfId="1" applyNumberFormat="1" applyFont="1" applyFill="1"/>
    <xf numFmtId="165" fontId="13" fillId="0" borderId="28" xfId="1" applyNumberFormat="1" applyFont="1" applyFill="1" applyBorder="1"/>
    <xf numFmtId="0" fontId="19" fillId="0" borderId="0" xfId="2" applyFont="1" applyFill="1"/>
    <xf numFmtId="0" fontId="20" fillId="0" borderId="7" xfId="2" applyFont="1" applyFill="1" applyBorder="1"/>
    <xf numFmtId="165" fontId="21" fillId="0" borderId="7" xfId="1" applyNumberFormat="1" applyFont="1" applyFill="1" applyBorder="1"/>
    <xf numFmtId="0" fontId="22" fillId="0" borderId="7" xfId="2" applyFont="1" applyFill="1" applyBorder="1"/>
    <xf numFmtId="0" fontId="23" fillId="0" borderId="7" xfId="2" applyFont="1" applyFill="1" applyBorder="1"/>
    <xf numFmtId="0" fontId="20" fillId="3" borderId="7" xfId="2" applyFont="1" applyFill="1" applyBorder="1"/>
    <xf numFmtId="0" fontId="13" fillId="0" borderId="0" xfId="2" applyFont="1" applyFill="1"/>
    <xf numFmtId="165" fontId="13" fillId="0" borderId="19" xfId="1" applyNumberFormat="1" applyFont="1" applyFill="1" applyBorder="1" applyAlignment="1">
      <alignment horizontal="center"/>
    </xf>
    <xf numFmtId="165" fontId="1" fillId="0" borderId="0" xfId="1" applyNumberFormat="1" applyFont="1" applyFill="1"/>
    <xf numFmtId="165" fontId="1" fillId="0" borderId="19" xfId="1" applyNumberFormat="1" applyFont="1" applyFill="1" applyBorder="1"/>
    <xf numFmtId="0" fontId="13" fillId="0" borderId="0" xfId="2" applyFont="1" applyFill="1" applyBorder="1"/>
    <xf numFmtId="165" fontId="13" fillId="0" borderId="36" xfId="1" applyNumberFormat="1" applyFont="1" applyFill="1" applyBorder="1" applyAlignment="1">
      <alignment horizontal="center"/>
    </xf>
    <xf numFmtId="165" fontId="1" fillId="0" borderId="36" xfId="1" applyNumberFormat="1" applyFont="1" applyFill="1" applyBorder="1"/>
    <xf numFmtId="165" fontId="13" fillId="0" borderId="28" xfId="1" applyNumberFormat="1" applyFont="1" applyFill="1" applyBorder="1" applyAlignment="1"/>
    <xf numFmtId="0" fontId="13" fillId="4" borderId="0" xfId="2" applyFont="1" applyFill="1"/>
    <xf numFmtId="165" fontId="1" fillId="4" borderId="0" xfId="1" applyNumberFormat="1" applyFont="1" applyFill="1"/>
    <xf numFmtId="165" fontId="1" fillId="4" borderId="36" xfId="1" applyNumberFormat="1" applyFont="1" applyFill="1" applyBorder="1"/>
    <xf numFmtId="165" fontId="13" fillId="4" borderId="0" xfId="1" applyNumberFormat="1" applyFont="1" applyFill="1"/>
    <xf numFmtId="165" fontId="13" fillId="4" borderId="0" xfId="2" applyNumberFormat="1" applyFont="1" applyFill="1"/>
    <xf numFmtId="165" fontId="18" fillId="0" borderId="28" xfId="1" applyNumberFormat="1" applyFont="1" applyFill="1" applyBorder="1" applyAlignment="1">
      <alignment horizontal="center"/>
    </xf>
    <xf numFmtId="165" fontId="1" fillId="4" borderId="19" xfId="1" applyNumberFormat="1" applyFont="1" applyFill="1" applyBorder="1"/>
    <xf numFmtId="165" fontId="13" fillId="4" borderId="0" xfId="1" applyNumberFormat="1" applyFont="1" applyFill="1" applyBorder="1" applyAlignment="1">
      <alignment horizontal="center"/>
    </xf>
    <xf numFmtId="165" fontId="0" fillId="4" borderId="0" xfId="1" applyNumberFormat="1" applyFont="1" applyFill="1"/>
    <xf numFmtId="165" fontId="1" fillId="0" borderId="0" xfId="1" applyNumberFormat="1" applyFont="1" applyFill="1" applyBorder="1"/>
    <xf numFmtId="165" fontId="24" fillId="0" borderId="7" xfId="2" applyNumberFormat="1" applyFont="1" applyFill="1" applyBorder="1"/>
    <xf numFmtId="165" fontId="25" fillId="0" borderId="0" xfId="2" applyNumberFormat="1" applyFont="1" applyFill="1"/>
    <xf numFmtId="0" fontId="25" fillId="0" borderId="0" xfId="2" applyFont="1" applyFill="1"/>
    <xf numFmtId="165" fontId="24" fillId="0" borderId="7" xfId="1" applyNumberFormat="1" applyFont="1" applyFill="1" applyBorder="1"/>
    <xf numFmtId="167" fontId="24" fillId="0" borderId="7" xfId="3" applyNumberFormat="1" applyFont="1" applyFill="1" applyBorder="1"/>
    <xf numFmtId="165" fontId="19" fillId="0" borderId="7" xfId="2" applyNumberFormat="1" applyFont="1" applyFill="1" applyBorder="1"/>
    <xf numFmtId="165" fontId="26" fillId="0" borderId="0" xfId="2" applyNumberFormat="1" applyFont="1" applyFill="1"/>
    <xf numFmtId="165" fontId="13" fillId="0" borderId="0" xfId="1" applyNumberFormat="1" applyFont="1" applyFill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5" fontId="18" fillId="0" borderId="28" xfId="1" applyNumberFormat="1" applyFont="1" applyFill="1" applyBorder="1" applyAlignment="1">
      <alignment horizontal="center"/>
    </xf>
    <xf numFmtId="165" fontId="13" fillId="0" borderId="28" xfId="1" applyNumberFormat="1" applyFont="1" applyFill="1" applyBorder="1" applyAlignment="1">
      <alignment horizontal="center"/>
    </xf>
  </cellXfs>
  <cellStyles count="4">
    <cellStyle name="Moeda 2" xfId="3"/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161925</xdr:rowOff>
    </xdr:from>
    <xdr:to>
      <xdr:col>5</xdr:col>
      <xdr:colOff>123825</xdr:colOff>
      <xdr:row>11</xdr:row>
      <xdr:rowOff>114300</xdr:rowOff>
    </xdr:to>
    <xdr:sp macro="" textlink="">
      <xdr:nvSpPr>
        <xdr:cNvPr id="2" name="Seta para a direita 1"/>
        <xdr:cNvSpPr/>
      </xdr:nvSpPr>
      <xdr:spPr>
        <a:xfrm>
          <a:off x="4448175" y="2009775"/>
          <a:ext cx="304800" cy="409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4</xdr:col>
      <xdr:colOff>95250</xdr:colOff>
      <xdr:row>26</xdr:row>
      <xdr:rowOff>171450</xdr:rowOff>
    </xdr:from>
    <xdr:to>
      <xdr:col>5</xdr:col>
      <xdr:colOff>142875</xdr:colOff>
      <xdr:row>29</xdr:row>
      <xdr:rowOff>57150</xdr:rowOff>
    </xdr:to>
    <xdr:sp macro="" textlink="">
      <xdr:nvSpPr>
        <xdr:cNvPr id="3" name="Seta para a esquerda 2"/>
        <xdr:cNvSpPr/>
      </xdr:nvSpPr>
      <xdr:spPr>
        <a:xfrm>
          <a:off x="4429125" y="5724525"/>
          <a:ext cx="3429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workbookViewId="0">
      <selection activeCell="B2" sqref="B2:E14"/>
    </sheetView>
  </sheetViews>
  <sheetFormatPr defaultRowHeight="15"/>
  <cols>
    <col min="1" max="1" width="9.140625" style="3"/>
    <col min="2" max="2" width="26.140625" style="3" customWidth="1"/>
    <col min="3" max="3" width="14.85546875" style="3" customWidth="1"/>
    <col min="4" max="4" width="21.42578125" style="3" customWidth="1"/>
    <col min="5" max="5" width="14.7109375" style="3" customWidth="1"/>
    <col min="6" max="16384" width="9.140625" style="3"/>
  </cols>
  <sheetData>
    <row r="1" spans="2:5" ht="15.75" thickBot="1"/>
    <row r="2" spans="2:5" ht="15.75" thickBot="1">
      <c r="B2" s="113" t="s">
        <v>0</v>
      </c>
      <c r="C2" s="114"/>
      <c r="D2" s="114"/>
      <c r="E2" s="115"/>
    </row>
    <row r="3" spans="2:5" ht="15.75" thickBot="1">
      <c r="B3" s="113" t="s">
        <v>1</v>
      </c>
      <c r="C3" s="115"/>
      <c r="D3" s="113" t="s">
        <v>2</v>
      </c>
      <c r="E3" s="115"/>
    </row>
    <row r="4" spans="2:5" ht="15.75" thickBot="1">
      <c r="B4" s="7" t="s">
        <v>3</v>
      </c>
      <c r="C4" s="2"/>
      <c r="D4" s="8" t="s">
        <v>3</v>
      </c>
      <c r="E4" s="11"/>
    </row>
    <row r="5" spans="2:5" ht="15.75" thickBot="1">
      <c r="B5" s="1" t="s">
        <v>4</v>
      </c>
      <c r="C5" s="10">
        <v>5000</v>
      </c>
      <c r="D5" s="2" t="s">
        <v>5</v>
      </c>
      <c r="E5" s="11">
        <v>3000</v>
      </c>
    </row>
    <row r="6" spans="2:5" ht="15.75" thickBot="1">
      <c r="B6" s="1" t="s">
        <v>6</v>
      </c>
      <c r="C6" s="11">
        <v>10000</v>
      </c>
      <c r="D6" s="2" t="s">
        <v>7</v>
      </c>
      <c r="E6" s="11">
        <v>1000</v>
      </c>
    </row>
    <row r="7" spans="2:5" ht="15.75" thickBot="1">
      <c r="B7" s="1" t="s">
        <v>8</v>
      </c>
      <c r="C7" s="11">
        <v>2000</v>
      </c>
      <c r="D7" s="4" t="s">
        <v>9</v>
      </c>
      <c r="E7" s="11"/>
    </row>
    <row r="8" spans="2:5" ht="15.75" thickBot="1">
      <c r="B8" s="5" t="s">
        <v>9</v>
      </c>
      <c r="C8" s="11"/>
      <c r="D8" s="8" t="s">
        <v>10</v>
      </c>
      <c r="E8" s="11"/>
    </row>
    <row r="9" spans="2:5" ht="15.75" thickBot="1">
      <c r="B9" s="7" t="s">
        <v>11</v>
      </c>
      <c r="C9" s="11"/>
      <c r="D9" s="2" t="s">
        <v>12</v>
      </c>
      <c r="E9" s="11">
        <v>10000</v>
      </c>
    </row>
    <row r="10" spans="2:5" ht="15.75" thickBot="1">
      <c r="B10" s="1" t="s">
        <v>13</v>
      </c>
      <c r="C10" s="10">
        <v>10000</v>
      </c>
      <c r="D10" s="8" t="s">
        <v>14</v>
      </c>
      <c r="E10" s="11"/>
    </row>
    <row r="11" spans="2:5" ht="15.75" thickBot="1">
      <c r="B11" s="1" t="s">
        <v>15</v>
      </c>
      <c r="C11" s="11">
        <v>12000</v>
      </c>
      <c r="D11" s="2" t="s">
        <v>16</v>
      </c>
      <c r="E11" s="10">
        <v>20000</v>
      </c>
    </row>
    <row r="12" spans="2:5" ht="15.75" thickBot="1">
      <c r="B12" s="1" t="s">
        <v>17</v>
      </c>
      <c r="C12" s="11">
        <v>-200</v>
      </c>
      <c r="D12" s="2" t="s">
        <v>18</v>
      </c>
      <c r="E12" s="11">
        <v>4800</v>
      </c>
    </row>
    <row r="13" spans="2:5" ht="15.75" thickBot="1">
      <c r="B13" s="5" t="s">
        <v>9</v>
      </c>
      <c r="C13" s="11"/>
      <c r="D13" s="4" t="s">
        <v>9</v>
      </c>
      <c r="E13" s="11"/>
    </row>
    <row r="14" spans="2:5" ht="15.75" thickBot="1">
      <c r="B14" s="1" t="s">
        <v>19</v>
      </c>
      <c r="C14" s="9">
        <f>SUM(C4:C12)</f>
        <v>38800</v>
      </c>
      <c r="D14" s="2" t="s">
        <v>20</v>
      </c>
      <c r="E14" s="12">
        <v>38800</v>
      </c>
    </row>
    <row r="15" spans="2:5">
      <c r="B15" s="6"/>
    </row>
  </sheetData>
  <mergeCells count="3">
    <mergeCell ref="B2:E2"/>
    <mergeCell ref="B3:C3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workbookViewId="0">
      <selection activeCell="F13" sqref="F13"/>
    </sheetView>
  </sheetViews>
  <sheetFormatPr defaultRowHeight="15"/>
  <cols>
    <col min="2" max="2" width="21.7109375" customWidth="1"/>
    <col min="3" max="3" width="11.28515625" bestFit="1" customWidth="1"/>
    <col min="4" max="4" width="23.28515625" customWidth="1"/>
  </cols>
  <sheetData>
    <row r="1" spans="2:5" ht="15.75" thickBot="1"/>
    <row r="2" spans="2:5" ht="15.75" thickBot="1">
      <c r="B2" s="113" t="s">
        <v>0</v>
      </c>
      <c r="C2" s="114"/>
      <c r="D2" s="114"/>
      <c r="E2" s="115"/>
    </row>
    <row r="3" spans="2:5" ht="15.75" thickBot="1">
      <c r="B3" s="113" t="s">
        <v>1</v>
      </c>
      <c r="C3" s="115"/>
      <c r="D3" s="113" t="s">
        <v>2</v>
      </c>
      <c r="E3" s="115"/>
    </row>
    <row r="4" spans="2:5" ht="15.75" thickBot="1">
      <c r="B4" s="7" t="s">
        <v>3</v>
      </c>
      <c r="C4" s="2"/>
      <c r="D4" s="8" t="s">
        <v>3</v>
      </c>
      <c r="E4" s="11"/>
    </row>
    <row r="5" spans="2:5" ht="15.75" thickBot="1">
      <c r="B5" s="1" t="s">
        <v>4</v>
      </c>
      <c r="C5" s="10">
        <v>6000</v>
      </c>
      <c r="D5" s="2" t="s">
        <v>5</v>
      </c>
      <c r="E5" s="11">
        <v>13000</v>
      </c>
    </row>
    <row r="6" spans="2:5" ht="15.75" thickBot="1">
      <c r="B6" s="1" t="s">
        <v>6</v>
      </c>
      <c r="C6" s="11">
        <v>20000</v>
      </c>
      <c r="D6" s="2" t="s">
        <v>7</v>
      </c>
      <c r="E6" s="11">
        <v>1000</v>
      </c>
    </row>
    <row r="7" spans="2:5" ht="29.25" thickBot="1">
      <c r="B7" s="1" t="s">
        <v>8</v>
      </c>
      <c r="C7" s="11">
        <v>1000</v>
      </c>
      <c r="D7" s="4" t="s">
        <v>9</v>
      </c>
      <c r="E7" s="11"/>
    </row>
    <row r="8" spans="2:5" ht="15.75" thickBot="1">
      <c r="B8" s="5" t="s">
        <v>9</v>
      </c>
      <c r="C8" s="11"/>
      <c r="D8" s="8" t="s">
        <v>10</v>
      </c>
      <c r="E8" s="11"/>
    </row>
    <row r="9" spans="2:5" ht="15.75" thickBot="1">
      <c r="B9" s="7" t="s">
        <v>11</v>
      </c>
      <c r="C9" s="11"/>
      <c r="D9" s="2" t="s">
        <v>12</v>
      </c>
      <c r="E9" s="11">
        <v>10000</v>
      </c>
    </row>
    <row r="10" spans="2:5" ht="15.75" thickBot="1">
      <c r="B10" s="1" t="s">
        <v>13</v>
      </c>
      <c r="C10" s="10">
        <v>10000</v>
      </c>
      <c r="D10" s="8" t="s">
        <v>14</v>
      </c>
      <c r="E10" s="11"/>
    </row>
    <row r="11" spans="2:5" ht="15.75" thickBot="1">
      <c r="B11" s="1" t="s">
        <v>15</v>
      </c>
      <c r="C11" s="11">
        <v>24000</v>
      </c>
      <c r="D11" s="2" t="s">
        <v>16</v>
      </c>
      <c r="E11" s="10">
        <v>33000</v>
      </c>
    </row>
    <row r="12" spans="2:5" ht="15.75" thickBot="1">
      <c r="B12" s="1" t="s">
        <v>17</v>
      </c>
      <c r="C12" s="11">
        <v>-400</v>
      </c>
      <c r="D12" s="2" t="s">
        <v>18</v>
      </c>
      <c r="E12" s="11">
        <v>3600</v>
      </c>
    </row>
    <row r="13" spans="2:5" ht="15.75" thickBot="1">
      <c r="B13" s="5" t="s">
        <v>9</v>
      </c>
      <c r="C13" s="11"/>
      <c r="D13" s="4" t="s">
        <v>9</v>
      </c>
      <c r="E13" s="11"/>
    </row>
    <row r="14" spans="2:5" ht="15.75" thickBot="1">
      <c r="B14" s="1" t="s">
        <v>19</v>
      </c>
      <c r="C14" s="11">
        <f>SUM(C5:C12)</f>
        <v>60600</v>
      </c>
      <c r="D14" s="2" t="s">
        <v>20</v>
      </c>
      <c r="E14" s="12">
        <v>60600</v>
      </c>
    </row>
  </sheetData>
  <mergeCells count="3">
    <mergeCell ref="B2:E2"/>
    <mergeCell ref="B3:C3"/>
    <mergeCell ref="D3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8"/>
  <sheetViews>
    <sheetView topLeftCell="B1" workbookViewId="0">
      <selection activeCell="E7" sqref="E7"/>
    </sheetView>
  </sheetViews>
  <sheetFormatPr defaultRowHeight="15"/>
  <cols>
    <col min="2" max="2" width="56" customWidth="1"/>
    <col min="3" max="3" width="22.42578125" customWidth="1"/>
    <col min="4" max="4" width="19.85546875" customWidth="1"/>
  </cols>
  <sheetData>
    <row r="1" spans="2:4" ht="15.75" thickBot="1"/>
    <row r="2" spans="2:4" ht="29.25" thickBot="1">
      <c r="B2" s="13"/>
      <c r="C2" s="14" t="s">
        <v>21</v>
      </c>
      <c r="D2" s="14" t="s">
        <v>22</v>
      </c>
    </row>
    <row r="3" spans="2:4" ht="45.75" thickBot="1">
      <c r="B3" s="17" t="s">
        <v>23</v>
      </c>
      <c r="C3" s="16" t="s">
        <v>30</v>
      </c>
      <c r="D3" s="16" t="s">
        <v>29</v>
      </c>
    </row>
    <row r="4" spans="2:4" ht="45.75" thickBot="1">
      <c r="B4" s="17" t="s">
        <v>24</v>
      </c>
      <c r="C4" s="16" t="s">
        <v>31</v>
      </c>
      <c r="D4" s="16" t="s">
        <v>32</v>
      </c>
    </row>
    <row r="5" spans="2:4" ht="45.75" thickBot="1">
      <c r="B5" s="17" t="s">
        <v>25</v>
      </c>
      <c r="C5" s="16" t="s">
        <v>33</v>
      </c>
      <c r="D5" s="15" t="s">
        <v>34</v>
      </c>
    </row>
    <row r="6" spans="2:4" ht="39" thickBot="1">
      <c r="B6" s="17" t="s">
        <v>26</v>
      </c>
      <c r="C6" s="16" t="s">
        <v>35</v>
      </c>
      <c r="D6" s="18" t="s">
        <v>36</v>
      </c>
    </row>
    <row r="7" spans="2:4" ht="30.75" thickBot="1">
      <c r="B7" s="17" t="s">
        <v>27</v>
      </c>
      <c r="C7" s="16" t="s">
        <v>37</v>
      </c>
      <c r="D7" s="18" t="s">
        <v>38</v>
      </c>
    </row>
    <row r="8" spans="2:4" ht="39" thickBot="1">
      <c r="B8" s="17" t="s">
        <v>28</v>
      </c>
      <c r="C8" s="15" t="s">
        <v>39</v>
      </c>
      <c r="D8" s="15" t="s">
        <v>40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19" sqref="E19"/>
    </sheetView>
  </sheetViews>
  <sheetFormatPr defaultRowHeight="15"/>
  <cols>
    <col min="1" max="1" width="20" customWidth="1"/>
    <col min="2" max="2" width="13.7109375" customWidth="1"/>
    <col min="3" max="3" width="11.42578125" customWidth="1"/>
    <col min="4" max="4" width="14.140625" customWidth="1"/>
    <col min="5" max="5" width="19.42578125" customWidth="1"/>
  </cols>
  <sheetData>
    <row r="1" spans="1:6">
      <c r="A1" s="35"/>
      <c r="B1" s="36" t="s">
        <v>63</v>
      </c>
      <c r="C1" s="50" t="s">
        <v>64</v>
      </c>
    </row>
    <row r="2" spans="1:6" s="3" customFormat="1">
      <c r="A2" s="37"/>
      <c r="B2" s="38" t="s">
        <v>41</v>
      </c>
      <c r="C2" s="51"/>
      <c r="D2" s="33"/>
      <c r="E2" s="20"/>
    </row>
    <row r="3" spans="1:6" s="3" customFormat="1" ht="15.75" thickBot="1">
      <c r="A3" s="37"/>
      <c r="B3" s="38" t="s">
        <v>42</v>
      </c>
      <c r="C3" s="51" t="s">
        <v>4</v>
      </c>
      <c r="D3" s="43" t="s">
        <v>43</v>
      </c>
      <c r="E3" s="25" t="s">
        <v>44</v>
      </c>
    </row>
    <row r="4" spans="1:6">
      <c r="A4" s="39" t="s">
        <v>45</v>
      </c>
      <c r="B4" s="40">
        <v>10000</v>
      </c>
      <c r="C4" s="52">
        <v>2000</v>
      </c>
      <c r="D4" s="44">
        <f>+B4-C4</f>
        <v>8000</v>
      </c>
      <c r="E4" s="27" t="s">
        <v>65</v>
      </c>
    </row>
    <row r="5" spans="1:6">
      <c r="A5" s="39"/>
      <c r="B5" s="40">
        <v>0</v>
      </c>
      <c r="C5" s="52">
        <v>2000</v>
      </c>
      <c r="D5" s="34">
        <v>2000</v>
      </c>
      <c r="E5" s="28" t="s">
        <v>66</v>
      </c>
    </row>
    <row r="6" spans="1:6">
      <c r="A6" s="39" t="s">
        <v>46</v>
      </c>
      <c r="B6" s="40"/>
      <c r="C6" s="52"/>
      <c r="D6" s="34"/>
      <c r="E6" s="28"/>
    </row>
    <row r="7" spans="1:6" ht="15.75" thickBot="1">
      <c r="A7" s="39" t="s">
        <v>47</v>
      </c>
      <c r="B7" s="40">
        <v>-1100</v>
      </c>
      <c r="C7" s="52">
        <v>-2200</v>
      </c>
      <c r="D7" s="45">
        <v>1100</v>
      </c>
      <c r="E7" s="29" t="s">
        <v>67</v>
      </c>
    </row>
    <row r="8" spans="1:6" ht="15.75" thickBot="1">
      <c r="A8" s="39" t="s">
        <v>48</v>
      </c>
      <c r="B8" s="40">
        <v>-1700</v>
      </c>
      <c r="C8" s="52">
        <v>-900</v>
      </c>
      <c r="D8" s="46">
        <f>+C8-B8</f>
        <v>800</v>
      </c>
      <c r="E8" s="26" t="s">
        <v>68</v>
      </c>
      <c r="F8" s="24">
        <v>1300</v>
      </c>
    </row>
    <row r="9" spans="1:6" ht="15.75" thickBot="1">
      <c r="A9" s="39"/>
      <c r="B9" s="40"/>
      <c r="C9" s="52"/>
      <c r="D9" s="47"/>
      <c r="E9" s="30" t="s">
        <v>69</v>
      </c>
      <c r="F9" s="24">
        <v>2100</v>
      </c>
    </row>
    <row r="10" spans="1:6" ht="15.75" thickBot="1">
      <c r="A10" s="39" t="s">
        <v>49</v>
      </c>
      <c r="B10" s="40">
        <f>-60000/30</f>
        <v>-2000</v>
      </c>
      <c r="C10" s="52" t="s">
        <v>70</v>
      </c>
      <c r="D10" s="48">
        <v>2000</v>
      </c>
      <c r="E10" s="32" t="s">
        <v>71</v>
      </c>
    </row>
    <row r="11" spans="1:6" ht="15.75" thickBot="1">
      <c r="A11" s="39" t="s">
        <v>50</v>
      </c>
      <c r="B11" s="40">
        <f>-2%*60000</f>
        <v>-1200</v>
      </c>
      <c r="C11" s="52" t="s">
        <v>72</v>
      </c>
      <c r="D11" s="48">
        <v>1200</v>
      </c>
      <c r="E11" s="32" t="s">
        <v>73</v>
      </c>
    </row>
    <row r="12" spans="1:6">
      <c r="A12" s="39" t="s">
        <v>9</v>
      </c>
      <c r="B12" s="40"/>
      <c r="C12" s="52"/>
      <c r="D12" s="49"/>
      <c r="E12" s="23"/>
    </row>
    <row r="13" spans="1:6" s="3" customFormat="1" ht="15.75" thickBot="1">
      <c r="A13" s="41" t="s">
        <v>51</v>
      </c>
      <c r="B13" s="42">
        <f>SUM(B4:B12)</f>
        <v>4000</v>
      </c>
      <c r="C13" s="53">
        <f>SUM(C4:C12)</f>
        <v>900</v>
      </c>
      <c r="D13" s="34"/>
      <c r="E13" s="21"/>
    </row>
    <row r="14" spans="1:6" ht="15.75" thickBot="1"/>
    <row r="15" spans="1:6" s="3" customFormat="1" ht="15.75" thickBot="1">
      <c r="A15" s="61" t="s">
        <v>62</v>
      </c>
      <c r="B15" s="62">
        <v>42004</v>
      </c>
      <c r="C15" s="62">
        <v>41670</v>
      </c>
      <c r="D15" s="63" t="s">
        <v>52</v>
      </c>
      <c r="E15" s="62">
        <f>+B15</f>
        <v>42004</v>
      </c>
      <c r="F15" s="64">
        <f>+C15</f>
        <v>41670</v>
      </c>
    </row>
    <row r="16" spans="1:6">
      <c r="A16" s="60" t="s">
        <v>4</v>
      </c>
      <c r="B16" s="31">
        <v>5000</v>
      </c>
      <c r="C16" s="31">
        <f>+B16+C13</f>
        <v>5900</v>
      </c>
      <c r="D16" s="60" t="s">
        <v>56</v>
      </c>
      <c r="E16" s="31">
        <v>60000</v>
      </c>
      <c r="F16" s="31">
        <f>+E16</f>
        <v>60000</v>
      </c>
    </row>
    <row r="17" spans="1:6">
      <c r="A17" s="19" t="s">
        <v>53</v>
      </c>
      <c r="B17" s="22"/>
      <c r="C17" s="22">
        <f>+F8</f>
        <v>1300</v>
      </c>
      <c r="D17" s="19" t="s">
        <v>7</v>
      </c>
      <c r="E17" s="22"/>
      <c r="F17" s="22">
        <f>+D11</f>
        <v>1200</v>
      </c>
    </row>
    <row r="18" spans="1:6">
      <c r="A18" s="19" t="s">
        <v>6</v>
      </c>
      <c r="B18" s="22"/>
      <c r="C18" s="22">
        <f>+D4</f>
        <v>8000</v>
      </c>
      <c r="D18" s="19" t="s">
        <v>57</v>
      </c>
      <c r="E18" s="22"/>
      <c r="F18" s="22">
        <f>+F9</f>
        <v>2100</v>
      </c>
    </row>
    <row r="19" spans="1:6">
      <c r="A19" s="19" t="s">
        <v>54</v>
      </c>
      <c r="B19" s="22"/>
      <c r="C19" s="22">
        <f>+D7</f>
        <v>1100</v>
      </c>
      <c r="D19" s="19" t="s">
        <v>58</v>
      </c>
      <c r="E19" s="22"/>
      <c r="F19" s="22">
        <f>+D5</f>
        <v>2000</v>
      </c>
    </row>
    <row r="20" spans="1:6">
      <c r="A20" s="19" t="s">
        <v>74</v>
      </c>
      <c r="B20" s="22">
        <v>60000</v>
      </c>
      <c r="C20" s="22">
        <f>+B20</f>
        <v>60000</v>
      </c>
      <c r="D20" s="19" t="s">
        <v>59</v>
      </c>
      <c r="E20" s="22">
        <v>5000</v>
      </c>
      <c r="F20" s="22">
        <f>+E20</f>
        <v>5000</v>
      </c>
    </row>
    <row r="21" spans="1:6" ht="15.75" thickBot="1">
      <c r="A21" s="54" t="s">
        <v>55</v>
      </c>
      <c r="B21" s="55"/>
      <c r="C21" s="56">
        <f>-D10</f>
        <v>-2000</v>
      </c>
      <c r="D21" s="54" t="s">
        <v>60</v>
      </c>
      <c r="E21" s="56"/>
      <c r="F21" s="56">
        <f>+B13</f>
        <v>4000</v>
      </c>
    </row>
    <row r="22" spans="1:6" s="3" customFormat="1" ht="15.75" thickBot="1">
      <c r="A22" s="57" t="s">
        <v>61</v>
      </c>
      <c r="B22" s="58">
        <f>SUM(B16:B21)</f>
        <v>65000</v>
      </c>
      <c r="C22" s="58">
        <f>SUM(C16:C21)</f>
        <v>74300</v>
      </c>
      <c r="D22" s="59" t="s">
        <v>61</v>
      </c>
      <c r="E22" s="58">
        <f>SUM(E16:E21)</f>
        <v>65000</v>
      </c>
      <c r="F22" s="24">
        <f>SUM(F16:F21)</f>
        <v>74300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0" zoomScaleNormal="70" workbookViewId="0">
      <selection activeCell="H30" sqref="H30:I30"/>
    </sheetView>
  </sheetViews>
  <sheetFormatPr defaultRowHeight="12.75"/>
  <cols>
    <col min="1" max="1" width="4.28515625" style="66" customWidth="1"/>
    <col min="2" max="2" width="23.28515625" style="66" customWidth="1"/>
    <col min="3" max="3" width="20.7109375" style="66" customWidth="1"/>
    <col min="4" max="4" width="16.28515625" style="66" customWidth="1"/>
    <col min="5" max="5" width="5.7109375" style="66" customWidth="1"/>
    <col min="6" max="6" width="3.7109375" style="87" customWidth="1"/>
    <col min="7" max="7" width="12.85546875" style="74" customWidth="1"/>
    <col min="8" max="8" width="12.7109375" style="74" customWidth="1"/>
    <col min="9" max="10" width="3.28515625" style="87" customWidth="1"/>
    <col min="11" max="11" width="10.7109375" style="74" customWidth="1"/>
    <col min="12" max="12" width="11.7109375" style="74" customWidth="1"/>
    <col min="13" max="14" width="2.5703125" style="87" customWidth="1"/>
    <col min="15" max="15" width="9.28515625" style="74" bestFit="1" customWidth="1"/>
    <col min="16" max="16" width="12.7109375" style="74" customWidth="1"/>
    <col min="17" max="17" width="2.85546875" style="87" customWidth="1"/>
    <col min="18" max="18" width="2.7109375" style="87" customWidth="1"/>
    <col min="19" max="19" width="10.5703125" style="87" customWidth="1"/>
    <col min="20" max="20" width="9.140625" style="87"/>
    <col min="21" max="21" width="2" style="87" bestFit="1" customWidth="1"/>
    <col min="22" max="256" width="9.140625" style="66"/>
    <col min="257" max="257" width="4.28515625" style="66" customWidth="1"/>
    <col min="258" max="258" width="23.28515625" style="66" customWidth="1"/>
    <col min="259" max="259" width="20.7109375" style="66" customWidth="1"/>
    <col min="260" max="260" width="16.7109375" style="66" customWidth="1"/>
    <col min="261" max="261" width="4.42578125" style="66" customWidth="1"/>
    <col min="262" max="262" width="3.7109375" style="66" customWidth="1"/>
    <col min="263" max="264" width="9.140625" style="66"/>
    <col min="265" max="266" width="3.28515625" style="66" customWidth="1"/>
    <col min="267" max="268" width="9.140625" style="66"/>
    <col min="269" max="270" width="2.5703125" style="66" customWidth="1"/>
    <col min="271" max="272" width="9.140625" style="66"/>
    <col min="273" max="273" width="2.85546875" style="66" customWidth="1"/>
    <col min="274" max="512" width="9.140625" style="66"/>
    <col min="513" max="513" width="4.28515625" style="66" customWidth="1"/>
    <col min="514" max="514" width="23.28515625" style="66" customWidth="1"/>
    <col min="515" max="515" width="20.7109375" style="66" customWidth="1"/>
    <col min="516" max="516" width="16.7109375" style="66" customWidth="1"/>
    <col min="517" max="517" width="4.42578125" style="66" customWidth="1"/>
    <col min="518" max="518" width="3.7109375" style="66" customWidth="1"/>
    <col min="519" max="520" width="9.140625" style="66"/>
    <col min="521" max="522" width="3.28515625" style="66" customWidth="1"/>
    <col min="523" max="524" width="9.140625" style="66"/>
    <col min="525" max="526" width="2.5703125" style="66" customWidth="1"/>
    <col min="527" max="528" width="9.140625" style="66"/>
    <col min="529" max="529" width="2.85546875" style="66" customWidth="1"/>
    <col min="530" max="768" width="9.140625" style="66"/>
    <col min="769" max="769" width="4.28515625" style="66" customWidth="1"/>
    <col min="770" max="770" width="23.28515625" style="66" customWidth="1"/>
    <col min="771" max="771" width="20.7109375" style="66" customWidth="1"/>
    <col min="772" max="772" width="16.7109375" style="66" customWidth="1"/>
    <col min="773" max="773" width="4.42578125" style="66" customWidth="1"/>
    <col min="774" max="774" width="3.7109375" style="66" customWidth="1"/>
    <col min="775" max="776" width="9.140625" style="66"/>
    <col min="777" max="778" width="3.28515625" style="66" customWidth="1"/>
    <col min="779" max="780" width="9.140625" style="66"/>
    <col min="781" max="782" width="2.5703125" style="66" customWidth="1"/>
    <col min="783" max="784" width="9.140625" style="66"/>
    <col min="785" max="785" width="2.85546875" style="66" customWidth="1"/>
    <col min="786" max="1024" width="9.140625" style="66"/>
    <col min="1025" max="1025" width="4.28515625" style="66" customWidth="1"/>
    <col min="1026" max="1026" width="23.28515625" style="66" customWidth="1"/>
    <col min="1027" max="1027" width="20.7109375" style="66" customWidth="1"/>
    <col min="1028" max="1028" width="16.7109375" style="66" customWidth="1"/>
    <col min="1029" max="1029" width="4.42578125" style="66" customWidth="1"/>
    <col min="1030" max="1030" width="3.7109375" style="66" customWidth="1"/>
    <col min="1031" max="1032" width="9.140625" style="66"/>
    <col min="1033" max="1034" width="3.28515625" style="66" customWidth="1"/>
    <col min="1035" max="1036" width="9.140625" style="66"/>
    <col min="1037" max="1038" width="2.5703125" style="66" customWidth="1"/>
    <col min="1039" max="1040" width="9.140625" style="66"/>
    <col min="1041" max="1041" width="2.85546875" style="66" customWidth="1"/>
    <col min="1042" max="1280" width="9.140625" style="66"/>
    <col min="1281" max="1281" width="4.28515625" style="66" customWidth="1"/>
    <col min="1282" max="1282" width="23.28515625" style="66" customWidth="1"/>
    <col min="1283" max="1283" width="20.7109375" style="66" customWidth="1"/>
    <col min="1284" max="1284" width="16.7109375" style="66" customWidth="1"/>
    <col min="1285" max="1285" width="4.42578125" style="66" customWidth="1"/>
    <col min="1286" max="1286" width="3.7109375" style="66" customWidth="1"/>
    <col min="1287" max="1288" width="9.140625" style="66"/>
    <col min="1289" max="1290" width="3.28515625" style="66" customWidth="1"/>
    <col min="1291" max="1292" width="9.140625" style="66"/>
    <col min="1293" max="1294" width="2.5703125" style="66" customWidth="1"/>
    <col min="1295" max="1296" width="9.140625" style="66"/>
    <col min="1297" max="1297" width="2.85546875" style="66" customWidth="1"/>
    <col min="1298" max="1536" width="9.140625" style="66"/>
    <col min="1537" max="1537" width="4.28515625" style="66" customWidth="1"/>
    <col min="1538" max="1538" width="23.28515625" style="66" customWidth="1"/>
    <col min="1539" max="1539" width="20.7109375" style="66" customWidth="1"/>
    <col min="1540" max="1540" width="16.7109375" style="66" customWidth="1"/>
    <col min="1541" max="1541" width="4.42578125" style="66" customWidth="1"/>
    <col min="1542" max="1542" width="3.7109375" style="66" customWidth="1"/>
    <col min="1543" max="1544" width="9.140625" style="66"/>
    <col min="1545" max="1546" width="3.28515625" style="66" customWidth="1"/>
    <col min="1547" max="1548" width="9.140625" style="66"/>
    <col min="1549" max="1550" width="2.5703125" style="66" customWidth="1"/>
    <col min="1551" max="1552" width="9.140625" style="66"/>
    <col min="1553" max="1553" width="2.85546875" style="66" customWidth="1"/>
    <col min="1554" max="1792" width="9.140625" style="66"/>
    <col min="1793" max="1793" width="4.28515625" style="66" customWidth="1"/>
    <col min="1794" max="1794" width="23.28515625" style="66" customWidth="1"/>
    <col min="1795" max="1795" width="20.7109375" style="66" customWidth="1"/>
    <col min="1796" max="1796" width="16.7109375" style="66" customWidth="1"/>
    <col min="1797" max="1797" width="4.42578125" style="66" customWidth="1"/>
    <col min="1798" max="1798" width="3.7109375" style="66" customWidth="1"/>
    <col min="1799" max="1800" width="9.140625" style="66"/>
    <col min="1801" max="1802" width="3.28515625" style="66" customWidth="1"/>
    <col min="1803" max="1804" width="9.140625" style="66"/>
    <col min="1805" max="1806" width="2.5703125" style="66" customWidth="1"/>
    <col min="1807" max="1808" width="9.140625" style="66"/>
    <col min="1809" max="1809" width="2.85546875" style="66" customWidth="1"/>
    <col min="1810" max="2048" width="9.140625" style="66"/>
    <col min="2049" max="2049" width="4.28515625" style="66" customWidth="1"/>
    <col min="2050" max="2050" width="23.28515625" style="66" customWidth="1"/>
    <col min="2051" max="2051" width="20.7109375" style="66" customWidth="1"/>
    <col min="2052" max="2052" width="16.7109375" style="66" customWidth="1"/>
    <col min="2053" max="2053" width="4.42578125" style="66" customWidth="1"/>
    <col min="2054" max="2054" width="3.7109375" style="66" customWidth="1"/>
    <col min="2055" max="2056" width="9.140625" style="66"/>
    <col min="2057" max="2058" width="3.28515625" style="66" customWidth="1"/>
    <col min="2059" max="2060" width="9.140625" style="66"/>
    <col min="2061" max="2062" width="2.5703125" style="66" customWidth="1"/>
    <col min="2063" max="2064" width="9.140625" style="66"/>
    <col min="2065" max="2065" width="2.85546875" style="66" customWidth="1"/>
    <col min="2066" max="2304" width="9.140625" style="66"/>
    <col min="2305" max="2305" width="4.28515625" style="66" customWidth="1"/>
    <col min="2306" max="2306" width="23.28515625" style="66" customWidth="1"/>
    <col min="2307" max="2307" width="20.7109375" style="66" customWidth="1"/>
    <col min="2308" max="2308" width="16.7109375" style="66" customWidth="1"/>
    <col min="2309" max="2309" width="4.42578125" style="66" customWidth="1"/>
    <col min="2310" max="2310" width="3.7109375" style="66" customWidth="1"/>
    <col min="2311" max="2312" width="9.140625" style="66"/>
    <col min="2313" max="2314" width="3.28515625" style="66" customWidth="1"/>
    <col min="2315" max="2316" width="9.140625" style="66"/>
    <col min="2317" max="2318" width="2.5703125" style="66" customWidth="1"/>
    <col min="2319" max="2320" width="9.140625" style="66"/>
    <col min="2321" max="2321" width="2.85546875" style="66" customWidth="1"/>
    <col min="2322" max="2560" width="9.140625" style="66"/>
    <col min="2561" max="2561" width="4.28515625" style="66" customWidth="1"/>
    <col min="2562" max="2562" width="23.28515625" style="66" customWidth="1"/>
    <col min="2563" max="2563" width="20.7109375" style="66" customWidth="1"/>
    <col min="2564" max="2564" width="16.7109375" style="66" customWidth="1"/>
    <col min="2565" max="2565" width="4.42578125" style="66" customWidth="1"/>
    <col min="2566" max="2566" width="3.7109375" style="66" customWidth="1"/>
    <col min="2567" max="2568" width="9.140625" style="66"/>
    <col min="2569" max="2570" width="3.28515625" style="66" customWidth="1"/>
    <col min="2571" max="2572" width="9.140625" style="66"/>
    <col min="2573" max="2574" width="2.5703125" style="66" customWidth="1"/>
    <col min="2575" max="2576" width="9.140625" style="66"/>
    <col min="2577" max="2577" width="2.85546875" style="66" customWidth="1"/>
    <col min="2578" max="2816" width="9.140625" style="66"/>
    <col min="2817" max="2817" width="4.28515625" style="66" customWidth="1"/>
    <col min="2818" max="2818" width="23.28515625" style="66" customWidth="1"/>
    <col min="2819" max="2819" width="20.7109375" style="66" customWidth="1"/>
    <col min="2820" max="2820" width="16.7109375" style="66" customWidth="1"/>
    <col min="2821" max="2821" width="4.42578125" style="66" customWidth="1"/>
    <col min="2822" max="2822" width="3.7109375" style="66" customWidth="1"/>
    <col min="2823" max="2824" width="9.140625" style="66"/>
    <col min="2825" max="2826" width="3.28515625" style="66" customWidth="1"/>
    <col min="2827" max="2828" width="9.140625" style="66"/>
    <col min="2829" max="2830" width="2.5703125" style="66" customWidth="1"/>
    <col min="2831" max="2832" width="9.140625" style="66"/>
    <col min="2833" max="2833" width="2.85546875" style="66" customWidth="1"/>
    <col min="2834" max="3072" width="9.140625" style="66"/>
    <col min="3073" max="3073" width="4.28515625" style="66" customWidth="1"/>
    <col min="3074" max="3074" width="23.28515625" style="66" customWidth="1"/>
    <col min="3075" max="3075" width="20.7109375" style="66" customWidth="1"/>
    <col min="3076" max="3076" width="16.7109375" style="66" customWidth="1"/>
    <col min="3077" max="3077" width="4.42578125" style="66" customWidth="1"/>
    <col min="3078" max="3078" width="3.7109375" style="66" customWidth="1"/>
    <col min="3079" max="3080" width="9.140625" style="66"/>
    <col min="3081" max="3082" width="3.28515625" style="66" customWidth="1"/>
    <col min="3083" max="3084" width="9.140625" style="66"/>
    <col min="3085" max="3086" width="2.5703125" style="66" customWidth="1"/>
    <col min="3087" max="3088" width="9.140625" style="66"/>
    <col min="3089" max="3089" width="2.85546875" style="66" customWidth="1"/>
    <col min="3090" max="3328" width="9.140625" style="66"/>
    <col min="3329" max="3329" width="4.28515625" style="66" customWidth="1"/>
    <col min="3330" max="3330" width="23.28515625" style="66" customWidth="1"/>
    <col min="3331" max="3331" width="20.7109375" style="66" customWidth="1"/>
    <col min="3332" max="3332" width="16.7109375" style="66" customWidth="1"/>
    <col min="3333" max="3333" width="4.42578125" style="66" customWidth="1"/>
    <col min="3334" max="3334" width="3.7109375" style="66" customWidth="1"/>
    <col min="3335" max="3336" width="9.140625" style="66"/>
    <col min="3337" max="3338" width="3.28515625" style="66" customWidth="1"/>
    <col min="3339" max="3340" width="9.140625" style="66"/>
    <col min="3341" max="3342" width="2.5703125" style="66" customWidth="1"/>
    <col min="3343" max="3344" width="9.140625" style="66"/>
    <col min="3345" max="3345" width="2.85546875" style="66" customWidth="1"/>
    <col min="3346" max="3584" width="9.140625" style="66"/>
    <col min="3585" max="3585" width="4.28515625" style="66" customWidth="1"/>
    <col min="3586" max="3586" width="23.28515625" style="66" customWidth="1"/>
    <col min="3587" max="3587" width="20.7109375" style="66" customWidth="1"/>
    <col min="3588" max="3588" width="16.7109375" style="66" customWidth="1"/>
    <col min="3589" max="3589" width="4.42578125" style="66" customWidth="1"/>
    <col min="3590" max="3590" width="3.7109375" style="66" customWidth="1"/>
    <col min="3591" max="3592" width="9.140625" style="66"/>
    <col min="3593" max="3594" width="3.28515625" style="66" customWidth="1"/>
    <col min="3595" max="3596" width="9.140625" style="66"/>
    <col min="3597" max="3598" width="2.5703125" style="66" customWidth="1"/>
    <col min="3599" max="3600" width="9.140625" style="66"/>
    <col min="3601" max="3601" width="2.85546875" style="66" customWidth="1"/>
    <col min="3602" max="3840" width="9.140625" style="66"/>
    <col min="3841" max="3841" width="4.28515625" style="66" customWidth="1"/>
    <col min="3842" max="3842" width="23.28515625" style="66" customWidth="1"/>
    <col min="3843" max="3843" width="20.7109375" style="66" customWidth="1"/>
    <col min="3844" max="3844" width="16.7109375" style="66" customWidth="1"/>
    <col min="3845" max="3845" width="4.42578125" style="66" customWidth="1"/>
    <col min="3846" max="3846" width="3.7109375" style="66" customWidth="1"/>
    <col min="3847" max="3848" width="9.140625" style="66"/>
    <col min="3849" max="3850" width="3.28515625" style="66" customWidth="1"/>
    <col min="3851" max="3852" width="9.140625" style="66"/>
    <col min="3853" max="3854" width="2.5703125" style="66" customWidth="1"/>
    <col min="3855" max="3856" width="9.140625" style="66"/>
    <col min="3857" max="3857" width="2.85546875" style="66" customWidth="1"/>
    <col min="3858" max="4096" width="9.140625" style="66"/>
    <col min="4097" max="4097" width="4.28515625" style="66" customWidth="1"/>
    <col min="4098" max="4098" width="23.28515625" style="66" customWidth="1"/>
    <col min="4099" max="4099" width="20.7109375" style="66" customWidth="1"/>
    <col min="4100" max="4100" width="16.7109375" style="66" customWidth="1"/>
    <col min="4101" max="4101" width="4.42578125" style="66" customWidth="1"/>
    <col min="4102" max="4102" width="3.7109375" style="66" customWidth="1"/>
    <col min="4103" max="4104" width="9.140625" style="66"/>
    <col min="4105" max="4106" width="3.28515625" style="66" customWidth="1"/>
    <col min="4107" max="4108" width="9.140625" style="66"/>
    <col min="4109" max="4110" width="2.5703125" style="66" customWidth="1"/>
    <col min="4111" max="4112" width="9.140625" style="66"/>
    <col min="4113" max="4113" width="2.85546875" style="66" customWidth="1"/>
    <col min="4114" max="4352" width="9.140625" style="66"/>
    <col min="4353" max="4353" width="4.28515625" style="66" customWidth="1"/>
    <col min="4354" max="4354" width="23.28515625" style="66" customWidth="1"/>
    <col min="4355" max="4355" width="20.7109375" style="66" customWidth="1"/>
    <col min="4356" max="4356" width="16.7109375" style="66" customWidth="1"/>
    <col min="4357" max="4357" width="4.42578125" style="66" customWidth="1"/>
    <col min="4358" max="4358" width="3.7109375" style="66" customWidth="1"/>
    <col min="4359" max="4360" width="9.140625" style="66"/>
    <col min="4361" max="4362" width="3.28515625" style="66" customWidth="1"/>
    <col min="4363" max="4364" width="9.140625" style="66"/>
    <col min="4365" max="4366" width="2.5703125" style="66" customWidth="1"/>
    <col min="4367" max="4368" width="9.140625" style="66"/>
    <col min="4369" max="4369" width="2.85546875" style="66" customWidth="1"/>
    <col min="4370" max="4608" width="9.140625" style="66"/>
    <col min="4609" max="4609" width="4.28515625" style="66" customWidth="1"/>
    <col min="4610" max="4610" width="23.28515625" style="66" customWidth="1"/>
    <col min="4611" max="4611" width="20.7109375" style="66" customWidth="1"/>
    <col min="4612" max="4612" width="16.7109375" style="66" customWidth="1"/>
    <col min="4613" max="4613" width="4.42578125" style="66" customWidth="1"/>
    <col min="4614" max="4614" width="3.7109375" style="66" customWidth="1"/>
    <col min="4615" max="4616" width="9.140625" style="66"/>
    <col min="4617" max="4618" width="3.28515625" style="66" customWidth="1"/>
    <col min="4619" max="4620" width="9.140625" style="66"/>
    <col min="4621" max="4622" width="2.5703125" style="66" customWidth="1"/>
    <col min="4623" max="4624" width="9.140625" style="66"/>
    <col min="4625" max="4625" width="2.85546875" style="66" customWidth="1"/>
    <col min="4626" max="4864" width="9.140625" style="66"/>
    <col min="4865" max="4865" width="4.28515625" style="66" customWidth="1"/>
    <col min="4866" max="4866" width="23.28515625" style="66" customWidth="1"/>
    <col min="4867" max="4867" width="20.7109375" style="66" customWidth="1"/>
    <col min="4868" max="4868" width="16.7109375" style="66" customWidth="1"/>
    <col min="4869" max="4869" width="4.42578125" style="66" customWidth="1"/>
    <col min="4870" max="4870" width="3.7109375" style="66" customWidth="1"/>
    <col min="4871" max="4872" width="9.140625" style="66"/>
    <col min="4873" max="4874" width="3.28515625" style="66" customWidth="1"/>
    <col min="4875" max="4876" width="9.140625" style="66"/>
    <col min="4877" max="4878" width="2.5703125" style="66" customWidth="1"/>
    <col min="4879" max="4880" width="9.140625" style="66"/>
    <col min="4881" max="4881" width="2.85546875" style="66" customWidth="1"/>
    <col min="4882" max="5120" width="9.140625" style="66"/>
    <col min="5121" max="5121" width="4.28515625" style="66" customWidth="1"/>
    <col min="5122" max="5122" width="23.28515625" style="66" customWidth="1"/>
    <col min="5123" max="5123" width="20.7109375" style="66" customWidth="1"/>
    <col min="5124" max="5124" width="16.7109375" style="66" customWidth="1"/>
    <col min="5125" max="5125" width="4.42578125" style="66" customWidth="1"/>
    <col min="5126" max="5126" width="3.7109375" style="66" customWidth="1"/>
    <col min="5127" max="5128" width="9.140625" style="66"/>
    <col min="5129" max="5130" width="3.28515625" style="66" customWidth="1"/>
    <col min="5131" max="5132" width="9.140625" style="66"/>
    <col min="5133" max="5134" width="2.5703125" style="66" customWidth="1"/>
    <col min="5135" max="5136" width="9.140625" style="66"/>
    <col min="5137" max="5137" width="2.85546875" style="66" customWidth="1"/>
    <col min="5138" max="5376" width="9.140625" style="66"/>
    <col min="5377" max="5377" width="4.28515625" style="66" customWidth="1"/>
    <col min="5378" max="5378" width="23.28515625" style="66" customWidth="1"/>
    <col min="5379" max="5379" width="20.7109375" style="66" customWidth="1"/>
    <col min="5380" max="5380" width="16.7109375" style="66" customWidth="1"/>
    <col min="5381" max="5381" width="4.42578125" style="66" customWidth="1"/>
    <col min="5382" max="5382" width="3.7109375" style="66" customWidth="1"/>
    <col min="5383" max="5384" width="9.140625" style="66"/>
    <col min="5385" max="5386" width="3.28515625" style="66" customWidth="1"/>
    <col min="5387" max="5388" width="9.140625" style="66"/>
    <col min="5389" max="5390" width="2.5703125" style="66" customWidth="1"/>
    <col min="5391" max="5392" width="9.140625" style="66"/>
    <col min="5393" max="5393" width="2.85546875" style="66" customWidth="1"/>
    <col min="5394" max="5632" width="9.140625" style="66"/>
    <col min="5633" max="5633" width="4.28515625" style="66" customWidth="1"/>
    <col min="5634" max="5634" width="23.28515625" style="66" customWidth="1"/>
    <col min="5635" max="5635" width="20.7109375" style="66" customWidth="1"/>
    <col min="5636" max="5636" width="16.7109375" style="66" customWidth="1"/>
    <col min="5637" max="5637" width="4.42578125" style="66" customWidth="1"/>
    <col min="5638" max="5638" width="3.7109375" style="66" customWidth="1"/>
    <col min="5639" max="5640" width="9.140625" style="66"/>
    <col min="5641" max="5642" width="3.28515625" style="66" customWidth="1"/>
    <col min="5643" max="5644" width="9.140625" style="66"/>
    <col min="5645" max="5646" width="2.5703125" style="66" customWidth="1"/>
    <col min="5647" max="5648" width="9.140625" style="66"/>
    <col min="5649" max="5649" width="2.85546875" style="66" customWidth="1"/>
    <col min="5650" max="5888" width="9.140625" style="66"/>
    <col min="5889" max="5889" width="4.28515625" style="66" customWidth="1"/>
    <col min="5890" max="5890" width="23.28515625" style="66" customWidth="1"/>
    <col min="5891" max="5891" width="20.7109375" style="66" customWidth="1"/>
    <col min="5892" max="5892" width="16.7109375" style="66" customWidth="1"/>
    <col min="5893" max="5893" width="4.42578125" style="66" customWidth="1"/>
    <col min="5894" max="5894" width="3.7109375" style="66" customWidth="1"/>
    <col min="5895" max="5896" width="9.140625" style="66"/>
    <col min="5897" max="5898" width="3.28515625" style="66" customWidth="1"/>
    <col min="5899" max="5900" width="9.140625" style="66"/>
    <col min="5901" max="5902" width="2.5703125" style="66" customWidth="1"/>
    <col min="5903" max="5904" width="9.140625" style="66"/>
    <col min="5905" max="5905" width="2.85546875" style="66" customWidth="1"/>
    <col min="5906" max="6144" width="9.140625" style="66"/>
    <col min="6145" max="6145" width="4.28515625" style="66" customWidth="1"/>
    <col min="6146" max="6146" width="23.28515625" style="66" customWidth="1"/>
    <col min="6147" max="6147" width="20.7109375" style="66" customWidth="1"/>
    <col min="6148" max="6148" width="16.7109375" style="66" customWidth="1"/>
    <col min="6149" max="6149" width="4.42578125" style="66" customWidth="1"/>
    <col min="6150" max="6150" width="3.7109375" style="66" customWidth="1"/>
    <col min="6151" max="6152" width="9.140625" style="66"/>
    <col min="6153" max="6154" width="3.28515625" style="66" customWidth="1"/>
    <col min="6155" max="6156" width="9.140625" style="66"/>
    <col min="6157" max="6158" width="2.5703125" style="66" customWidth="1"/>
    <col min="6159" max="6160" width="9.140625" style="66"/>
    <col min="6161" max="6161" width="2.85546875" style="66" customWidth="1"/>
    <col min="6162" max="6400" width="9.140625" style="66"/>
    <col min="6401" max="6401" width="4.28515625" style="66" customWidth="1"/>
    <col min="6402" max="6402" width="23.28515625" style="66" customWidth="1"/>
    <col min="6403" max="6403" width="20.7109375" style="66" customWidth="1"/>
    <col min="6404" max="6404" width="16.7109375" style="66" customWidth="1"/>
    <col min="6405" max="6405" width="4.42578125" style="66" customWidth="1"/>
    <col min="6406" max="6406" width="3.7109375" style="66" customWidth="1"/>
    <col min="6407" max="6408" width="9.140625" style="66"/>
    <col min="6409" max="6410" width="3.28515625" style="66" customWidth="1"/>
    <col min="6411" max="6412" width="9.140625" style="66"/>
    <col min="6413" max="6414" width="2.5703125" style="66" customWidth="1"/>
    <col min="6415" max="6416" width="9.140625" style="66"/>
    <col min="6417" max="6417" width="2.85546875" style="66" customWidth="1"/>
    <col min="6418" max="6656" width="9.140625" style="66"/>
    <col min="6657" max="6657" width="4.28515625" style="66" customWidth="1"/>
    <col min="6658" max="6658" width="23.28515625" style="66" customWidth="1"/>
    <col min="6659" max="6659" width="20.7109375" style="66" customWidth="1"/>
    <col min="6660" max="6660" width="16.7109375" style="66" customWidth="1"/>
    <col min="6661" max="6661" width="4.42578125" style="66" customWidth="1"/>
    <col min="6662" max="6662" width="3.7109375" style="66" customWidth="1"/>
    <col min="6663" max="6664" width="9.140625" style="66"/>
    <col min="6665" max="6666" width="3.28515625" style="66" customWidth="1"/>
    <col min="6667" max="6668" width="9.140625" style="66"/>
    <col min="6669" max="6670" width="2.5703125" style="66" customWidth="1"/>
    <col min="6671" max="6672" width="9.140625" style="66"/>
    <col min="6673" max="6673" width="2.85546875" style="66" customWidth="1"/>
    <col min="6674" max="6912" width="9.140625" style="66"/>
    <col min="6913" max="6913" width="4.28515625" style="66" customWidth="1"/>
    <col min="6914" max="6914" width="23.28515625" style="66" customWidth="1"/>
    <col min="6915" max="6915" width="20.7109375" style="66" customWidth="1"/>
    <col min="6916" max="6916" width="16.7109375" style="66" customWidth="1"/>
    <col min="6917" max="6917" width="4.42578125" style="66" customWidth="1"/>
    <col min="6918" max="6918" width="3.7109375" style="66" customWidth="1"/>
    <col min="6919" max="6920" width="9.140625" style="66"/>
    <col min="6921" max="6922" width="3.28515625" style="66" customWidth="1"/>
    <col min="6923" max="6924" width="9.140625" style="66"/>
    <col min="6925" max="6926" width="2.5703125" style="66" customWidth="1"/>
    <col min="6927" max="6928" width="9.140625" style="66"/>
    <col min="6929" max="6929" width="2.85546875" style="66" customWidth="1"/>
    <col min="6930" max="7168" width="9.140625" style="66"/>
    <col min="7169" max="7169" width="4.28515625" style="66" customWidth="1"/>
    <col min="7170" max="7170" width="23.28515625" style="66" customWidth="1"/>
    <col min="7171" max="7171" width="20.7109375" style="66" customWidth="1"/>
    <col min="7172" max="7172" width="16.7109375" style="66" customWidth="1"/>
    <col min="7173" max="7173" width="4.42578125" style="66" customWidth="1"/>
    <col min="7174" max="7174" width="3.7109375" style="66" customWidth="1"/>
    <col min="7175" max="7176" width="9.140625" style="66"/>
    <col min="7177" max="7178" width="3.28515625" style="66" customWidth="1"/>
    <col min="7179" max="7180" width="9.140625" style="66"/>
    <col min="7181" max="7182" width="2.5703125" style="66" customWidth="1"/>
    <col min="7183" max="7184" width="9.140625" style="66"/>
    <col min="7185" max="7185" width="2.85546875" style="66" customWidth="1"/>
    <col min="7186" max="7424" width="9.140625" style="66"/>
    <col min="7425" max="7425" width="4.28515625" style="66" customWidth="1"/>
    <col min="7426" max="7426" width="23.28515625" style="66" customWidth="1"/>
    <col min="7427" max="7427" width="20.7109375" style="66" customWidth="1"/>
    <col min="7428" max="7428" width="16.7109375" style="66" customWidth="1"/>
    <col min="7429" max="7429" width="4.42578125" style="66" customWidth="1"/>
    <col min="7430" max="7430" width="3.7109375" style="66" customWidth="1"/>
    <col min="7431" max="7432" width="9.140625" style="66"/>
    <col min="7433" max="7434" width="3.28515625" style="66" customWidth="1"/>
    <col min="7435" max="7436" width="9.140625" style="66"/>
    <col min="7437" max="7438" width="2.5703125" style="66" customWidth="1"/>
    <col min="7439" max="7440" width="9.140625" style="66"/>
    <col min="7441" max="7441" width="2.85546875" style="66" customWidth="1"/>
    <col min="7442" max="7680" width="9.140625" style="66"/>
    <col min="7681" max="7681" width="4.28515625" style="66" customWidth="1"/>
    <col min="7682" max="7682" width="23.28515625" style="66" customWidth="1"/>
    <col min="7683" max="7683" width="20.7109375" style="66" customWidth="1"/>
    <col min="7684" max="7684" width="16.7109375" style="66" customWidth="1"/>
    <col min="7685" max="7685" width="4.42578125" style="66" customWidth="1"/>
    <col min="7686" max="7686" width="3.7109375" style="66" customWidth="1"/>
    <col min="7687" max="7688" width="9.140625" style="66"/>
    <col min="7689" max="7690" width="3.28515625" style="66" customWidth="1"/>
    <col min="7691" max="7692" width="9.140625" style="66"/>
    <col min="7693" max="7694" width="2.5703125" style="66" customWidth="1"/>
    <col min="7695" max="7696" width="9.140625" style="66"/>
    <col min="7697" max="7697" width="2.85546875" style="66" customWidth="1"/>
    <col min="7698" max="7936" width="9.140625" style="66"/>
    <col min="7937" max="7937" width="4.28515625" style="66" customWidth="1"/>
    <col min="7938" max="7938" width="23.28515625" style="66" customWidth="1"/>
    <col min="7939" max="7939" width="20.7109375" style="66" customWidth="1"/>
    <col min="7940" max="7940" width="16.7109375" style="66" customWidth="1"/>
    <col min="7941" max="7941" width="4.42578125" style="66" customWidth="1"/>
    <col min="7942" max="7942" width="3.7109375" style="66" customWidth="1"/>
    <col min="7943" max="7944" width="9.140625" style="66"/>
    <col min="7945" max="7946" width="3.28515625" style="66" customWidth="1"/>
    <col min="7947" max="7948" width="9.140625" style="66"/>
    <col min="7949" max="7950" width="2.5703125" style="66" customWidth="1"/>
    <col min="7951" max="7952" width="9.140625" style="66"/>
    <col min="7953" max="7953" width="2.85546875" style="66" customWidth="1"/>
    <col min="7954" max="8192" width="9.140625" style="66"/>
    <col min="8193" max="8193" width="4.28515625" style="66" customWidth="1"/>
    <col min="8194" max="8194" width="23.28515625" style="66" customWidth="1"/>
    <col min="8195" max="8195" width="20.7109375" style="66" customWidth="1"/>
    <col min="8196" max="8196" width="16.7109375" style="66" customWidth="1"/>
    <col min="8197" max="8197" width="4.42578125" style="66" customWidth="1"/>
    <col min="8198" max="8198" width="3.7109375" style="66" customWidth="1"/>
    <col min="8199" max="8200" width="9.140625" style="66"/>
    <col min="8201" max="8202" width="3.28515625" style="66" customWidth="1"/>
    <col min="8203" max="8204" width="9.140625" style="66"/>
    <col min="8205" max="8206" width="2.5703125" style="66" customWidth="1"/>
    <col min="8207" max="8208" width="9.140625" style="66"/>
    <col min="8209" max="8209" width="2.85546875" style="66" customWidth="1"/>
    <col min="8210" max="8448" width="9.140625" style="66"/>
    <col min="8449" max="8449" width="4.28515625" style="66" customWidth="1"/>
    <col min="8450" max="8450" width="23.28515625" style="66" customWidth="1"/>
    <col min="8451" max="8451" width="20.7109375" style="66" customWidth="1"/>
    <col min="8452" max="8452" width="16.7109375" style="66" customWidth="1"/>
    <col min="8453" max="8453" width="4.42578125" style="66" customWidth="1"/>
    <col min="8454" max="8454" width="3.7109375" style="66" customWidth="1"/>
    <col min="8455" max="8456" width="9.140625" style="66"/>
    <col min="8457" max="8458" width="3.28515625" style="66" customWidth="1"/>
    <col min="8459" max="8460" width="9.140625" style="66"/>
    <col min="8461" max="8462" width="2.5703125" style="66" customWidth="1"/>
    <col min="8463" max="8464" width="9.140625" style="66"/>
    <col min="8465" max="8465" width="2.85546875" style="66" customWidth="1"/>
    <col min="8466" max="8704" width="9.140625" style="66"/>
    <col min="8705" max="8705" width="4.28515625" style="66" customWidth="1"/>
    <col min="8706" max="8706" width="23.28515625" style="66" customWidth="1"/>
    <col min="8707" max="8707" width="20.7109375" style="66" customWidth="1"/>
    <col min="8708" max="8708" width="16.7109375" style="66" customWidth="1"/>
    <col min="8709" max="8709" width="4.42578125" style="66" customWidth="1"/>
    <col min="8710" max="8710" width="3.7109375" style="66" customWidth="1"/>
    <col min="8711" max="8712" width="9.140625" style="66"/>
    <col min="8713" max="8714" width="3.28515625" style="66" customWidth="1"/>
    <col min="8715" max="8716" width="9.140625" style="66"/>
    <col min="8717" max="8718" width="2.5703125" style="66" customWidth="1"/>
    <col min="8719" max="8720" width="9.140625" style="66"/>
    <col min="8721" max="8721" width="2.85546875" style="66" customWidth="1"/>
    <col min="8722" max="8960" width="9.140625" style="66"/>
    <col min="8961" max="8961" width="4.28515625" style="66" customWidth="1"/>
    <col min="8962" max="8962" width="23.28515625" style="66" customWidth="1"/>
    <col min="8963" max="8963" width="20.7109375" style="66" customWidth="1"/>
    <col min="8964" max="8964" width="16.7109375" style="66" customWidth="1"/>
    <col min="8965" max="8965" width="4.42578125" style="66" customWidth="1"/>
    <col min="8966" max="8966" width="3.7109375" style="66" customWidth="1"/>
    <col min="8967" max="8968" width="9.140625" style="66"/>
    <col min="8969" max="8970" width="3.28515625" style="66" customWidth="1"/>
    <col min="8971" max="8972" width="9.140625" style="66"/>
    <col min="8973" max="8974" width="2.5703125" style="66" customWidth="1"/>
    <col min="8975" max="8976" width="9.140625" style="66"/>
    <col min="8977" max="8977" width="2.85546875" style="66" customWidth="1"/>
    <col min="8978" max="9216" width="9.140625" style="66"/>
    <col min="9217" max="9217" width="4.28515625" style="66" customWidth="1"/>
    <col min="9218" max="9218" width="23.28515625" style="66" customWidth="1"/>
    <col min="9219" max="9219" width="20.7109375" style="66" customWidth="1"/>
    <col min="9220" max="9220" width="16.7109375" style="66" customWidth="1"/>
    <col min="9221" max="9221" width="4.42578125" style="66" customWidth="1"/>
    <col min="9222" max="9222" width="3.7109375" style="66" customWidth="1"/>
    <col min="9223" max="9224" width="9.140625" style="66"/>
    <col min="9225" max="9226" width="3.28515625" style="66" customWidth="1"/>
    <col min="9227" max="9228" width="9.140625" style="66"/>
    <col min="9229" max="9230" width="2.5703125" style="66" customWidth="1"/>
    <col min="9231" max="9232" width="9.140625" style="66"/>
    <col min="9233" max="9233" width="2.85546875" style="66" customWidth="1"/>
    <col min="9234" max="9472" width="9.140625" style="66"/>
    <col min="9473" max="9473" width="4.28515625" style="66" customWidth="1"/>
    <col min="9474" max="9474" width="23.28515625" style="66" customWidth="1"/>
    <col min="9475" max="9475" width="20.7109375" style="66" customWidth="1"/>
    <col min="9476" max="9476" width="16.7109375" style="66" customWidth="1"/>
    <col min="9477" max="9477" width="4.42578125" style="66" customWidth="1"/>
    <col min="9478" max="9478" width="3.7109375" style="66" customWidth="1"/>
    <col min="9479" max="9480" width="9.140625" style="66"/>
    <col min="9481" max="9482" width="3.28515625" style="66" customWidth="1"/>
    <col min="9483" max="9484" width="9.140625" style="66"/>
    <col min="9485" max="9486" width="2.5703125" style="66" customWidth="1"/>
    <col min="9487" max="9488" width="9.140625" style="66"/>
    <col min="9489" max="9489" width="2.85546875" style="66" customWidth="1"/>
    <col min="9490" max="9728" width="9.140625" style="66"/>
    <col min="9729" max="9729" width="4.28515625" style="66" customWidth="1"/>
    <col min="9730" max="9730" width="23.28515625" style="66" customWidth="1"/>
    <col min="9731" max="9731" width="20.7109375" style="66" customWidth="1"/>
    <col min="9732" max="9732" width="16.7109375" style="66" customWidth="1"/>
    <col min="9733" max="9733" width="4.42578125" style="66" customWidth="1"/>
    <col min="9734" max="9734" width="3.7109375" style="66" customWidth="1"/>
    <col min="9735" max="9736" width="9.140625" style="66"/>
    <col min="9737" max="9738" width="3.28515625" style="66" customWidth="1"/>
    <col min="9739" max="9740" width="9.140625" style="66"/>
    <col min="9741" max="9742" width="2.5703125" style="66" customWidth="1"/>
    <col min="9743" max="9744" width="9.140625" style="66"/>
    <col min="9745" max="9745" width="2.85546875" style="66" customWidth="1"/>
    <col min="9746" max="9984" width="9.140625" style="66"/>
    <col min="9985" max="9985" width="4.28515625" style="66" customWidth="1"/>
    <col min="9986" max="9986" width="23.28515625" style="66" customWidth="1"/>
    <col min="9987" max="9987" width="20.7109375" style="66" customWidth="1"/>
    <col min="9988" max="9988" width="16.7109375" style="66" customWidth="1"/>
    <col min="9989" max="9989" width="4.42578125" style="66" customWidth="1"/>
    <col min="9990" max="9990" width="3.7109375" style="66" customWidth="1"/>
    <col min="9991" max="9992" width="9.140625" style="66"/>
    <col min="9993" max="9994" width="3.28515625" style="66" customWidth="1"/>
    <col min="9995" max="9996" width="9.140625" style="66"/>
    <col min="9997" max="9998" width="2.5703125" style="66" customWidth="1"/>
    <col min="9999" max="10000" width="9.140625" style="66"/>
    <col min="10001" max="10001" width="2.85546875" style="66" customWidth="1"/>
    <col min="10002" max="10240" width="9.140625" style="66"/>
    <col min="10241" max="10241" width="4.28515625" style="66" customWidth="1"/>
    <col min="10242" max="10242" width="23.28515625" style="66" customWidth="1"/>
    <col min="10243" max="10243" width="20.7109375" style="66" customWidth="1"/>
    <col min="10244" max="10244" width="16.7109375" style="66" customWidth="1"/>
    <col min="10245" max="10245" width="4.42578125" style="66" customWidth="1"/>
    <col min="10246" max="10246" width="3.7109375" style="66" customWidth="1"/>
    <col min="10247" max="10248" width="9.140625" style="66"/>
    <col min="10249" max="10250" width="3.28515625" style="66" customWidth="1"/>
    <col min="10251" max="10252" width="9.140625" style="66"/>
    <col min="10253" max="10254" width="2.5703125" style="66" customWidth="1"/>
    <col min="10255" max="10256" width="9.140625" style="66"/>
    <col min="10257" max="10257" width="2.85546875" style="66" customWidth="1"/>
    <col min="10258" max="10496" width="9.140625" style="66"/>
    <col min="10497" max="10497" width="4.28515625" style="66" customWidth="1"/>
    <col min="10498" max="10498" width="23.28515625" style="66" customWidth="1"/>
    <col min="10499" max="10499" width="20.7109375" style="66" customWidth="1"/>
    <col min="10500" max="10500" width="16.7109375" style="66" customWidth="1"/>
    <col min="10501" max="10501" width="4.42578125" style="66" customWidth="1"/>
    <col min="10502" max="10502" width="3.7109375" style="66" customWidth="1"/>
    <col min="10503" max="10504" width="9.140625" style="66"/>
    <col min="10505" max="10506" width="3.28515625" style="66" customWidth="1"/>
    <col min="10507" max="10508" width="9.140625" style="66"/>
    <col min="10509" max="10510" width="2.5703125" style="66" customWidth="1"/>
    <col min="10511" max="10512" width="9.140625" style="66"/>
    <col min="10513" max="10513" width="2.85546875" style="66" customWidth="1"/>
    <col min="10514" max="10752" width="9.140625" style="66"/>
    <col min="10753" max="10753" width="4.28515625" style="66" customWidth="1"/>
    <col min="10754" max="10754" width="23.28515625" style="66" customWidth="1"/>
    <col min="10755" max="10755" width="20.7109375" style="66" customWidth="1"/>
    <col min="10756" max="10756" width="16.7109375" style="66" customWidth="1"/>
    <col min="10757" max="10757" width="4.42578125" style="66" customWidth="1"/>
    <col min="10758" max="10758" width="3.7109375" style="66" customWidth="1"/>
    <col min="10759" max="10760" width="9.140625" style="66"/>
    <col min="10761" max="10762" width="3.28515625" style="66" customWidth="1"/>
    <col min="10763" max="10764" width="9.140625" style="66"/>
    <col min="10765" max="10766" width="2.5703125" style="66" customWidth="1"/>
    <col min="10767" max="10768" width="9.140625" style="66"/>
    <col min="10769" max="10769" width="2.85546875" style="66" customWidth="1"/>
    <col min="10770" max="11008" width="9.140625" style="66"/>
    <col min="11009" max="11009" width="4.28515625" style="66" customWidth="1"/>
    <col min="11010" max="11010" width="23.28515625" style="66" customWidth="1"/>
    <col min="11011" max="11011" width="20.7109375" style="66" customWidth="1"/>
    <col min="11012" max="11012" width="16.7109375" style="66" customWidth="1"/>
    <col min="11013" max="11013" width="4.42578125" style="66" customWidth="1"/>
    <col min="11014" max="11014" width="3.7109375" style="66" customWidth="1"/>
    <col min="11015" max="11016" width="9.140625" style="66"/>
    <col min="11017" max="11018" width="3.28515625" style="66" customWidth="1"/>
    <col min="11019" max="11020" width="9.140625" style="66"/>
    <col min="11021" max="11022" width="2.5703125" style="66" customWidth="1"/>
    <col min="11023" max="11024" width="9.140625" style="66"/>
    <col min="11025" max="11025" width="2.85546875" style="66" customWidth="1"/>
    <col min="11026" max="11264" width="9.140625" style="66"/>
    <col min="11265" max="11265" width="4.28515625" style="66" customWidth="1"/>
    <col min="11266" max="11266" width="23.28515625" style="66" customWidth="1"/>
    <col min="11267" max="11267" width="20.7109375" style="66" customWidth="1"/>
    <col min="11268" max="11268" width="16.7109375" style="66" customWidth="1"/>
    <col min="11269" max="11269" width="4.42578125" style="66" customWidth="1"/>
    <col min="11270" max="11270" width="3.7109375" style="66" customWidth="1"/>
    <col min="11271" max="11272" width="9.140625" style="66"/>
    <col min="11273" max="11274" width="3.28515625" style="66" customWidth="1"/>
    <col min="11275" max="11276" width="9.140625" style="66"/>
    <col min="11277" max="11278" width="2.5703125" style="66" customWidth="1"/>
    <col min="11279" max="11280" width="9.140625" style="66"/>
    <col min="11281" max="11281" width="2.85546875" style="66" customWidth="1"/>
    <col min="11282" max="11520" width="9.140625" style="66"/>
    <col min="11521" max="11521" width="4.28515625" style="66" customWidth="1"/>
    <col min="11522" max="11522" width="23.28515625" style="66" customWidth="1"/>
    <col min="11523" max="11523" width="20.7109375" style="66" customWidth="1"/>
    <col min="11524" max="11524" width="16.7109375" style="66" customWidth="1"/>
    <col min="11525" max="11525" width="4.42578125" style="66" customWidth="1"/>
    <col min="11526" max="11526" width="3.7109375" style="66" customWidth="1"/>
    <col min="11527" max="11528" width="9.140625" style="66"/>
    <col min="11529" max="11530" width="3.28515625" style="66" customWidth="1"/>
    <col min="11531" max="11532" width="9.140625" style="66"/>
    <col min="11533" max="11534" width="2.5703125" style="66" customWidth="1"/>
    <col min="11535" max="11536" width="9.140625" style="66"/>
    <col min="11537" max="11537" width="2.85546875" style="66" customWidth="1"/>
    <col min="11538" max="11776" width="9.140625" style="66"/>
    <col min="11777" max="11777" width="4.28515625" style="66" customWidth="1"/>
    <col min="11778" max="11778" width="23.28515625" style="66" customWidth="1"/>
    <col min="11779" max="11779" width="20.7109375" style="66" customWidth="1"/>
    <col min="11780" max="11780" width="16.7109375" style="66" customWidth="1"/>
    <col min="11781" max="11781" width="4.42578125" style="66" customWidth="1"/>
    <col min="11782" max="11782" width="3.7109375" style="66" customWidth="1"/>
    <col min="11783" max="11784" width="9.140625" style="66"/>
    <col min="11785" max="11786" width="3.28515625" style="66" customWidth="1"/>
    <col min="11787" max="11788" width="9.140625" style="66"/>
    <col min="11789" max="11790" width="2.5703125" style="66" customWidth="1"/>
    <col min="11791" max="11792" width="9.140625" style="66"/>
    <col min="11793" max="11793" width="2.85546875" style="66" customWidth="1"/>
    <col min="11794" max="12032" width="9.140625" style="66"/>
    <col min="12033" max="12033" width="4.28515625" style="66" customWidth="1"/>
    <col min="12034" max="12034" width="23.28515625" style="66" customWidth="1"/>
    <col min="12035" max="12035" width="20.7109375" style="66" customWidth="1"/>
    <col min="12036" max="12036" width="16.7109375" style="66" customWidth="1"/>
    <col min="12037" max="12037" width="4.42578125" style="66" customWidth="1"/>
    <col min="12038" max="12038" width="3.7109375" style="66" customWidth="1"/>
    <col min="12039" max="12040" width="9.140625" style="66"/>
    <col min="12041" max="12042" width="3.28515625" style="66" customWidth="1"/>
    <col min="12043" max="12044" width="9.140625" style="66"/>
    <col min="12045" max="12046" width="2.5703125" style="66" customWidth="1"/>
    <col min="12047" max="12048" width="9.140625" style="66"/>
    <col min="12049" max="12049" width="2.85546875" style="66" customWidth="1"/>
    <col min="12050" max="12288" width="9.140625" style="66"/>
    <col min="12289" max="12289" width="4.28515625" style="66" customWidth="1"/>
    <col min="12290" max="12290" width="23.28515625" style="66" customWidth="1"/>
    <col min="12291" max="12291" width="20.7109375" style="66" customWidth="1"/>
    <col min="12292" max="12292" width="16.7109375" style="66" customWidth="1"/>
    <col min="12293" max="12293" width="4.42578125" style="66" customWidth="1"/>
    <col min="12294" max="12294" width="3.7109375" style="66" customWidth="1"/>
    <col min="12295" max="12296" width="9.140625" style="66"/>
    <col min="12297" max="12298" width="3.28515625" style="66" customWidth="1"/>
    <col min="12299" max="12300" width="9.140625" style="66"/>
    <col min="12301" max="12302" width="2.5703125" style="66" customWidth="1"/>
    <col min="12303" max="12304" width="9.140625" style="66"/>
    <col min="12305" max="12305" width="2.85546875" style="66" customWidth="1"/>
    <col min="12306" max="12544" width="9.140625" style="66"/>
    <col min="12545" max="12545" width="4.28515625" style="66" customWidth="1"/>
    <col min="12546" max="12546" width="23.28515625" style="66" customWidth="1"/>
    <col min="12547" max="12547" width="20.7109375" style="66" customWidth="1"/>
    <col min="12548" max="12548" width="16.7109375" style="66" customWidth="1"/>
    <col min="12549" max="12549" width="4.42578125" style="66" customWidth="1"/>
    <col min="12550" max="12550" width="3.7109375" style="66" customWidth="1"/>
    <col min="12551" max="12552" width="9.140625" style="66"/>
    <col min="12553" max="12554" width="3.28515625" style="66" customWidth="1"/>
    <col min="12555" max="12556" width="9.140625" style="66"/>
    <col min="12557" max="12558" width="2.5703125" style="66" customWidth="1"/>
    <col min="12559" max="12560" width="9.140625" style="66"/>
    <col min="12561" max="12561" width="2.85546875" style="66" customWidth="1"/>
    <col min="12562" max="12800" width="9.140625" style="66"/>
    <col min="12801" max="12801" width="4.28515625" style="66" customWidth="1"/>
    <col min="12802" max="12802" width="23.28515625" style="66" customWidth="1"/>
    <col min="12803" max="12803" width="20.7109375" style="66" customWidth="1"/>
    <col min="12804" max="12804" width="16.7109375" style="66" customWidth="1"/>
    <col min="12805" max="12805" width="4.42578125" style="66" customWidth="1"/>
    <col min="12806" max="12806" width="3.7109375" style="66" customWidth="1"/>
    <col min="12807" max="12808" width="9.140625" style="66"/>
    <col min="12809" max="12810" width="3.28515625" style="66" customWidth="1"/>
    <col min="12811" max="12812" width="9.140625" style="66"/>
    <col min="12813" max="12814" width="2.5703125" style="66" customWidth="1"/>
    <col min="12815" max="12816" width="9.140625" style="66"/>
    <col min="12817" max="12817" width="2.85546875" style="66" customWidth="1"/>
    <col min="12818" max="13056" width="9.140625" style="66"/>
    <col min="13057" max="13057" width="4.28515625" style="66" customWidth="1"/>
    <col min="13058" max="13058" width="23.28515625" style="66" customWidth="1"/>
    <col min="13059" max="13059" width="20.7109375" style="66" customWidth="1"/>
    <col min="13060" max="13060" width="16.7109375" style="66" customWidth="1"/>
    <col min="13061" max="13061" width="4.42578125" style="66" customWidth="1"/>
    <col min="13062" max="13062" width="3.7109375" style="66" customWidth="1"/>
    <col min="13063" max="13064" width="9.140625" style="66"/>
    <col min="13065" max="13066" width="3.28515625" style="66" customWidth="1"/>
    <col min="13067" max="13068" width="9.140625" style="66"/>
    <col min="13069" max="13070" width="2.5703125" style="66" customWidth="1"/>
    <col min="13071" max="13072" width="9.140625" style="66"/>
    <col min="13073" max="13073" width="2.85546875" style="66" customWidth="1"/>
    <col min="13074" max="13312" width="9.140625" style="66"/>
    <col min="13313" max="13313" width="4.28515625" style="66" customWidth="1"/>
    <col min="13314" max="13314" width="23.28515625" style="66" customWidth="1"/>
    <col min="13315" max="13315" width="20.7109375" style="66" customWidth="1"/>
    <col min="13316" max="13316" width="16.7109375" style="66" customWidth="1"/>
    <col min="13317" max="13317" width="4.42578125" style="66" customWidth="1"/>
    <col min="13318" max="13318" width="3.7109375" style="66" customWidth="1"/>
    <col min="13319" max="13320" width="9.140625" style="66"/>
    <col min="13321" max="13322" width="3.28515625" style="66" customWidth="1"/>
    <col min="13323" max="13324" width="9.140625" style="66"/>
    <col min="13325" max="13326" width="2.5703125" style="66" customWidth="1"/>
    <col min="13327" max="13328" width="9.140625" style="66"/>
    <col min="13329" max="13329" width="2.85546875" style="66" customWidth="1"/>
    <col min="13330" max="13568" width="9.140625" style="66"/>
    <col min="13569" max="13569" width="4.28515625" style="66" customWidth="1"/>
    <col min="13570" max="13570" width="23.28515625" style="66" customWidth="1"/>
    <col min="13571" max="13571" width="20.7109375" style="66" customWidth="1"/>
    <col min="13572" max="13572" width="16.7109375" style="66" customWidth="1"/>
    <col min="13573" max="13573" width="4.42578125" style="66" customWidth="1"/>
    <col min="13574" max="13574" width="3.7109375" style="66" customWidth="1"/>
    <col min="13575" max="13576" width="9.140625" style="66"/>
    <col min="13577" max="13578" width="3.28515625" style="66" customWidth="1"/>
    <col min="13579" max="13580" width="9.140625" style="66"/>
    <col min="13581" max="13582" width="2.5703125" style="66" customWidth="1"/>
    <col min="13583" max="13584" width="9.140625" style="66"/>
    <col min="13585" max="13585" width="2.85546875" style="66" customWidth="1"/>
    <col min="13586" max="13824" width="9.140625" style="66"/>
    <col min="13825" max="13825" width="4.28515625" style="66" customWidth="1"/>
    <col min="13826" max="13826" width="23.28515625" style="66" customWidth="1"/>
    <col min="13827" max="13827" width="20.7109375" style="66" customWidth="1"/>
    <col min="13828" max="13828" width="16.7109375" style="66" customWidth="1"/>
    <col min="13829" max="13829" width="4.42578125" style="66" customWidth="1"/>
    <col min="13830" max="13830" width="3.7109375" style="66" customWidth="1"/>
    <col min="13831" max="13832" width="9.140625" style="66"/>
    <col min="13833" max="13834" width="3.28515625" style="66" customWidth="1"/>
    <col min="13835" max="13836" width="9.140625" style="66"/>
    <col min="13837" max="13838" width="2.5703125" style="66" customWidth="1"/>
    <col min="13839" max="13840" width="9.140625" style="66"/>
    <col min="13841" max="13841" width="2.85546875" style="66" customWidth="1"/>
    <col min="13842" max="14080" width="9.140625" style="66"/>
    <col min="14081" max="14081" width="4.28515625" style="66" customWidth="1"/>
    <col min="14082" max="14082" width="23.28515625" style="66" customWidth="1"/>
    <col min="14083" max="14083" width="20.7109375" style="66" customWidth="1"/>
    <col min="14084" max="14084" width="16.7109375" style="66" customWidth="1"/>
    <col min="14085" max="14085" width="4.42578125" style="66" customWidth="1"/>
    <col min="14086" max="14086" width="3.7109375" style="66" customWidth="1"/>
    <col min="14087" max="14088" width="9.140625" style="66"/>
    <col min="14089" max="14090" width="3.28515625" style="66" customWidth="1"/>
    <col min="14091" max="14092" width="9.140625" style="66"/>
    <col min="14093" max="14094" width="2.5703125" style="66" customWidth="1"/>
    <col min="14095" max="14096" width="9.140625" style="66"/>
    <col min="14097" max="14097" width="2.85546875" style="66" customWidth="1"/>
    <col min="14098" max="14336" width="9.140625" style="66"/>
    <col min="14337" max="14337" width="4.28515625" style="66" customWidth="1"/>
    <col min="14338" max="14338" width="23.28515625" style="66" customWidth="1"/>
    <col min="14339" max="14339" width="20.7109375" style="66" customWidth="1"/>
    <col min="14340" max="14340" width="16.7109375" style="66" customWidth="1"/>
    <col min="14341" max="14341" width="4.42578125" style="66" customWidth="1"/>
    <col min="14342" max="14342" width="3.7109375" style="66" customWidth="1"/>
    <col min="14343" max="14344" width="9.140625" style="66"/>
    <col min="14345" max="14346" width="3.28515625" style="66" customWidth="1"/>
    <col min="14347" max="14348" width="9.140625" style="66"/>
    <col min="14349" max="14350" width="2.5703125" style="66" customWidth="1"/>
    <col min="14351" max="14352" width="9.140625" style="66"/>
    <col min="14353" max="14353" width="2.85546875" style="66" customWidth="1"/>
    <col min="14354" max="14592" width="9.140625" style="66"/>
    <col min="14593" max="14593" width="4.28515625" style="66" customWidth="1"/>
    <col min="14594" max="14594" width="23.28515625" style="66" customWidth="1"/>
    <col min="14595" max="14595" width="20.7109375" style="66" customWidth="1"/>
    <col min="14596" max="14596" width="16.7109375" style="66" customWidth="1"/>
    <col min="14597" max="14597" width="4.42578125" style="66" customWidth="1"/>
    <col min="14598" max="14598" width="3.7109375" style="66" customWidth="1"/>
    <col min="14599" max="14600" width="9.140625" style="66"/>
    <col min="14601" max="14602" width="3.28515625" style="66" customWidth="1"/>
    <col min="14603" max="14604" width="9.140625" style="66"/>
    <col min="14605" max="14606" width="2.5703125" style="66" customWidth="1"/>
    <col min="14607" max="14608" width="9.140625" style="66"/>
    <col min="14609" max="14609" width="2.85546875" style="66" customWidth="1"/>
    <col min="14610" max="14848" width="9.140625" style="66"/>
    <col min="14849" max="14849" width="4.28515625" style="66" customWidth="1"/>
    <col min="14850" max="14850" width="23.28515625" style="66" customWidth="1"/>
    <col min="14851" max="14851" width="20.7109375" style="66" customWidth="1"/>
    <col min="14852" max="14852" width="16.7109375" style="66" customWidth="1"/>
    <col min="14853" max="14853" width="4.42578125" style="66" customWidth="1"/>
    <col min="14854" max="14854" width="3.7109375" style="66" customWidth="1"/>
    <col min="14855" max="14856" width="9.140625" style="66"/>
    <col min="14857" max="14858" width="3.28515625" style="66" customWidth="1"/>
    <col min="14859" max="14860" width="9.140625" style="66"/>
    <col min="14861" max="14862" width="2.5703125" style="66" customWidth="1"/>
    <col min="14863" max="14864" width="9.140625" style="66"/>
    <col min="14865" max="14865" width="2.85546875" style="66" customWidth="1"/>
    <col min="14866" max="15104" width="9.140625" style="66"/>
    <col min="15105" max="15105" width="4.28515625" style="66" customWidth="1"/>
    <col min="15106" max="15106" width="23.28515625" style="66" customWidth="1"/>
    <col min="15107" max="15107" width="20.7109375" style="66" customWidth="1"/>
    <col min="15108" max="15108" width="16.7109375" style="66" customWidth="1"/>
    <col min="15109" max="15109" width="4.42578125" style="66" customWidth="1"/>
    <col min="15110" max="15110" width="3.7109375" style="66" customWidth="1"/>
    <col min="15111" max="15112" width="9.140625" style="66"/>
    <col min="15113" max="15114" width="3.28515625" style="66" customWidth="1"/>
    <col min="15115" max="15116" width="9.140625" style="66"/>
    <col min="15117" max="15118" width="2.5703125" style="66" customWidth="1"/>
    <col min="15119" max="15120" width="9.140625" style="66"/>
    <col min="15121" max="15121" width="2.85546875" style="66" customWidth="1"/>
    <col min="15122" max="15360" width="9.140625" style="66"/>
    <col min="15361" max="15361" width="4.28515625" style="66" customWidth="1"/>
    <col min="15362" max="15362" width="23.28515625" style="66" customWidth="1"/>
    <col min="15363" max="15363" width="20.7109375" style="66" customWidth="1"/>
    <col min="15364" max="15364" width="16.7109375" style="66" customWidth="1"/>
    <col min="15365" max="15365" width="4.42578125" style="66" customWidth="1"/>
    <col min="15366" max="15366" width="3.7109375" style="66" customWidth="1"/>
    <col min="15367" max="15368" width="9.140625" style="66"/>
    <col min="15369" max="15370" width="3.28515625" style="66" customWidth="1"/>
    <col min="15371" max="15372" width="9.140625" style="66"/>
    <col min="15373" max="15374" width="2.5703125" style="66" customWidth="1"/>
    <col min="15375" max="15376" width="9.140625" style="66"/>
    <col min="15377" max="15377" width="2.85546875" style="66" customWidth="1"/>
    <col min="15378" max="15616" width="9.140625" style="66"/>
    <col min="15617" max="15617" width="4.28515625" style="66" customWidth="1"/>
    <col min="15618" max="15618" width="23.28515625" style="66" customWidth="1"/>
    <col min="15619" max="15619" width="20.7109375" style="66" customWidth="1"/>
    <col min="15620" max="15620" width="16.7109375" style="66" customWidth="1"/>
    <col min="15621" max="15621" width="4.42578125" style="66" customWidth="1"/>
    <col min="15622" max="15622" width="3.7109375" style="66" customWidth="1"/>
    <col min="15623" max="15624" width="9.140625" style="66"/>
    <col min="15625" max="15626" width="3.28515625" style="66" customWidth="1"/>
    <col min="15627" max="15628" width="9.140625" style="66"/>
    <col min="15629" max="15630" width="2.5703125" style="66" customWidth="1"/>
    <col min="15631" max="15632" width="9.140625" style="66"/>
    <col min="15633" max="15633" width="2.85546875" style="66" customWidth="1"/>
    <col min="15634" max="15872" width="9.140625" style="66"/>
    <col min="15873" max="15873" width="4.28515625" style="66" customWidth="1"/>
    <col min="15874" max="15874" width="23.28515625" style="66" customWidth="1"/>
    <col min="15875" max="15875" width="20.7109375" style="66" customWidth="1"/>
    <col min="15876" max="15876" width="16.7109375" style="66" customWidth="1"/>
    <col min="15877" max="15877" width="4.42578125" style="66" customWidth="1"/>
    <col min="15878" max="15878" width="3.7109375" style="66" customWidth="1"/>
    <col min="15879" max="15880" width="9.140625" style="66"/>
    <col min="15881" max="15882" width="3.28515625" style="66" customWidth="1"/>
    <col min="15883" max="15884" width="9.140625" style="66"/>
    <col min="15885" max="15886" width="2.5703125" style="66" customWidth="1"/>
    <col min="15887" max="15888" width="9.140625" style="66"/>
    <col min="15889" max="15889" width="2.85546875" style="66" customWidth="1"/>
    <col min="15890" max="16128" width="9.140625" style="66"/>
    <col min="16129" max="16129" width="4.28515625" style="66" customWidth="1"/>
    <col min="16130" max="16130" width="23.28515625" style="66" customWidth="1"/>
    <col min="16131" max="16131" width="20.7109375" style="66" customWidth="1"/>
    <col min="16132" max="16132" width="16.7109375" style="66" customWidth="1"/>
    <col min="16133" max="16133" width="4.42578125" style="66" customWidth="1"/>
    <col min="16134" max="16134" width="3.7109375" style="66" customWidth="1"/>
    <col min="16135" max="16136" width="9.140625" style="66"/>
    <col min="16137" max="16138" width="3.28515625" style="66" customWidth="1"/>
    <col min="16139" max="16140" width="9.140625" style="66"/>
    <col min="16141" max="16142" width="2.5703125" style="66" customWidth="1"/>
    <col min="16143" max="16144" width="9.140625" style="66"/>
    <col min="16145" max="16145" width="2.85546875" style="66" customWidth="1"/>
    <col min="16146" max="16384" width="9.140625" style="66"/>
  </cols>
  <sheetData>
    <row r="1" spans="1:21" ht="15">
      <c r="A1" s="65" t="s">
        <v>75</v>
      </c>
    </row>
    <row r="2" spans="1:21" ht="13.5">
      <c r="G2" s="79" t="s">
        <v>76</v>
      </c>
    </row>
    <row r="3" spans="1:21" ht="13.5">
      <c r="A3" s="67" t="s">
        <v>77</v>
      </c>
      <c r="G3" s="117" t="s">
        <v>87</v>
      </c>
      <c r="H3" s="117"/>
      <c r="K3" s="117" t="s">
        <v>89</v>
      </c>
      <c r="L3" s="117"/>
      <c r="O3" s="117" t="s">
        <v>90</v>
      </c>
      <c r="P3" s="117"/>
      <c r="S3" s="80" t="s">
        <v>67</v>
      </c>
      <c r="T3" s="80"/>
    </row>
    <row r="4" spans="1:21" ht="13.5">
      <c r="A4" s="68"/>
      <c r="B4" s="68" t="s">
        <v>78</v>
      </c>
      <c r="C4" s="68" t="s">
        <v>79</v>
      </c>
      <c r="D4" s="68" t="s">
        <v>80</v>
      </c>
      <c r="E4" s="69"/>
      <c r="G4" s="75" t="s">
        <v>81</v>
      </c>
      <c r="H4" s="76" t="s">
        <v>82</v>
      </c>
      <c r="K4" s="75" t="s">
        <v>81</v>
      </c>
      <c r="L4" s="76" t="s">
        <v>82</v>
      </c>
      <c r="O4" s="75" t="s">
        <v>81</v>
      </c>
      <c r="P4" s="76" t="s">
        <v>82</v>
      </c>
      <c r="R4" s="87" t="s">
        <v>88</v>
      </c>
      <c r="S4" s="77">
        <v>180</v>
      </c>
      <c r="T4" s="88">
        <f>+K25</f>
        <v>180</v>
      </c>
      <c r="U4" s="87">
        <v>5</v>
      </c>
    </row>
    <row r="5" spans="1:21" ht="18">
      <c r="A5" s="68">
        <v>1</v>
      </c>
      <c r="B5" s="86" t="s">
        <v>97</v>
      </c>
      <c r="C5" s="84" t="s">
        <v>91</v>
      </c>
      <c r="D5" s="83">
        <v>100</v>
      </c>
      <c r="E5" s="72"/>
      <c r="F5" s="95" t="s">
        <v>88</v>
      </c>
      <c r="G5" s="96">
        <v>5500</v>
      </c>
      <c r="H5" s="90"/>
      <c r="J5" s="95" t="s">
        <v>88</v>
      </c>
      <c r="K5" s="96">
        <v>3500</v>
      </c>
      <c r="L5" s="90"/>
      <c r="O5" s="89"/>
      <c r="P5" s="90">
        <v>500</v>
      </c>
      <c r="Q5" s="87" t="s">
        <v>88</v>
      </c>
      <c r="R5" s="91"/>
      <c r="S5" s="77"/>
      <c r="T5" s="92"/>
      <c r="U5" s="91"/>
    </row>
    <row r="6" spans="1:21" ht="18">
      <c r="A6" s="68">
        <v>2</v>
      </c>
      <c r="B6" s="86" t="s">
        <v>94</v>
      </c>
      <c r="C6" s="82" t="s">
        <v>69</v>
      </c>
      <c r="D6" s="83">
        <v>1500</v>
      </c>
      <c r="E6" s="72"/>
      <c r="G6" s="89"/>
      <c r="H6" s="93"/>
      <c r="K6" s="89"/>
      <c r="L6" s="93"/>
      <c r="O6" s="89"/>
      <c r="P6" s="93">
        <f>+D11</f>
        <v>14.583333333333334</v>
      </c>
      <c r="Q6" s="87">
        <v>7</v>
      </c>
    </row>
    <row r="7" spans="1:21" ht="18">
      <c r="A7" s="68">
        <v>3</v>
      </c>
      <c r="B7" s="86" t="s">
        <v>95</v>
      </c>
      <c r="C7" s="82" t="str">
        <f>+C6</f>
        <v>CONTAS A PAGAR</v>
      </c>
      <c r="D7" s="83">
        <v>250</v>
      </c>
      <c r="E7" s="72"/>
      <c r="G7" s="89"/>
      <c r="H7" s="93"/>
      <c r="K7" s="89"/>
      <c r="L7" s="93"/>
      <c r="O7" s="89"/>
      <c r="P7" s="97">
        <f>+P5+P6</f>
        <v>514.58333333333337</v>
      </c>
      <c r="Q7" s="95" t="s">
        <v>104</v>
      </c>
    </row>
    <row r="8" spans="1:21" ht="18">
      <c r="A8" s="68">
        <v>4</v>
      </c>
      <c r="B8" s="82" t="s">
        <v>65</v>
      </c>
      <c r="C8" s="86" t="s">
        <v>98</v>
      </c>
      <c r="D8" s="83">
        <v>1200</v>
      </c>
      <c r="E8" s="72"/>
      <c r="G8" s="89"/>
      <c r="H8" s="93"/>
      <c r="K8" s="78" t="s">
        <v>68</v>
      </c>
      <c r="L8" s="78"/>
      <c r="O8" s="78" t="s">
        <v>91</v>
      </c>
      <c r="P8" s="78"/>
      <c r="S8" s="80" t="s">
        <v>69</v>
      </c>
      <c r="T8" s="80"/>
    </row>
    <row r="9" spans="1:21" ht="18">
      <c r="A9" s="68">
        <v>5</v>
      </c>
      <c r="B9" s="86" t="s">
        <v>99</v>
      </c>
      <c r="C9" s="82" t="s">
        <v>67</v>
      </c>
      <c r="D9" s="83">
        <v>180</v>
      </c>
      <c r="E9" s="72"/>
      <c r="G9" s="89"/>
      <c r="H9" s="93"/>
      <c r="K9" s="75" t="s">
        <v>81</v>
      </c>
      <c r="L9" s="76" t="s">
        <v>82</v>
      </c>
      <c r="O9" s="75" t="s">
        <v>81</v>
      </c>
      <c r="P9" s="76" t="s">
        <v>82</v>
      </c>
      <c r="S9" s="77"/>
      <c r="T9" s="88">
        <f>+K20</f>
        <v>1500</v>
      </c>
      <c r="U9" s="87">
        <v>2</v>
      </c>
    </row>
    <row r="10" spans="1:21" ht="18">
      <c r="A10" s="68">
        <v>6</v>
      </c>
      <c r="B10" s="82" t="s">
        <v>66</v>
      </c>
      <c r="C10" s="86" t="s">
        <v>98</v>
      </c>
      <c r="D10" s="83">
        <v>1150</v>
      </c>
      <c r="E10" s="72"/>
      <c r="G10" s="89"/>
      <c r="H10" s="93"/>
      <c r="J10" s="87" t="s">
        <v>88</v>
      </c>
      <c r="K10" s="89">
        <v>500</v>
      </c>
      <c r="L10" s="90">
        <f>+D12</f>
        <v>150</v>
      </c>
      <c r="M10" s="87">
        <v>8</v>
      </c>
      <c r="O10" s="89"/>
      <c r="P10" s="90">
        <v>2000</v>
      </c>
      <c r="Q10" s="87" t="s">
        <v>88</v>
      </c>
      <c r="R10" s="91"/>
      <c r="S10" s="77"/>
      <c r="T10" s="92">
        <f>+D7</f>
        <v>250</v>
      </c>
      <c r="U10" s="87">
        <v>3</v>
      </c>
    </row>
    <row r="11" spans="1:21" ht="18">
      <c r="A11" s="68">
        <v>7</v>
      </c>
      <c r="B11" s="85" t="s">
        <v>100</v>
      </c>
      <c r="C11" s="85" t="s">
        <v>101</v>
      </c>
      <c r="D11" s="83">
        <f>175/12</f>
        <v>14.583333333333334</v>
      </c>
      <c r="E11" s="72"/>
      <c r="G11" s="89"/>
      <c r="H11" s="93"/>
      <c r="J11" s="95" t="s">
        <v>104</v>
      </c>
      <c r="K11" s="96">
        <f>+K10-L10</f>
        <v>350</v>
      </c>
      <c r="L11" s="93"/>
      <c r="O11" s="89"/>
      <c r="P11" s="93">
        <v>100</v>
      </c>
      <c r="Q11" s="87">
        <v>1</v>
      </c>
      <c r="T11" s="99">
        <f>+T9+T10</f>
        <v>1750</v>
      </c>
      <c r="U11" s="95" t="s">
        <v>104</v>
      </c>
    </row>
    <row r="12" spans="1:21" ht="18">
      <c r="A12" s="68">
        <v>8</v>
      </c>
      <c r="B12" s="82" t="s">
        <v>102</v>
      </c>
      <c r="C12" s="82" t="s">
        <v>68</v>
      </c>
      <c r="D12" s="83">
        <v>150</v>
      </c>
      <c r="E12" s="72"/>
      <c r="P12" s="98">
        <f>+P10+P11</f>
        <v>2100</v>
      </c>
      <c r="Q12" s="95" t="s">
        <v>104</v>
      </c>
    </row>
    <row r="13" spans="1:21" ht="18">
      <c r="A13" s="68">
        <v>9</v>
      </c>
      <c r="B13" s="70"/>
      <c r="C13" s="70"/>
      <c r="D13" s="83"/>
      <c r="E13" s="72"/>
      <c r="G13" s="94" t="s">
        <v>66</v>
      </c>
      <c r="H13" s="78"/>
      <c r="K13" s="78" t="s">
        <v>92</v>
      </c>
      <c r="L13" s="78"/>
      <c r="O13" s="94" t="s">
        <v>96</v>
      </c>
      <c r="P13" s="94"/>
      <c r="S13" s="80" t="s">
        <v>65</v>
      </c>
      <c r="T13" s="80"/>
    </row>
    <row r="14" spans="1:21" ht="18">
      <c r="A14" s="68">
        <v>10</v>
      </c>
      <c r="B14" s="70"/>
      <c r="C14" s="70"/>
      <c r="D14" s="83"/>
      <c r="E14" s="72"/>
      <c r="G14" s="75" t="s">
        <v>81</v>
      </c>
      <c r="H14" s="76" t="s">
        <v>82</v>
      </c>
      <c r="K14" s="75" t="s">
        <v>81</v>
      </c>
      <c r="L14" s="76" t="s">
        <v>82</v>
      </c>
      <c r="O14" s="75" t="s">
        <v>81</v>
      </c>
      <c r="P14" s="76" t="s">
        <v>82</v>
      </c>
      <c r="R14" s="95">
        <v>4</v>
      </c>
      <c r="S14" s="102">
        <f>+D8</f>
        <v>1200</v>
      </c>
      <c r="T14" s="88"/>
    </row>
    <row r="15" spans="1:21" ht="18">
      <c r="A15" s="68">
        <v>11</v>
      </c>
      <c r="B15" s="70"/>
      <c r="C15" s="70"/>
      <c r="D15" s="71"/>
      <c r="E15" s="72"/>
      <c r="F15" s="87">
        <v>6</v>
      </c>
      <c r="G15" s="89">
        <f>+D10</f>
        <v>1150</v>
      </c>
      <c r="H15" s="90">
        <v>2300</v>
      </c>
      <c r="I15" s="87" t="s">
        <v>88</v>
      </c>
      <c r="K15" s="89"/>
      <c r="L15" s="101">
        <v>2200</v>
      </c>
      <c r="M15" s="95" t="s">
        <v>88</v>
      </c>
      <c r="O15" s="89"/>
      <c r="P15" s="101">
        <v>430</v>
      </c>
      <c r="Q15" s="95" t="s">
        <v>88</v>
      </c>
      <c r="R15" s="91"/>
      <c r="S15" s="77"/>
      <c r="T15" s="92"/>
    </row>
    <row r="16" spans="1:21" ht="18">
      <c r="A16" s="68">
        <v>12</v>
      </c>
      <c r="B16" s="70"/>
      <c r="C16" s="70"/>
      <c r="D16" s="71"/>
      <c r="E16" s="72"/>
      <c r="H16" s="98">
        <f>+H15-G15</f>
        <v>1150</v>
      </c>
      <c r="I16" s="95" t="s">
        <v>104</v>
      </c>
    </row>
    <row r="17" spans="1:20" ht="18">
      <c r="A17" s="68">
        <v>13</v>
      </c>
      <c r="B17" s="70"/>
      <c r="C17" s="70"/>
      <c r="D17" s="71"/>
      <c r="E17" s="72"/>
      <c r="F17" s="91"/>
      <c r="G17" s="116" t="s">
        <v>93</v>
      </c>
      <c r="H17" s="116"/>
      <c r="K17" s="117" t="s">
        <v>94</v>
      </c>
      <c r="L17" s="117"/>
      <c r="O17" s="117" t="s">
        <v>95</v>
      </c>
      <c r="P17" s="117"/>
      <c r="S17" s="116" t="s">
        <v>102</v>
      </c>
      <c r="T17" s="116"/>
    </row>
    <row r="18" spans="1:20" ht="18">
      <c r="A18" s="68">
        <v>14</v>
      </c>
      <c r="B18" s="70"/>
      <c r="C18" s="70"/>
      <c r="D18" s="71"/>
      <c r="E18" s="72"/>
      <c r="F18" s="91"/>
      <c r="G18" s="75" t="s">
        <v>81</v>
      </c>
      <c r="H18" s="76" t="s">
        <v>82</v>
      </c>
      <c r="K18" s="75" t="s">
        <v>81</v>
      </c>
      <c r="L18" s="76" t="s">
        <v>82</v>
      </c>
      <c r="O18" s="75" t="s">
        <v>81</v>
      </c>
      <c r="P18" s="76" t="s">
        <v>82</v>
      </c>
      <c r="Q18" s="91"/>
      <c r="S18" s="75" t="s">
        <v>81</v>
      </c>
      <c r="T18" s="76" t="s">
        <v>82</v>
      </c>
    </row>
    <row r="19" spans="1:20" ht="18">
      <c r="A19" s="68">
        <v>15</v>
      </c>
      <c r="B19" s="70"/>
      <c r="C19" s="70"/>
      <c r="D19" s="71"/>
      <c r="E19" s="72"/>
      <c r="G19" s="89"/>
      <c r="H19" s="90">
        <v>3950</v>
      </c>
      <c r="I19" s="87" t="s">
        <v>88</v>
      </c>
      <c r="J19" s="87" t="s">
        <v>88</v>
      </c>
      <c r="K19" s="89">
        <v>1500</v>
      </c>
      <c r="L19" s="90"/>
      <c r="N19" s="87" t="s">
        <v>88</v>
      </c>
      <c r="O19" s="89">
        <v>200</v>
      </c>
      <c r="P19" s="90"/>
      <c r="Q19" s="91"/>
      <c r="R19" s="95">
        <v>8</v>
      </c>
      <c r="S19" s="96">
        <f>+D12</f>
        <v>150</v>
      </c>
      <c r="T19" s="90"/>
    </row>
    <row r="20" spans="1:20" ht="15">
      <c r="G20" s="89"/>
      <c r="H20" s="93">
        <f>+D8</f>
        <v>1200</v>
      </c>
      <c r="I20" s="87">
        <v>4</v>
      </c>
      <c r="J20" s="87">
        <v>2</v>
      </c>
      <c r="K20" s="89">
        <f>+D6</f>
        <v>1500</v>
      </c>
      <c r="L20" s="93"/>
      <c r="N20" s="87">
        <v>3</v>
      </c>
      <c r="O20" s="89">
        <f>+D7</f>
        <v>250</v>
      </c>
      <c r="P20" s="93"/>
      <c r="S20" s="89"/>
      <c r="T20" s="93"/>
    </row>
    <row r="21" spans="1:20" ht="15">
      <c r="A21" s="67" t="s">
        <v>83</v>
      </c>
      <c r="G21" s="89"/>
      <c r="H21" s="93">
        <f>+D10</f>
        <v>1150</v>
      </c>
      <c r="I21" s="87">
        <v>6</v>
      </c>
      <c r="J21" s="95" t="s">
        <v>104</v>
      </c>
      <c r="K21" s="103">
        <f>+K19+K20</f>
        <v>3000</v>
      </c>
      <c r="L21" s="93"/>
      <c r="M21" s="95"/>
      <c r="N21" s="95" t="s">
        <v>104</v>
      </c>
      <c r="O21" s="96">
        <f>+O19+O20</f>
        <v>450</v>
      </c>
      <c r="P21" s="93"/>
    </row>
    <row r="22" spans="1:20" ht="13.5">
      <c r="B22" s="68" t="s">
        <v>84</v>
      </c>
      <c r="C22" s="68" t="s">
        <v>85</v>
      </c>
      <c r="D22" s="68" t="s">
        <v>86</v>
      </c>
      <c r="E22" s="69"/>
      <c r="H22" s="98">
        <f>+H19+H20+H21</f>
        <v>6300</v>
      </c>
      <c r="I22" s="95" t="s">
        <v>104</v>
      </c>
    </row>
    <row r="23" spans="1:20" ht="18">
      <c r="B23" s="105" t="str">
        <f>+G3</f>
        <v>CAIXA</v>
      </c>
      <c r="C23" s="108">
        <f>+G5</f>
        <v>5500</v>
      </c>
      <c r="D23" s="108"/>
      <c r="E23" s="73"/>
      <c r="G23" s="100" t="s">
        <v>97</v>
      </c>
      <c r="H23" s="100"/>
      <c r="K23" s="78" t="s">
        <v>99</v>
      </c>
      <c r="L23" s="78"/>
      <c r="O23" s="78" t="s">
        <v>103</v>
      </c>
      <c r="P23" s="78"/>
    </row>
    <row r="24" spans="1:20" ht="18">
      <c r="B24" s="105" t="str">
        <f>+K3</f>
        <v>IMOVEIS</v>
      </c>
      <c r="C24" s="108">
        <f>+K5</f>
        <v>3500</v>
      </c>
      <c r="D24" s="108"/>
      <c r="E24" s="73"/>
      <c r="F24" s="87">
        <v>1</v>
      </c>
      <c r="G24" s="75" t="s">
        <v>81</v>
      </c>
      <c r="H24" s="76" t="s">
        <v>82</v>
      </c>
      <c r="K24" s="75" t="s">
        <v>81</v>
      </c>
      <c r="L24" s="76" t="s">
        <v>82</v>
      </c>
      <c r="O24" s="75" t="s">
        <v>81</v>
      </c>
      <c r="P24" s="76" t="s">
        <v>82</v>
      </c>
    </row>
    <row r="25" spans="1:20" ht="18">
      <c r="B25" s="105" t="str">
        <f>+O3</f>
        <v>DEP.ACUM.</v>
      </c>
      <c r="C25" s="108"/>
      <c r="D25" s="108">
        <f>+P7</f>
        <v>514.58333333333337</v>
      </c>
      <c r="E25" s="73"/>
      <c r="F25" s="95">
        <v>1</v>
      </c>
      <c r="G25" s="96">
        <f>+D5</f>
        <v>100</v>
      </c>
      <c r="H25" s="90"/>
      <c r="J25" s="95">
        <v>5</v>
      </c>
      <c r="K25" s="96">
        <f>+D9</f>
        <v>180</v>
      </c>
      <c r="L25" s="90"/>
      <c r="N25" s="95">
        <v>7</v>
      </c>
      <c r="O25" s="96">
        <f>+D11</f>
        <v>14.583333333333334</v>
      </c>
      <c r="P25" s="90"/>
    </row>
    <row r="26" spans="1:20" ht="18">
      <c r="B26" s="105" t="str">
        <f>+G13</f>
        <v>RECEITA ANTECIPADA</v>
      </c>
      <c r="C26" s="108"/>
      <c r="D26" s="108">
        <f>+H16</f>
        <v>1150</v>
      </c>
      <c r="E26" s="73"/>
    </row>
    <row r="27" spans="1:20" ht="18">
      <c r="B27" s="105" t="str">
        <f>+K13</f>
        <v>CAPITAL</v>
      </c>
      <c r="C27" s="108"/>
      <c r="D27" s="108">
        <f>+L15</f>
        <v>2200</v>
      </c>
      <c r="E27" s="73"/>
    </row>
    <row r="28" spans="1:20" ht="18">
      <c r="B28" s="105" t="str">
        <f>+O13</f>
        <v>LUCROS ACUMULADOS</v>
      </c>
      <c r="C28" s="108"/>
      <c r="D28" s="108">
        <f>+P15</f>
        <v>430</v>
      </c>
      <c r="E28" s="73"/>
    </row>
    <row r="29" spans="1:20" ht="18">
      <c r="B29" s="105" t="str">
        <f>+S13</f>
        <v>CONTAS A RECEBER</v>
      </c>
      <c r="C29" s="108">
        <f>+S14</f>
        <v>1200</v>
      </c>
      <c r="D29" s="108"/>
      <c r="E29" s="73"/>
    </row>
    <row r="30" spans="1:20" ht="18">
      <c r="B30" s="105" t="str">
        <f>+G17</f>
        <v>RECEITA DE SERVIÇOS</v>
      </c>
      <c r="C30" s="108"/>
      <c r="D30" s="108">
        <f>+H22</f>
        <v>6300</v>
      </c>
      <c r="E30" s="73"/>
    </row>
    <row r="31" spans="1:20" ht="18">
      <c r="B31" s="105" t="str">
        <f>+K17</f>
        <v>DESPESA SALARIO</v>
      </c>
      <c r="C31" s="108">
        <f>+K21</f>
        <v>3000</v>
      </c>
      <c r="D31" s="108"/>
      <c r="E31" s="73"/>
    </row>
    <row r="32" spans="1:20" ht="18">
      <c r="B32" s="105" t="str">
        <f>+O17</f>
        <v>DESPESA ALUGUEL</v>
      </c>
      <c r="C32" s="108">
        <f>+O21</f>
        <v>450</v>
      </c>
      <c r="D32" s="108"/>
      <c r="E32" s="73"/>
    </row>
    <row r="33" spans="2:16" ht="18">
      <c r="B33" s="105" t="str">
        <f>+S17</f>
        <v>DESPESA ESTOQUE</v>
      </c>
      <c r="C33" s="108">
        <f>+S19</f>
        <v>150</v>
      </c>
      <c r="D33" s="108"/>
      <c r="E33" s="73"/>
    </row>
    <row r="34" spans="2:16" ht="18">
      <c r="B34" s="105" t="str">
        <f>+G23</f>
        <v>DESPESA FINANCEIRA</v>
      </c>
      <c r="C34" s="108">
        <f>+G25</f>
        <v>100</v>
      </c>
      <c r="D34" s="108"/>
      <c r="E34" s="73"/>
    </row>
    <row r="35" spans="2:16" ht="18">
      <c r="B35" s="105" t="str">
        <f>+K23</f>
        <v>DESPESAS DIVERSAS</v>
      </c>
      <c r="C35" s="108">
        <f>+K25</f>
        <v>180</v>
      </c>
      <c r="D35" s="108"/>
      <c r="E35" s="73"/>
      <c r="G35" s="112"/>
      <c r="H35" s="112"/>
      <c r="I35" s="91"/>
      <c r="J35" s="91"/>
      <c r="K35" s="112"/>
      <c r="L35" s="112"/>
      <c r="M35" s="91"/>
      <c r="N35" s="91"/>
      <c r="O35" s="112"/>
      <c r="P35" s="112"/>
    </row>
    <row r="36" spans="2:16" ht="18">
      <c r="B36" s="105" t="str">
        <f>+O23</f>
        <v>DESPESA DEPRECIAÇAO</v>
      </c>
      <c r="C36" s="108">
        <f>+O25</f>
        <v>14.583333333333334</v>
      </c>
      <c r="D36" s="109"/>
      <c r="E36" s="73"/>
      <c r="G36" s="104"/>
      <c r="H36" s="104"/>
      <c r="I36" s="91"/>
      <c r="J36" s="91"/>
      <c r="K36" s="104"/>
      <c r="L36" s="104"/>
      <c r="M36" s="91"/>
      <c r="N36" s="91"/>
      <c r="O36" s="104"/>
      <c r="P36" s="104"/>
    </row>
    <row r="37" spans="2:16" ht="18">
      <c r="B37" s="105" t="str">
        <f>+O8</f>
        <v>EMPRESTIMOS</v>
      </c>
      <c r="C37" s="108"/>
      <c r="D37" s="109">
        <f>+P12</f>
        <v>2100</v>
      </c>
      <c r="E37" s="73"/>
      <c r="G37" s="104"/>
      <c r="H37" s="104"/>
      <c r="I37" s="91"/>
      <c r="J37" s="91"/>
      <c r="K37" s="104"/>
      <c r="L37" s="104"/>
      <c r="M37" s="91"/>
      <c r="N37" s="91"/>
      <c r="O37" s="104"/>
      <c r="P37" s="104"/>
    </row>
    <row r="38" spans="2:16" ht="18">
      <c r="B38" s="105" t="str">
        <f>+K8</f>
        <v>ESTOQUE</v>
      </c>
      <c r="C38" s="108">
        <f>+K11</f>
        <v>350</v>
      </c>
      <c r="D38" s="109"/>
      <c r="E38" s="73"/>
      <c r="G38" s="89"/>
      <c r="H38" s="104"/>
      <c r="K38" s="89"/>
      <c r="L38" s="104"/>
      <c r="O38" s="89"/>
      <c r="P38" s="104"/>
    </row>
    <row r="39" spans="2:16" ht="18">
      <c r="B39" s="110" t="str">
        <f>+S8</f>
        <v>CONTAS A PAGAR</v>
      </c>
      <c r="C39" s="105"/>
      <c r="D39" s="105">
        <f>+T11</f>
        <v>1750</v>
      </c>
    </row>
    <row r="40" spans="2:16" ht="23.25">
      <c r="B40" s="81"/>
      <c r="C40" s="111">
        <f>SUM(C23:C39)</f>
        <v>14444.583333333334</v>
      </c>
      <c r="D40" s="111">
        <f>SUM(D23:D39)</f>
        <v>14444.583333333334</v>
      </c>
    </row>
    <row r="41" spans="2:16" ht="23.25">
      <c r="C41" s="107"/>
      <c r="D41" s="106">
        <f>+D40-C40</f>
        <v>0</v>
      </c>
    </row>
  </sheetData>
  <mergeCells count="7">
    <mergeCell ref="S17:T17"/>
    <mergeCell ref="G17:H17"/>
    <mergeCell ref="K17:L17"/>
    <mergeCell ref="O17:P17"/>
    <mergeCell ref="G3:H3"/>
    <mergeCell ref="K3:L3"/>
    <mergeCell ref="O3:P3"/>
  </mergeCells>
  <pageMargins left="0.19685039370078741" right="0.47244094488188981" top="0.15748031496062992" bottom="0.19685039370078741" header="0.39370078740157483" footer="0.27559055118110237"/>
  <pageSetup paperSize="9"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Ex.1</vt:lpstr>
      <vt:lpstr>EX.2</vt:lpstr>
      <vt:lpstr>EX3</vt:lpstr>
      <vt:lpstr>Ex4</vt:lpstr>
      <vt:lpstr>eX.7</vt:lpstr>
    </vt:vector>
  </TitlesOfParts>
  <Company>FEA 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Joanilia</cp:lastModifiedBy>
  <dcterms:created xsi:type="dcterms:W3CDTF">2014-04-09T22:21:38Z</dcterms:created>
  <dcterms:modified xsi:type="dcterms:W3CDTF">2014-04-15T13:10:49Z</dcterms:modified>
</cp:coreProperties>
</file>