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Diario_Razonete_Balancete" sheetId="1" r:id="rId1"/>
  </sheets>
  <definedNames>
    <definedName name="_xlnm.Print_Area" localSheetId="0">Diario_Razonete_Balancete!$A$1:$N$33</definedName>
  </definedNames>
  <calcPr calcId="125725"/>
</workbook>
</file>

<file path=xl/calcChain.xml><?xml version="1.0" encoding="utf-8"?>
<calcChain xmlns="http://schemas.openxmlformats.org/spreadsheetml/2006/main">
  <c r="L6" i="1"/>
  <c r="B26"/>
  <c r="K24"/>
  <c r="B28"/>
  <c r="L21"/>
  <c r="L25" s="1"/>
  <c r="K22"/>
  <c r="K23"/>
  <c r="K21"/>
  <c r="H6"/>
  <c r="G19"/>
  <c r="B25" s="1"/>
  <c r="B24"/>
  <c r="B27"/>
  <c r="B23"/>
  <c r="H21"/>
  <c r="D25" s="1"/>
  <c r="C12"/>
  <c r="B10"/>
  <c r="B11" s="1"/>
  <c r="D7"/>
  <c r="B7"/>
  <c r="G16"/>
  <c r="L5" s="1"/>
  <c r="D26" s="1"/>
  <c r="D6"/>
  <c r="G15"/>
  <c r="C24" s="1"/>
  <c r="L15"/>
  <c r="D27" s="1"/>
  <c r="H5"/>
  <c r="G5"/>
  <c r="C5"/>
  <c r="B5"/>
  <c r="C6" s="1"/>
  <c r="G17" l="1"/>
  <c r="D28"/>
  <c r="L7"/>
  <c r="B8"/>
  <c r="D32"/>
  <c r="C10"/>
  <c r="C11" s="1"/>
  <c r="G6"/>
  <c r="C23" s="1"/>
  <c r="G7" l="1"/>
  <c r="C32"/>
  <c r="D33" s="1"/>
</calcChain>
</file>

<file path=xl/sharedStrings.xml><?xml version="1.0" encoding="utf-8"?>
<sst xmlns="http://schemas.openxmlformats.org/spreadsheetml/2006/main" count="36" uniqueCount="24">
  <si>
    <t>Contabilidade - Planilha Trabalho (Partidas de Diário/Razonetes/Balancete)</t>
  </si>
  <si>
    <t>Razonetes</t>
  </si>
  <si>
    <t>Lançamentos (Partidas Contábeis)</t>
  </si>
  <si>
    <t>Caixa</t>
  </si>
  <si>
    <t>Capital Social</t>
  </si>
  <si>
    <t>Imobilizado</t>
  </si>
  <si>
    <t>Conta Debitada</t>
  </si>
  <si>
    <t>Conta Creditada</t>
  </si>
  <si>
    <t>Valor ($)</t>
  </si>
  <si>
    <t>D</t>
  </si>
  <si>
    <t>C</t>
  </si>
  <si>
    <t>Balancete de Verificação</t>
  </si>
  <si>
    <t>Contas</t>
  </si>
  <si>
    <t>Saldo Devedor</t>
  </si>
  <si>
    <t>Saldo Credor</t>
  </si>
  <si>
    <t>Lucro(Despesa)</t>
  </si>
  <si>
    <t>Empréstimos</t>
  </si>
  <si>
    <t>Lucro (Receita)</t>
  </si>
  <si>
    <t>Lucro(Despesa Juros)</t>
  </si>
  <si>
    <t>Empréstimo</t>
  </si>
  <si>
    <t>Lucro Acumulado</t>
  </si>
  <si>
    <t>Lucro(Despesa Depreciação)</t>
  </si>
  <si>
    <t>Imobilizado-Depreciação Acumulada</t>
  </si>
  <si>
    <t>Caso Epaminondas Games</t>
  </si>
</sst>
</file>

<file path=xl/styles.xml><?xml version="1.0" encoding="utf-8"?>
<styleSheet xmlns="http://schemas.openxmlformats.org/spreadsheetml/2006/main">
  <numFmts count="2">
    <numFmt numFmtId="164" formatCode="_(&quot;R$&quot;* #,##0.00_);_(&quot;R$&quot;* \(#,##0.00\);_(&quot;R$&quot;* &quot;-&quot;??_);_(@_)"/>
    <numFmt numFmtId="165" formatCode="_(&quot;R$&quot;* #,##0_);_(&quot;R$&quot;* \(#,##0\);_(&quot;R$&quot;* &quot;-&quot;??_);_(@_)"/>
  </numFmts>
  <fonts count="12">
    <font>
      <sz val="10"/>
      <name val="Arial"/>
    </font>
    <font>
      <sz val="10"/>
      <name val="Arial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8"/>
      <name val="Century Gothic"/>
      <family val="2"/>
    </font>
    <font>
      <b/>
      <sz val="14"/>
      <color indexed="16"/>
      <name val="Century Gothic"/>
      <family val="2"/>
    </font>
    <font>
      <b/>
      <sz val="10"/>
      <color indexed="16"/>
      <name val="Century Gothic"/>
      <family val="2"/>
    </font>
    <font>
      <b/>
      <sz val="11"/>
      <name val="Arial Black"/>
      <family val="2"/>
    </font>
    <font>
      <b/>
      <sz val="11"/>
      <color rgb="FFC00000"/>
      <name val="Century Gothic"/>
      <family val="2"/>
    </font>
    <font>
      <b/>
      <sz val="14"/>
      <color rgb="FFC00000"/>
      <name val="Century Gothic"/>
      <family val="2"/>
    </font>
    <font>
      <b/>
      <sz val="10"/>
      <name val="Arial Black"/>
      <family val="2"/>
    </font>
    <font>
      <b/>
      <sz val="12"/>
      <name val="Arial Blac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65" fontId="5" fillId="0" borderId="2" xfId="1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5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5" fontId="8" fillId="0" borderId="8" xfId="1" applyNumberFormat="1" applyFont="1" applyFill="1" applyBorder="1" applyAlignment="1">
      <alignment vertical="center"/>
    </xf>
    <xf numFmtId="165" fontId="8" fillId="0" borderId="6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65" fontId="9" fillId="0" borderId="2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Normal="100" workbookViewId="0">
      <selection activeCell="C18" sqref="C18"/>
    </sheetView>
  </sheetViews>
  <sheetFormatPr defaultRowHeight="14.25"/>
  <cols>
    <col min="1" max="1" width="4.28515625" style="1" customWidth="1"/>
    <col min="2" max="2" width="37.5703125" style="1" customWidth="1"/>
    <col min="3" max="3" width="34.5703125" style="1" customWidth="1"/>
    <col min="4" max="4" width="16.7109375" style="1" customWidth="1"/>
    <col min="5" max="5" width="4.42578125" style="1" customWidth="1"/>
    <col min="6" max="6" width="3.7109375" style="1" customWidth="1"/>
    <col min="7" max="8" width="14" style="2" bestFit="1" customWidth="1"/>
    <col min="9" max="10" width="3.28515625" style="2" customWidth="1"/>
    <col min="11" max="11" width="12.28515625" style="2" customWidth="1"/>
    <col min="12" max="12" width="14" style="2" bestFit="1" customWidth="1"/>
    <col min="13" max="14" width="2.5703125" style="2" customWidth="1"/>
    <col min="15" max="15" width="14" style="2" bestFit="1" customWidth="1"/>
    <col min="16" max="16" width="13.7109375" style="2" customWidth="1"/>
    <col min="17" max="17" width="2.85546875" style="2" customWidth="1"/>
    <col min="18" max="16384" width="9.140625" style="1"/>
  </cols>
  <sheetData>
    <row r="1" spans="1:14" s="2" customFormat="1" ht="19.5">
      <c r="A1" s="34" t="s">
        <v>0</v>
      </c>
      <c r="B1" s="1"/>
      <c r="C1" s="1"/>
      <c r="D1" s="1"/>
      <c r="E1" s="1"/>
      <c r="F1" s="1"/>
    </row>
    <row r="2" spans="1:14" s="2" customFormat="1" ht="19.5">
      <c r="A2" s="34" t="s">
        <v>23</v>
      </c>
      <c r="B2" s="1"/>
      <c r="C2" s="1"/>
      <c r="D2" s="1"/>
      <c r="E2" s="1"/>
      <c r="F2" s="1"/>
      <c r="G2" s="3" t="s">
        <v>1</v>
      </c>
    </row>
    <row r="3" spans="1:14" s="2" customFormat="1" ht="19.5">
      <c r="A3" s="34" t="s">
        <v>2</v>
      </c>
      <c r="B3" s="1"/>
      <c r="C3" s="1"/>
      <c r="D3" s="1"/>
      <c r="E3" s="1"/>
      <c r="F3" s="1"/>
      <c r="G3" s="37" t="s">
        <v>3</v>
      </c>
      <c r="H3" s="37"/>
      <c r="K3" s="37" t="s">
        <v>19</v>
      </c>
      <c r="L3" s="37"/>
    </row>
    <row r="4" spans="1:14" s="2" customFormat="1">
      <c r="A4" s="4"/>
      <c r="B4" s="4" t="s">
        <v>6</v>
      </c>
      <c r="C4" s="4" t="s">
        <v>7</v>
      </c>
      <c r="D4" s="4" t="s">
        <v>8</v>
      </c>
      <c r="E4" s="5"/>
      <c r="F4" s="1"/>
      <c r="G4" s="6" t="s">
        <v>9</v>
      </c>
      <c r="H4" s="7" t="s">
        <v>10</v>
      </c>
      <c r="K4" s="6" t="s">
        <v>9</v>
      </c>
      <c r="L4" s="7" t="s">
        <v>10</v>
      </c>
    </row>
    <row r="5" spans="1:14" s="2" customFormat="1" ht="18">
      <c r="A5" s="4">
        <v>1</v>
      </c>
      <c r="B5" s="8" t="str">
        <f>+G3</f>
        <v>Caixa</v>
      </c>
      <c r="C5" s="8" t="str">
        <f>+K13</f>
        <v>Capital Social</v>
      </c>
      <c r="D5" s="9">
        <v>4560</v>
      </c>
      <c r="E5" s="10"/>
      <c r="F5" s="1"/>
      <c r="G5" s="11">
        <f>+D5</f>
        <v>4560</v>
      </c>
      <c r="H5" s="12">
        <f>+D6</f>
        <v>4560</v>
      </c>
      <c r="I5" s="13"/>
      <c r="J5" s="13"/>
      <c r="K5" s="11"/>
      <c r="L5" s="12">
        <f>+G16</f>
        <v>3040</v>
      </c>
    </row>
    <row r="6" spans="1:14" s="2" customFormat="1" ht="18.75" thickBot="1">
      <c r="A6" s="4">
        <v>2</v>
      </c>
      <c r="B6" s="8" t="s">
        <v>5</v>
      </c>
      <c r="C6" s="8" t="str">
        <f>+B5</f>
        <v>Caixa</v>
      </c>
      <c r="D6" s="9">
        <f>7600*0.6</f>
        <v>4560</v>
      </c>
      <c r="E6" s="10"/>
      <c r="F6" s="1"/>
      <c r="G6" s="14">
        <f>+D8</f>
        <v>3100</v>
      </c>
      <c r="H6" s="15">
        <f>+D9+D10+D11</f>
        <v>1800</v>
      </c>
      <c r="I6" s="13"/>
      <c r="J6" s="13"/>
      <c r="K6" s="11"/>
      <c r="L6" s="16">
        <f>+D12</f>
        <v>304</v>
      </c>
    </row>
    <row r="7" spans="1:14" s="2" customFormat="1" ht="18">
      <c r="A7" s="4">
        <v>3</v>
      </c>
      <c r="B7" s="8" t="str">
        <f>+B6</f>
        <v>Imobilizado</v>
      </c>
      <c r="C7" s="8" t="s">
        <v>16</v>
      </c>
      <c r="D7" s="9">
        <f>7600*0.4</f>
        <v>3040</v>
      </c>
      <c r="E7" s="10"/>
      <c r="F7" s="1"/>
      <c r="G7" s="11">
        <f>+G5+G6-H5-H6</f>
        <v>1300</v>
      </c>
      <c r="H7" s="15"/>
      <c r="I7" s="13"/>
      <c r="J7" s="13"/>
      <c r="K7" s="13"/>
      <c r="L7" s="17">
        <f>+L5+L6</f>
        <v>3344</v>
      </c>
    </row>
    <row r="8" spans="1:14" s="2" customFormat="1" ht="18">
      <c r="A8" s="4">
        <v>4</v>
      </c>
      <c r="B8" s="8" t="str">
        <f>+B5</f>
        <v>Caixa</v>
      </c>
      <c r="C8" s="8" t="s">
        <v>17</v>
      </c>
      <c r="D8" s="9">
        <v>3100</v>
      </c>
      <c r="E8" s="10"/>
      <c r="F8" s="1"/>
      <c r="G8" s="11"/>
      <c r="H8" s="15"/>
      <c r="I8" s="13"/>
      <c r="J8" s="13"/>
      <c r="K8" s="13"/>
      <c r="L8" s="13"/>
    </row>
    <row r="9" spans="1:14" s="2" customFormat="1" ht="18">
      <c r="A9" s="4">
        <v>5</v>
      </c>
      <c r="B9" s="8" t="s">
        <v>15</v>
      </c>
      <c r="C9" s="8" t="s">
        <v>3</v>
      </c>
      <c r="D9" s="9">
        <v>1000</v>
      </c>
      <c r="E9" s="10"/>
      <c r="F9" s="1"/>
    </row>
    <row r="10" spans="1:14" s="2" customFormat="1" ht="18">
      <c r="A10" s="4">
        <v>6</v>
      </c>
      <c r="B10" s="8" t="str">
        <f>+B9</f>
        <v>Lucro(Despesa)</v>
      </c>
      <c r="C10" s="8" t="str">
        <f>+C9</f>
        <v>Caixa</v>
      </c>
      <c r="D10" s="9">
        <v>500</v>
      </c>
      <c r="E10" s="10"/>
      <c r="F10" s="1"/>
    </row>
    <row r="11" spans="1:14" s="2" customFormat="1" ht="18">
      <c r="A11" s="4">
        <v>7</v>
      </c>
      <c r="B11" s="8" t="str">
        <f>+B10</f>
        <v>Lucro(Despesa)</v>
      </c>
      <c r="C11" s="8" t="str">
        <f>+C10</f>
        <v>Caixa</v>
      </c>
      <c r="D11" s="9">
        <v>300</v>
      </c>
      <c r="E11" s="10"/>
      <c r="F11" s="1"/>
    </row>
    <row r="12" spans="1:14" s="2" customFormat="1" ht="18">
      <c r="A12" s="4">
        <v>8</v>
      </c>
      <c r="B12" s="8" t="s">
        <v>18</v>
      </c>
      <c r="C12" s="8" t="str">
        <f>+C7</f>
        <v>Empréstimos</v>
      </c>
      <c r="D12" s="9">
        <v>304</v>
      </c>
      <c r="E12" s="10"/>
      <c r="F12" s="1"/>
    </row>
    <row r="13" spans="1:14" s="2" customFormat="1" ht="54">
      <c r="A13" s="4">
        <v>9</v>
      </c>
      <c r="B13" s="8" t="s">
        <v>21</v>
      </c>
      <c r="C13" s="8" t="s">
        <v>22</v>
      </c>
      <c r="D13" s="9">
        <v>211</v>
      </c>
      <c r="E13" s="10"/>
      <c r="F13" s="1"/>
      <c r="G13" s="37" t="s">
        <v>5</v>
      </c>
      <c r="H13" s="37"/>
      <c r="K13" s="37" t="s">
        <v>4</v>
      </c>
      <c r="L13" s="37"/>
    </row>
    <row r="14" spans="1:14" s="2" customFormat="1">
      <c r="A14" s="4">
        <v>10</v>
      </c>
      <c r="B14" s="18"/>
      <c r="C14" s="18"/>
      <c r="D14" s="18"/>
      <c r="E14" s="10"/>
      <c r="F14" s="1"/>
      <c r="G14" s="6" t="s">
        <v>9</v>
      </c>
      <c r="H14" s="7" t="s">
        <v>10</v>
      </c>
      <c r="K14" s="6" t="s">
        <v>9</v>
      </c>
      <c r="L14" s="7" t="s">
        <v>10</v>
      </c>
      <c r="M14" s="19"/>
      <c r="N14" s="19"/>
    </row>
    <row r="15" spans="1:14" s="2" customFormat="1">
      <c r="A15" s="4">
        <v>11</v>
      </c>
      <c r="B15" s="18"/>
      <c r="C15" s="18"/>
      <c r="D15" s="18"/>
      <c r="E15" s="10"/>
      <c r="F15" s="1"/>
      <c r="G15" s="11">
        <f>+D6</f>
        <v>4560</v>
      </c>
      <c r="H15" s="12"/>
      <c r="I15" s="13"/>
      <c r="J15" s="13"/>
      <c r="K15" s="11"/>
      <c r="L15" s="12">
        <f>+D5</f>
        <v>4560</v>
      </c>
      <c r="M15" s="19"/>
      <c r="N15" s="19"/>
    </row>
    <row r="16" spans="1:14" s="2" customFormat="1" ht="15" thickBot="1">
      <c r="A16" s="4">
        <v>12</v>
      </c>
      <c r="B16" s="18"/>
      <c r="C16" s="18"/>
      <c r="D16" s="18"/>
      <c r="E16" s="10"/>
      <c r="F16" s="1"/>
      <c r="G16" s="14">
        <f>+D7</f>
        <v>3040</v>
      </c>
      <c r="H16" s="15"/>
      <c r="I16" s="13"/>
      <c r="J16" s="13"/>
      <c r="K16" s="11"/>
      <c r="L16" s="15"/>
      <c r="M16" s="19"/>
      <c r="N16" s="19"/>
    </row>
    <row r="17" spans="1:16" s="2" customFormat="1">
      <c r="A17" s="4">
        <v>13</v>
      </c>
      <c r="B17" s="18"/>
      <c r="C17" s="18"/>
      <c r="D17" s="18"/>
      <c r="E17" s="10"/>
      <c r="F17" s="1"/>
      <c r="G17" s="11">
        <f>+G15+G16</f>
        <v>7600</v>
      </c>
      <c r="H17" s="15"/>
      <c r="I17" s="13"/>
      <c r="J17" s="13"/>
      <c r="K17" s="13"/>
      <c r="L17" s="13"/>
      <c r="M17" s="19"/>
      <c r="N17" s="19"/>
    </row>
    <row r="18" spans="1:16" s="2" customFormat="1" ht="18">
      <c r="A18" s="4">
        <v>14</v>
      </c>
      <c r="B18" s="20"/>
      <c r="C18" s="20"/>
      <c r="D18" s="9"/>
      <c r="E18" s="10"/>
      <c r="F18" s="1"/>
      <c r="G18" s="13"/>
      <c r="H18" s="13"/>
      <c r="I18" s="13"/>
      <c r="J18" s="13"/>
      <c r="K18" s="21"/>
      <c r="L18" s="21"/>
      <c r="M18" s="19"/>
      <c r="N18" s="19"/>
    </row>
    <row r="19" spans="1:16" s="2" customFormat="1" ht="36.75" customHeight="1">
      <c r="A19" s="4">
        <v>15</v>
      </c>
      <c r="B19" s="20"/>
      <c r="C19" s="20"/>
      <c r="D19" s="9"/>
      <c r="E19" s="10"/>
      <c r="F19" s="1"/>
      <c r="G19" s="36" t="str">
        <f>+C13</f>
        <v>Imobilizado-Depreciação Acumulada</v>
      </c>
      <c r="H19" s="36"/>
      <c r="K19" s="37" t="s">
        <v>20</v>
      </c>
      <c r="L19" s="37"/>
      <c r="M19" s="19"/>
      <c r="N19" s="19"/>
    </row>
    <row r="20" spans="1:16" s="2" customFormat="1">
      <c r="A20" s="1"/>
      <c r="B20" s="1"/>
      <c r="C20" s="1"/>
      <c r="D20" s="1"/>
      <c r="E20" s="1"/>
      <c r="F20" s="1"/>
      <c r="G20" s="6" t="s">
        <v>9</v>
      </c>
      <c r="H20" s="7" t="s">
        <v>10</v>
      </c>
      <c r="K20" s="6" t="s">
        <v>9</v>
      </c>
      <c r="L20" s="7" t="s">
        <v>10</v>
      </c>
      <c r="M20" s="19"/>
      <c r="N20" s="19"/>
    </row>
    <row r="21" spans="1:16" s="2" customFormat="1" ht="15">
      <c r="A21" s="33" t="s">
        <v>11</v>
      </c>
      <c r="B21" s="1"/>
      <c r="C21" s="1"/>
      <c r="D21" s="1"/>
      <c r="E21" s="1"/>
      <c r="F21" s="1"/>
      <c r="G21" s="11"/>
      <c r="H21" s="12">
        <f>+D13</f>
        <v>211</v>
      </c>
      <c r="I21" s="13"/>
      <c r="J21" s="13"/>
      <c r="K21" s="11">
        <f>+D9</f>
        <v>1000</v>
      </c>
      <c r="L21" s="12">
        <f>+D8</f>
        <v>3100</v>
      </c>
      <c r="M21" s="19"/>
      <c r="N21" s="19"/>
    </row>
    <row r="22" spans="1:16" s="2" customFormat="1">
      <c r="A22" s="1"/>
      <c r="B22" s="4" t="s">
        <v>12</v>
      </c>
      <c r="C22" s="4" t="s">
        <v>13</v>
      </c>
      <c r="D22" s="4" t="s">
        <v>14</v>
      </c>
      <c r="E22" s="5"/>
      <c r="F22" s="1"/>
      <c r="G22" s="11"/>
      <c r="H22" s="15"/>
      <c r="I22" s="13"/>
      <c r="J22" s="13"/>
      <c r="K22" s="11">
        <f>+D10</f>
        <v>500</v>
      </c>
      <c r="L22" s="15"/>
      <c r="M22" s="19"/>
      <c r="N22" s="19"/>
      <c r="P22" s="22"/>
    </row>
    <row r="23" spans="1:16" s="2" customFormat="1" ht="18">
      <c r="A23" s="1"/>
      <c r="B23" s="23" t="str">
        <f>+G3</f>
        <v>Caixa</v>
      </c>
      <c r="C23" s="24">
        <f>+G5+G6-H5-H6</f>
        <v>1300</v>
      </c>
      <c r="D23" s="24"/>
      <c r="E23" s="25"/>
      <c r="F23" s="1"/>
      <c r="G23" s="11"/>
      <c r="H23" s="15"/>
      <c r="I23" s="13"/>
      <c r="J23" s="13"/>
      <c r="K23" s="11">
        <f>+D11</f>
        <v>300</v>
      </c>
      <c r="L23" s="15"/>
      <c r="M23" s="19"/>
      <c r="N23" s="19"/>
      <c r="O23" s="26"/>
      <c r="P23" s="26"/>
    </row>
    <row r="24" spans="1:16" s="2" customFormat="1" ht="18.75" thickBot="1">
      <c r="A24" s="1"/>
      <c r="B24" s="23" t="str">
        <f>+G13</f>
        <v>Imobilizado</v>
      </c>
      <c r="C24" s="24">
        <f>+G15+G16</f>
        <v>7600</v>
      </c>
      <c r="D24" s="24"/>
      <c r="E24" s="25"/>
      <c r="F24" s="1"/>
      <c r="G24" s="27"/>
      <c r="H24" s="27"/>
      <c r="I24" s="13"/>
      <c r="J24" s="13"/>
      <c r="K24" s="17">
        <f>+D12+D13</f>
        <v>515</v>
      </c>
      <c r="L24" s="28"/>
      <c r="M24" s="19"/>
      <c r="N24" s="19"/>
      <c r="O24" s="26"/>
      <c r="P24" s="26"/>
    </row>
    <row r="25" spans="1:16" s="2" customFormat="1" ht="36">
      <c r="A25" s="1"/>
      <c r="B25" s="35" t="str">
        <f>+G19</f>
        <v>Imobilizado-Depreciação Acumulada</v>
      </c>
      <c r="C25" s="24"/>
      <c r="D25" s="24">
        <f>+H21</f>
        <v>211</v>
      </c>
      <c r="E25" s="25"/>
      <c r="F25" s="1"/>
      <c r="G25" s="21"/>
      <c r="H25" s="21"/>
      <c r="I25" s="13"/>
      <c r="J25" s="13"/>
      <c r="K25" s="21"/>
      <c r="L25" s="29">
        <f>+L21-K21-K22-K23-K24</f>
        <v>785</v>
      </c>
      <c r="M25" s="19"/>
      <c r="N25" s="19"/>
      <c r="O25" s="19"/>
      <c r="P25" s="19"/>
    </row>
    <row r="26" spans="1:16" s="2" customFormat="1" ht="18">
      <c r="A26" s="1"/>
      <c r="B26" s="23" t="str">
        <f>+K3</f>
        <v>Empréstimo</v>
      </c>
      <c r="C26" s="24"/>
      <c r="D26" s="24">
        <f>+L5+L6</f>
        <v>3344</v>
      </c>
      <c r="E26" s="25"/>
      <c r="F26" s="1"/>
      <c r="G26" s="38"/>
      <c r="H26" s="38"/>
      <c r="I26" s="13"/>
      <c r="J26" s="13"/>
      <c r="K26" s="21"/>
      <c r="L26" s="21"/>
      <c r="M26" s="19"/>
      <c r="N26" s="19"/>
      <c r="O26" s="39"/>
      <c r="P26" s="39"/>
    </row>
    <row r="27" spans="1:16" s="2" customFormat="1" ht="18">
      <c r="A27" s="1"/>
      <c r="B27" s="23" t="str">
        <f>+K13</f>
        <v>Capital Social</v>
      </c>
      <c r="C27" s="24"/>
      <c r="D27" s="24">
        <f>+L15</f>
        <v>4560</v>
      </c>
      <c r="E27" s="25"/>
      <c r="F27" s="1"/>
      <c r="G27" s="30"/>
      <c r="H27" s="30"/>
      <c r="I27" s="13"/>
      <c r="J27" s="13"/>
      <c r="K27" s="21"/>
      <c r="L27" s="21"/>
      <c r="M27" s="19"/>
      <c r="N27" s="19"/>
      <c r="O27" s="31"/>
      <c r="P27" s="31"/>
    </row>
    <row r="28" spans="1:16" s="2" customFormat="1" ht="18">
      <c r="A28" s="1"/>
      <c r="B28" s="23" t="str">
        <f>+K19</f>
        <v>Lucro Acumulado</v>
      </c>
      <c r="C28" s="24"/>
      <c r="D28" s="24">
        <f>+L21-K21-K22-K23-K24</f>
        <v>785</v>
      </c>
      <c r="E28" s="25"/>
      <c r="F28" s="1"/>
      <c r="G28" s="26"/>
      <c r="H28" s="26"/>
      <c r="K28" s="19"/>
      <c r="L28" s="19"/>
      <c r="M28" s="19"/>
      <c r="N28" s="19"/>
      <c r="O28" s="26"/>
      <c r="P28" s="26"/>
    </row>
    <row r="29" spans="1:16" ht="18">
      <c r="B29" s="23"/>
      <c r="C29" s="24"/>
      <c r="D29" s="24"/>
      <c r="E29" s="25"/>
      <c r="G29" s="26"/>
      <c r="H29" s="26"/>
      <c r="I29" s="19"/>
      <c r="J29" s="19"/>
      <c r="K29" s="26"/>
      <c r="L29" s="26"/>
      <c r="M29" s="19"/>
      <c r="N29" s="19"/>
      <c r="O29" s="26"/>
      <c r="P29" s="26"/>
    </row>
    <row r="30" spans="1:16" ht="18">
      <c r="B30" s="23"/>
      <c r="C30" s="24"/>
      <c r="D30" s="24"/>
      <c r="E30" s="25"/>
      <c r="G30" s="26"/>
      <c r="H30" s="26"/>
      <c r="I30" s="19"/>
      <c r="J30" s="19"/>
      <c r="K30" s="26"/>
      <c r="L30" s="26"/>
      <c r="M30" s="19"/>
      <c r="N30" s="19"/>
      <c r="O30" s="26"/>
      <c r="P30" s="26"/>
    </row>
    <row r="31" spans="1:16" ht="18">
      <c r="B31" s="23"/>
      <c r="C31" s="24"/>
      <c r="D31" s="24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18">
      <c r="B32" s="23"/>
      <c r="C32" s="24">
        <f>SUM(C23:C29)</f>
        <v>8900</v>
      </c>
      <c r="D32" s="24">
        <f>SUM(D23:D28)</f>
        <v>8900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4:16">
      <c r="D33" s="32">
        <f>+D32-C32</f>
        <v>0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4:16">
      <c r="G34" s="19"/>
      <c r="H34" s="19"/>
      <c r="I34" s="19"/>
      <c r="J34" s="19"/>
      <c r="K34" s="19"/>
      <c r="L34" s="19"/>
      <c r="M34" s="19"/>
      <c r="N34" s="19"/>
      <c r="O34" s="19"/>
      <c r="P34" s="19"/>
    </row>
  </sheetData>
  <mergeCells count="8">
    <mergeCell ref="G26:H26"/>
    <mergeCell ref="O26:P26"/>
    <mergeCell ref="G19:H19"/>
    <mergeCell ref="K19:L19"/>
    <mergeCell ref="K13:L13"/>
    <mergeCell ref="G3:H3"/>
    <mergeCell ref="G13:H13"/>
    <mergeCell ref="K3:L3"/>
  </mergeCells>
  <pageMargins left="0.19685039370078741" right="0.47244094488188981" top="0.15748031496062992" bottom="0.19685039370078741" header="0.39370078740157483" footer="0.27559055118110237"/>
  <pageSetup paperSize="9" scale="84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Diario_Razonete_Balancete</vt:lpstr>
      <vt:lpstr>Diario_Razonete_Balancete!Area_de_impressao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</dc:creator>
  <cp:lastModifiedBy>Joanilia</cp:lastModifiedBy>
  <cp:lastPrinted>2014-04-03T21:38:12Z</cp:lastPrinted>
  <dcterms:created xsi:type="dcterms:W3CDTF">2014-04-03T21:10:19Z</dcterms:created>
  <dcterms:modified xsi:type="dcterms:W3CDTF">2014-04-03T21:49:59Z</dcterms:modified>
</cp:coreProperties>
</file>